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5180" windowHeight="9852"/>
  </bookViews>
  <sheets>
    <sheet name="TWAllocationsSchdVsOperational" sheetId="1" r:id="rId1"/>
  </sheets>
  <calcPr calcId="92512"/>
</workbook>
</file>

<file path=xl/calcChain.xml><?xml version="1.0" encoding="utf-8"?>
<calcChain xmlns="http://schemas.openxmlformats.org/spreadsheetml/2006/main">
  <c r="E4" i="1" l="1"/>
  <c r="K4" i="1"/>
  <c r="E5" i="1"/>
  <c r="K5" i="1"/>
  <c r="E6" i="1"/>
  <c r="K6" i="1"/>
  <c r="E7" i="1"/>
  <c r="K7" i="1"/>
  <c r="E8" i="1"/>
  <c r="K8" i="1"/>
  <c r="E9" i="1"/>
  <c r="K9" i="1"/>
  <c r="E10" i="1"/>
  <c r="K10" i="1"/>
  <c r="E11" i="1"/>
  <c r="K11" i="1"/>
  <c r="E12" i="1"/>
  <c r="K12" i="1"/>
  <c r="E13" i="1"/>
  <c r="K13" i="1"/>
  <c r="E14" i="1"/>
  <c r="K14" i="1"/>
  <c r="E15" i="1"/>
  <c r="K15" i="1"/>
  <c r="E16" i="1"/>
  <c r="K16" i="1"/>
  <c r="E17" i="1"/>
  <c r="K17" i="1"/>
  <c r="E18" i="1"/>
  <c r="K18" i="1"/>
  <c r="E19" i="1"/>
  <c r="K19" i="1"/>
  <c r="E20" i="1"/>
  <c r="K20" i="1"/>
  <c r="E21" i="1"/>
  <c r="K21" i="1"/>
  <c r="E22" i="1"/>
  <c r="K22" i="1"/>
  <c r="E23" i="1"/>
  <c r="K23" i="1"/>
  <c r="E24" i="1"/>
  <c r="K24" i="1"/>
  <c r="E25" i="1"/>
  <c r="K25" i="1"/>
  <c r="E26" i="1"/>
  <c r="K26" i="1"/>
  <c r="E27" i="1"/>
  <c r="K27" i="1"/>
  <c r="E28" i="1"/>
  <c r="K28" i="1"/>
  <c r="E29" i="1"/>
  <c r="K29" i="1"/>
  <c r="E30" i="1"/>
  <c r="K30" i="1"/>
  <c r="E31" i="1"/>
  <c r="K31" i="1"/>
  <c r="E32" i="1"/>
  <c r="K32" i="1"/>
  <c r="E33" i="1"/>
  <c r="E34" i="1"/>
  <c r="K34" i="1"/>
  <c r="F35" i="1"/>
  <c r="H35" i="1"/>
  <c r="I35" i="1"/>
  <c r="E38" i="1"/>
  <c r="K38" i="1"/>
  <c r="E39" i="1"/>
  <c r="K39" i="1"/>
  <c r="E40" i="1"/>
  <c r="K40" i="1"/>
  <c r="E41" i="1"/>
  <c r="K41" i="1"/>
  <c r="E42" i="1"/>
  <c r="K42" i="1"/>
  <c r="E43" i="1"/>
  <c r="K43" i="1"/>
  <c r="E44" i="1"/>
  <c r="K44" i="1"/>
  <c r="E45" i="1"/>
  <c r="K45" i="1"/>
  <c r="E46" i="1"/>
  <c r="K46" i="1"/>
  <c r="E47" i="1"/>
  <c r="K47" i="1"/>
  <c r="E48" i="1"/>
  <c r="K48" i="1"/>
  <c r="E49" i="1"/>
  <c r="K49" i="1"/>
  <c r="E50" i="1"/>
  <c r="K50" i="1"/>
  <c r="E51" i="1"/>
  <c r="K51" i="1"/>
  <c r="E52" i="1"/>
  <c r="K52" i="1"/>
  <c r="E53" i="1"/>
  <c r="K53" i="1"/>
  <c r="E54" i="1"/>
  <c r="K54" i="1"/>
  <c r="E55" i="1"/>
  <c r="K55" i="1"/>
  <c r="E56" i="1"/>
  <c r="K56" i="1"/>
  <c r="E57" i="1"/>
  <c r="K57" i="1"/>
  <c r="E58" i="1"/>
  <c r="K58" i="1"/>
  <c r="E59" i="1"/>
  <c r="K59" i="1"/>
  <c r="E60" i="1"/>
  <c r="K60" i="1"/>
  <c r="E61" i="1"/>
  <c r="K61" i="1"/>
  <c r="E62" i="1"/>
  <c r="K62" i="1"/>
  <c r="E63" i="1"/>
  <c r="K63" i="1"/>
  <c r="E64" i="1"/>
  <c r="K64" i="1"/>
  <c r="E65" i="1"/>
  <c r="K65" i="1"/>
  <c r="E66" i="1"/>
  <c r="K66" i="1"/>
  <c r="E67" i="1"/>
  <c r="K67" i="1"/>
  <c r="F68" i="1"/>
  <c r="H68" i="1"/>
  <c r="I68" i="1"/>
  <c r="E71" i="1"/>
  <c r="K71" i="1"/>
  <c r="E72" i="1"/>
  <c r="K72" i="1"/>
  <c r="E73" i="1"/>
  <c r="K73" i="1"/>
  <c r="E74" i="1"/>
  <c r="K74" i="1"/>
  <c r="E75" i="1"/>
  <c r="K75" i="1"/>
  <c r="E76" i="1"/>
  <c r="K76" i="1"/>
  <c r="E77" i="1"/>
  <c r="K77" i="1"/>
  <c r="E78" i="1"/>
  <c r="K78" i="1"/>
  <c r="E79" i="1"/>
  <c r="K79" i="1"/>
  <c r="E80" i="1"/>
  <c r="K80" i="1"/>
  <c r="E81" i="1"/>
  <c r="K81" i="1"/>
  <c r="E82" i="1"/>
  <c r="K82" i="1"/>
  <c r="E83" i="1"/>
  <c r="K83" i="1"/>
  <c r="E84" i="1"/>
  <c r="K84" i="1"/>
  <c r="E85" i="1"/>
  <c r="K85" i="1"/>
  <c r="E86" i="1"/>
  <c r="K86" i="1"/>
  <c r="E87" i="1"/>
  <c r="K87" i="1"/>
  <c r="E88" i="1"/>
  <c r="K88" i="1"/>
  <c r="E89" i="1"/>
  <c r="K89" i="1"/>
  <c r="E90" i="1"/>
  <c r="K90" i="1"/>
  <c r="E91" i="1"/>
  <c r="K91" i="1"/>
  <c r="E92" i="1"/>
  <c r="K92" i="1"/>
  <c r="E93" i="1"/>
  <c r="K93" i="1"/>
  <c r="E94" i="1"/>
  <c r="K94" i="1"/>
  <c r="E95" i="1"/>
  <c r="K95" i="1"/>
  <c r="E96" i="1"/>
  <c r="K96" i="1"/>
  <c r="E97" i="1"/>
  <c r="K97" i="1"/>
  <c r="E98" i="1"/>
  <c r="K98" i="1"/>
  <c r="E99" i="1"/>
  <c r="K99" i="1"/>
  <c r="E100" i="1"/>
  <c r="K100" i="1"/>
  <c r="E101" i="1"/>
  <c r="K101" i="1"/>
  <c r="F102" i="1"/>
  <c r="H102" i="1"/>
  <c r="I102" i="1"/>
  <c r="E105" i="1"/>
  <c r="K105" i="1"/>
  <c r="E106" i="1"/>
  <c r="K106" i="1"/>
  <c r="E107" i="1"/>
  <c r="K107" i="1"/>
  <c r="E108" i="1"/>
  <c r="K108" i="1"/>
  <c r="E109" i="1"/>
  <c r="K109" i="1"/>
  <c r="E110" i="1"/>
  <c r="K110" i="1"/>
  <c r="E111" i="1"/>
  <c r="K111" i="1"/>
  <c r="E112" i="1"/>
  <c r="K112" i="1"/>
  <c r="E113" i="1"/>
  <c r="K113" i="1"/>
  <c r="E114" i="1"/>
  <c r="K114" i="1"/>
  <c r="E115" i="1"/>
  <c r="K115" i="1"/>
  <c r="E116" i="1"/>
  <c r="K116" i="1"/>
  <c r="E117" i="1"/>
  <c r="K117" i="1"/>
  <c r="E118" i="1"/>
  <c r="K118" i="1"/>
  <c r="E119" i="1"/>
  <c r="K119" i="1"/>
  <c r="E120" i="1"/>
  <c r="K120" i="1"/>
  <c r="E121" i="1"/>
  <c r="K121" i="1"/>
  <c r="E122" i="1"/>
  <c r="K122" i="1"/>
  <c r="E123" i="1"/>
  <c r="K123" i="1"/>
  <c r="E124" i="1"/>
  <c r="K124" i="1"/>
  <c r="E125" i="1"/>
  <c r="K125" i="1"/>
  <c r="E126" i="1"/>
  <c r="K126" i="1"/>
  <c r="E127" i="1"/>
  <c r="K127" i="1"/>
  <c r="E128" i="1"/>
  <c r="K128" i="1"/>
  <c r="E129" i="1"/>
  <c r="K129" i="1"/>
  <c r="E130" i="1"/>
  <c r="K130" i="1"/>
  <c r="E131" i="1"/>
  <c r="K131" i="1"/>
  <c r="E132" i="1"/>
  <c r="K132" i="1"/>
  <c r="E133" i="1"/>
  <c r="K133" i="1"/>
  <c r="E134" i="1"/>
  <c r="K134" i="1"/>
  <c r="E135" i="1"/>
  <c r="K135" i="1"/>
  <c r="F136" i="1"/>
  <c r="H136" i="1"/>
  <c r="I136" i="1"/>
  <c r="E139" i="1"/>
  <c r="K139" i="1"/>
  <c r="E140" i="1"/>
  <c r="K140" i="1"/>
  <c r="E141" i="1"/>
  <c r="K141" i="1"/>
  <c r="E142" i="1"/>
  <c r="K142" i="1"/>
  <c r="E143" i="1"/>
  <c r="K143" i="1"/>
  <c r="E144" i="1"/>
  <c r="K144" i="1"/>
  <c r="E145" i="1"/>
  <c r="K145" i="1"/>
  <c r="E146" i="1"/>
  <c r="K146" i="1"/>
  <c r="E147" i="1"/>
  <c r="K147" i="1"/>
  <c r="E148" i="1"/>
  <c r="K148" i="1"/>
  <c r="E149" i="1"/>
  <c r="K149" i="1"/>
  <c r="E150" i="1"/>
  <c r="K150" i="1"/>
  <c r="E151" i="1"/>
  <c r="K151" i="1"/>
  <c r="E152" i="1"/>
  <c r="K152" i="1"/>
  <c r="E153" i="1"/>
  <c r="K153" i="1"/>
  <c r="E154" i="1"/>
  <c r="K154" i="1"/>
  <c r="E155" i="1"/>
  <c r="K155" i="1"/>
  <c r="E156" i="1"/>
  <c r="K156" i="1"/>
  <c r="E157" i="1"/>
  <c r="K157" i="1"/>
  <c r="E158" i="1"/>
  <c r="K158" i="1"/>
  <c r="E159" i="1"/>
  <c r="K159" i="1"/>
  <c r="E160" i="1"/>
  <c r="K160" i="1"/>
  <c r="E161" i="1"/>
  <c r="K161" i="1"/>
  <c r="E162" i="1"/>
  <c r="K162" i="1"/>
  <c r="E163" i="1"/>
  <c r="K163" i="1"/>
  <c r="E164" i="1"/>
  <c r="K164" i="1"/>
  <c r="E165" i="1"/>
  <c r="K165" i="1"/>
  <c r="E166" i="1"/>
  <c r="K166" i="1"/>
  <c r="F167" i="1"/>
  <c r="H167" i="1"/>
  <c r="I167" i="1"/>
  <c r="E170" i="1"/>
  <c r="K170" i="1"/>
  <c r="E171" i="1"/>
  <c r="K171" i="1"/>
  <c r="E172" i="1"/>
  <c r="K172" i="1"/>
  <c r="E173" i="1"/>
  <c r="K173" i="1"/>
  <c r="E174" i="1"/>
  <c r="K174" i="1"/>
  <c r="E175" i="1"/>
  <c r="K175" i="1"/>
  <c r="E176" i="1"/>
  <c r="K176" i="1"/>
  <c r="E177" i="1"/>
  <c r="K177" i="1"/>
  <c r="E178" i="1"/>
  <c r="K178" i="1"/>
  <c r="E179" i="1"/>
  <c r="K179" i="1"/>
  <c r="E180" i="1"/>
  <c r="K180" i="1"/>
  <c r="E181" i="1"/>
  <c r="K181" i="1"/>
  <c r="E182" i="1"/>
  <c r="K182" i="1"/>
  <c r="E183" i="1"/>
  <c r="K183" i="1"/>
  <c r="E184" i="1"/>
  <c r="K184" i="1"/>
  <c r="E185" i="1"/>
  <c r="K185" i="1"/>
  <c r="E186" i="1"/>
  <c r="K186" i="1"/>
  <c r="E187" i="1"/>
  <c r="K187" i="1"/>
  <c r="E188" i="1"/>
  <c r="K188" i="1"/>
  <c r="E189" i="1"/>
  <c r="K189" i="1"/>
  <c r="E190" i="1"/>
  <c r="K190" i="1"/>
  <c r="E191" i="1"/>
  <c r="K191" i="1"/>
  <c r="E192" i="1"/>
  <c r="K192" i="1"/>
  <c r="E193" i="1"/>
  <c r="K193" i="1"/>
  <c r="E194" i="1"/>
  <c r="K194" i="1"/>
  <c r="E195" i="1"/>
  <c r="K195" i="1"/>
  <c r="E196" i="1"/>
  <c r="K196" i="1"/>
  <c r="E197" i="1"/>
  <c r="K197" i="1"/>
  <c r="E198" i="1"/>
  <c r="K198" i="1"/>
  <c r="E199" i="1"/>
  <c r="K199" i="1"/>
  <c r="E200" i="1"/>
  <c r="K200" i="1"/>
  <c r="F201" i="1"/>
  <c r="H201" i="1"/>
  <c r="I201" i="1"/>
  <c r="E204" i="1"/>
  <c r="K204" i="1"/>
  <c r="E205" i="1"/>
  <c r="K205" i="1"/>
  <c r="E206" i="1"/>
  <c r="K206" i="1"/>
  <c r="E207" i="1"/>
  <c r="K207" i="1"/>
  <c r="E208" i="1"/>
  <c r="K208" i="1"/>
  <c r="E209" i="1"/>
  <c r="K209" i="1"/>
  <c r="E210" i="1"/>
  <c r="K210" i="1"/>
  <c r="E211" i="1"/>
  <c r="K211" i="1"/>
  <c r="E212" i="1"/>
  <c r="K212" i="1"/>
  <c r="E213" i="1"/>
  <c r="K213" i="1"/>
  <c r="E214" i="1"/>
  <c r="K214" i="1"/>
  <c r="E215" i="1"/>
  <c r="K215" i="1"/>
  <c r="E216" i="1"/>
  <c r="K216" i="1"/>
  <c r="E217" i="1"/>
  <c r="K217" i="1"/>
  <c r="E218" i="1"/>
  <c r="K218" i="1"/>
  <c r="E219" i="1"/>
  <c r="K219" i="1"/>
  <c r="E220" i="1"/>
  <c r="K220" i="1"/>
  <c r="E221" i="1"/>
  <c r="K221" i="1"/>
  <c r="E222" i="1"/>
  <c r="K222" i="1"/>
  <c r="E223" i="1"/>
  <c r="K223" i="1"/>
  <c r="E224" i="1"/>
  <c r="K224" i="1"/>
  <c r="E225" i="1"/>
  <c r="K225" i="1"/>
  <c r="E226" i="1"/>
  <c r="K226" i="1"/>
  <c r="E227" i="1"/>
  <c r="K227" i="1"/>
  <c r="E228" i="1"/>
  <c r="K228" i="1"/>
  <c r="E229" i="1"/>
  <c r="K229" i="1"/>
  <c r="E230" i="1"/>
  <c r="K230" i="1"/>
  <c r="E231" i="1"/>
  <c r="K231" i="1"/>
  <c r="E232" i="1"/>
  <c r="K232" i="1"/>
  <c r="E233" i="1"/>
  <c r="K233" i="1"/>
  <c r="F234" i="1"/>
  <c r="H234" i="1"/>
  <c r="I234" i="1"/>
  <c r="E237" i="1"/>
  <c r="K237" i="1"/>
  <c r="E238" i="1"/>
  <c r="K238" i="1"/>
  <c r="E239" i="1"/>
  <c r="K239" i="1"/>
  <c r="E240" i="1"/>
  <c r="K240" i="1"/>
  <c r="E241" i="1"/>
  <c r="K241" i="1"/>
  <c r="E242" i="1"/>
  <c r="K242" i="1"/>
  <c r="E243" i="1"/>
  <c r="K243" i="1"/>
  <c r="E244" i="1"/>
  <c r="K244" i="1"/>
  <c r="E245" i="1"/>
  <c r="K245" i="1"/>
  <c r="E246" i="1"/>
  <c r="K246" i="1"/>
  <c r="E247" i="1"/>
  <c r="K247" i="1"/>
  <c r="E248" i="1"/>
  <c r="K248" i="1"/>
  <c r="E249" i="1"/>
  <c r="K249" i="1"/>
  <c r="E250" i="1"/>
  <c r="K250" i="1"/>
  <c r="E251" i="1"/>
  <c r="K251" i="1"/>
  <c r="E252" i="1"/>
  <c r="K252" i="1"/>
  <c r="E253" i="1"/>
  <c r="K253" i="1"/>
  <c r="E254" i="1"/>
  <c r="K254" i="1"/>
  <c r="E255" i="1"/>
  <c r="K255" i="1"/>
  <c r="E256" i="1"/>
  <c r="K256" i="1"/>
  <c r="E257" i="1"/>
  <c r="K257" i="1"/>
  <c r="E258" i="1"/>
  <c r="K258" i="1"/>
  <c r="E259" i="1"/>
  <c r="K259" i="1"/>
  <c r="E260" i="1"/>
  <c r="K260" i="1"/>
  <c r="E261" i="1"/>
  <c r="K261" i="1"/>
  <c r="E262" i="1"/>
  <c r="K262" i="1"/>
  <c r="E263" i="1"/>
  <c r="K263" i="1"/>
  <c r="E264" i="1"/>
  <c r="K264" i="1"/>
  <c r="E265" i="1"/>
  <c r="K265" i="1"/>
  <c r="E266" i="1"/>
  <c r="K266" i="1"/>
  <c r="E267" i="1"/>
  <c r="K267" i="1"/>
  <c r="F268" i="1"/>
  <c r="H268" i="1"/>
  <c r="I268" i="1"/>
  <c r="E271" i="1"/>
  <c r="K271" i="1"/>
  <c r="E272" i="1"/>
  <c r="K272" i="1"/>
  <c r="E273" i="1"/>
  <c r="K273" i="1"/>
  <c r="E274" i="1"/>
  <c r="K274" i="1"/>
  <c r="E275" i="1"/>
  <c r="K275" i="1"/>
  <c r="E276" i="1"/>
  <c r="K276" i="1"/>
  <c r="E277" i="1"/>
  <c r="K277" i="1"/>
  <c r="E278" i="1"/>
  <c r="K278" i="1"/>
  <c r="E279" i="1"/>
  <c r="K279" i="1"/>
  <c r="E280" i="1"/>
  <c r="K280" i="1"/>
  <c r="E281" i="1"/>
  <c r="K281" i="1"/>
  <c r="E282" i="1"/>
  <c r="K282" i="1"/>
  <c r="E283" i="1"/>
  <c r="K283" i="1"/>
  <c r="E284" i="1"/>
  <c r="K284" i="1"/>
  <c r="E285" i="1"/>
  <c r="K285" i="1"/>
  <c r="E286" i="1"/>
  <c r="K286" i="1"/>
  <c r="E287" i="1"/>
  <c r="K287" i="1"/>
  <c r="E288" i="1"/>
  <c r="K288" i="1"/>
  <c r="E289" i="1"/>
  <c r="K289" i="1"/>
  <c r="E290" i="1"/>
  <c r="K290" i="1"/>
  <c r="E291" i="1"/>
  <c r="K291" i="1"/>
  <c r="E292" i="1"/>
  <c r="K292" i="1"/>
  <c r="E293" i="1"/>
  <c r="K293" i="1"/>
  <c r="E294" i="1"/>
  <c r="K294" i="1"/>
  <c r="E295" i="1"/>
  <c r="K295" i="1"/>
  <c r="E296" i="1"/>
  <c r="K296" i="1"/>
  <c r="E297" i="1"/>
  <c r="K297" i="1"/>
  <c r="E298" i="1"/>
  <c r="K298" i="1"/>
  <c r="E299" i="1"/>
  <c r="K299" i="1"/>
  <c r="E300" i="1"/>
  <c r="K300" i="1"/>
  <c r="F301" i="1"/>
  <c r="H301" i="1"/>
  <c r="I301" i="1"/>
  <c r="E304" i="1"/>
  <c r="K304" i="1"/>
  <c r="E305" i="1"/>
  <c r="K305" i="1"/>
  <c r="E306" i="1"/>
  <c r="K306" i="1"/>
  <c r="E307" i="1"/>
  <c r="K307" i="1"/>
  <c r="E308" i="1"/>
  <c r="K308" i="1"/>
  <c r="E309" i="1"/>
  <c r="K309" i="1"/>
  <c r="E310" i="1"/>
  <c r="K310" i="1"/>
  <c r="E311" i="1"/>
  <c r="K311" i="1"/>
  <c r="E312" i="1"/>
  <c r="K312" i="1"/>
  <c r="E313" i="1"/>
  <c r="K313" i="1"/>
  <c r="E314" i="1"/>
  <c r="K314" i="1"/>
  <c r="E315" i="1"/>
  <c r="K315" i="1"/>
  <c r="E316" i="1"/>
  <c r="K316" i="1"/>
  <c r="E317" i="1"/>
  <c r="K317" i="1"/>
  <c r="E318" i="1"/>
  <c r="K318" i="1"/>
  <c r="E319" i="1"/>
  <c r="K319" i="1"/>
  <c r="E320" i="1"/>
  <c r="K320" i="1"/>
  <c r="E321" i="1"/>
  <c r="K321" i="1"/>
  <c r="E322" i="1"/>
  <c r="K322" i="1"/>
  <c r="E323" i="1"/>
  <c r="K323" i="1"/>
  <c r="E324" i="1"/>
  <c r="K324" i="1"/>
  <c r="E325" i="1"/>
  <c r="K325" i="1"/>
  <c r="E326" i="1"/>
  <c r="K326" i="1"/>
  <c r="E327" i="1"/>
  <c r="K327" i="1"/>
  <c r="E328" i="1"/>
  <c r="K328" i="1"/>
  <c r="E329" i="1"/>
  <c r="K329" i="1"/>
  <c r="E330" i="1"/>
  <c r="K330" i="1"/>
  <c r="E331" i="1"/>
  <c r="K331" i="1"/>
  <c r="E332" i="1"/>
  <c r="K332" i="1"/>
  <c r="E333" i="1"/>
  <c r="K333" i="1"/>
  <c r="E334" i="1"/>
  <c r="K334" i="1"/>
  <c r="F335" i="1"/>
  <c r="H335" i="1"/>
  <c r="I335" i="1"/>
  <c r="E338" i="1"/>
  <c r="K338" i="1"/>
  <c r="E339" i="1"/>
  <c r="K339" i="1"/>
  <c r="E340" i="1"/>
  <c r="K340" i="1"/>
  <c r="E341" i="1"/>
  <c r="K341" i="1"/>
  <c r="E342" i="1"/>
  <c r="K342" i="1"/>
  <c r="E343" i="1"/>
  <c r="K343" i="1"/>
  <c r="E344" i="1"/>
  <c r="K344" i="1"/>
  <c r="E345" i="1"/>
  <c r="K345" i="1"/>
  <c r="E346" i="1"/>
  <c r="K346" i="1"/>
  <c r="E347" i="1"/>
  <c r="K347" i="1"/>
  <c r="E348" i="1"/>
  <c r="K348" i="1"/>
  <c r="E349" i="1"/>
  <c r="K349" i="1"/>
  <c r="E350" i="1"/>
  <c r="K350" i="1"/>
  <c r="E351" i="1"/>
  <c r="K351" i="1"/>
  <c r="E352" i="1"/>
  <c r="K352" i="1"/>
  <c r="E353" i="1"/>
  <c r="K353" i="1"/>
  <c r="E354" i="1"/>
  <c r="K354" i="1"/>
  <c r="E355" i="1"/>
  <c r="K355" i="1"/>
  <c r="E356" i="1"/>
  <c r="K356" i="1"/>
  <c r="E357" i="1"/>
  <c r="K357" i="1"/>
  <c r="E358" i="1"/>
  <c r="K358" i="1"/>
  <c r="E359" i="1"/>
  <c r="K359" i="1"/>
  <c r="E360" i="1"/>
  <c r="K360" i="1"/>
  <c r="E361" i="1"/>
  <c r="K361" i="1"/>
  <c r="E362" i="1"/>
  <c r="K362" i="1"/>
  <c r="E363" i="1"/>
  <c r="K363" i="1"/>
  <c r="E364" i="1"/>
  <c r="K364" i="1"/>
  <c r="E365" i="1"/>
  <c r="K365" i="1"/>
  <c r="E366" i="1"/>
  <c r="K366" i="1"/>
  <c r="E367" i="1"/>
  <c r="K367" i="1"/>
  <c r="E368" i="1"/>
  <c r="K368" i="1"/>
  <c r="F369" i="1"/>
  <c r="H369" i="1"/>
  <c r="I369" i="1"/>
  <c r="E372" i="1"/>
  <c r="K372" i="1"/>
  <c r="E373" i="1"/>
  <c r="K373" i="1"/>
  <c r="E374" i="1"/>
  <c r="K374" i="1"/>
  <c r="E375" i="1"/>
  <c r="K375" i="1"/>
  <c r="E376" i="1"/>
  <c r="K376" i="1"/>
  <c r="E377" i="1"/>
  <c r="K377" i="1"/>
  <c r="E378" i="1"/>
  <c r="K378" i="1"/>
  <c r="E379" i="1"/>
  <c r="K379" i="1"/>
  <c r="E380" i="1"/>
  <c r="K380" i="1"/>
  <c r="E381" i="1"/>
  <c r="K381" i="1"/>
  <c r="E382" i="1"/>
  <c r="K382" i="1"/>
  <c r="E383" i="1"/>
  <c r="K383" i="1"/>
  <c r="E384" i="1"/>
  <c r="K384" i="1"/>
  <c r="E385" i="1"/>
  <c r="K385" i="1"/>
  <c r="E386" i="1"/>
  <c r="K386" i="1"/>
  <c r="E387" i="1"/>
  <c r="K387" i="1"/>
  <c r="E388" i="1"/>
  <c r="K388" i="1"/>
  <c r="E389" i="1"/>
  <c r="K389" i="1"/>
  <c r="E390" i="1"/>
  <c r="K390" i="1"/>
  <c r="E391" i="1"/>
  <c r="K391" i="1"/>
  <c r="E392" i="1"/>
  <c r="K392" i="1"/>
  <c r="E393" i="1"/>
  <c r="K393" i="1"/>
  <c r="E394" i="1"/>
  <c r="K394" i="1"/>
  <c r="E395" i="1"/>
  <c r="K395" i="1"/>
  <c r="E396" i="1"/>
  <c r="K396" i="1"/>
  <c r="E397" i="1"/>
  <c r="K397" i="1"/>
  <c r="E398" i="1"/>
  <c r="K398" i="1"/>
  <c r="E399" i="1"/>
  <c r="K399" i="1"/>
  <c r="E400" i="1"/>
  <c r="K400" i="1"/>
  <c r="E401" i="1"/>
  <c r="K401" i="1"/>
  <c r="F402" i="1"/>
  <c r="H402" i="1"/>
  <c r="I402" i="1"/>
  <c r="E405" i="1"/>
  <c r="K405" i="1"/>
  <c r="E406" i="1"/>
  <c r="K406" i="1"/>
  <c r="E407" i="1"/>
  <c r="K407" i="1"/>
  <c r="E408" i="1"/>
  <c r="K408" i="1"/>
  <c r="E409" i="1"/>
  <c r="K409" i="1"/>
  <c r="E410" i="1"/>
  <c r="K410" i="1"/>
  <c r="E411" i="1"/>
  <c r="K411" i="1"/>
  <c r="E412" i="1"/>
  <c r="K412" i="1"/>
  <c r="E413" i="1"/>
  <c r="K413" i="1"/>
  <c r="E414" i="1"/>
  <c r="K414" i="1"/>
  <c r="E415" i="1"/>
  <c r="K415" i="1"/>
  <c r="E416" i="1"/>
  <c r="K416" i="1"/>
  <c r="E417" i="1"/>
  <c r="K417" i="1"/>
  <c r="E418" i="1"/>
  <c r="K418" i="1"/>
  <c r="E419" i="1"/>
  <c r="K419" i="1"/>
  <c r="E420" i="1"/>
  <c r="K420" i="1"/>
  <c r="E421" i="1"/>
  <c r="K421" i="1"/>
  <c r="E422" i="1"/>
  <c r="K422" i="1"/>
  <c r="E423" i="1"/>
  <c r="K423" i="1"/>
  <c r="E424" i="1"/>
  <c r="K424" i="1"/>
  <c r="E425" i="1"/>
  <c r="K425" i="1"/>
  <c r="E426" i="1"/>
  <c r="K426" i="1"/>
  <c r="E427" i="1"/>
  <c r="K427" i="1"/>
  <c r="E428" i="1"/>
  <c r="K428" i="1"/>
  <c r="E429" i="1"/>
  <c r="K429" i="1"/>
  <c r="E430" i="1"/>
  <c r="K430" i="1"/>
  <c r="E431" i="1"/>
  <c r="K431" i="1"/>
  <c r="E432" i="1"/>
  <c r="K432" i="1"/>
  <c r="E433" i="1"/>
  <c r="K433" i="1"/>
  <c r="E434" i="1"/>
  <c r="K434" i="1"/>
  <c r="F435" i="1"/>
  <c r="H435" i="1"/>
  <c r="I435" i="1"/>
  <c r="E439" i="1"/>
  <c r="K439" i="1"/>
  <c r="E440" i="1"/>
  <c r="K440" i="1"/>
  <c r="E441" i="1"/>
  <c r="K441" i="1"/>
  <c r="E442" i="1"/>
  <c r="K442" i="1"/>
  <c r="E443" i="1"/>
  <c r="K443" i="1"/>
  <c r="E444" i="1"/>
  <c r="K444" i="1"/>
  <c r="E445" i="1"/>
  <c r="K445" i="1"/>
  <c r="E446" i="1"/>
  <c r="E447" i="1"/>
  <c r="K447" i="1"/>
  <c r="E448" i="1"/>
  <c r="K448" i="1"/>
  <c r="E449" i="1"/>
  <c r="K449" i="1"/>
  <c r="E450" i="1"/>
  <c r="K450" i="1"/>
  <c r="E451" i="1"/>
  <c r="K451" i="1"/>
  <c r="E452" i="1"/>
  <c r="K452" i="1"/>
  <c r="E453" i="1"/>
  <c r="K453" i="1"/>
  <c r="E454" i="1"/>
  <c r="K454" i="1"/>
  <c r="E455" i="1"/>
  <c r="K455" i="1"/>
  <c r="E456" i="1"/>
  <c r="K456" i="1"/>
  <c r="E457" i="1"/>
  <c r="K457" i="1"/>
  <c r="E458" i="1"/>
  <c r="K458" i="1"/>
  <c r="E459" i="1"/>
  <c r="K459" i="1"/>
  <c r="E460" i="1"/>
  <c r="K460" i="1"/>
  <c r="E461" i="1"/>
  <c r="K461" i="1"/>
  <c r="E462" i="1"/>
  <c r="K462" i="1"/>
  <c r="E463" i="1"/>
  <c r="K463" i="1"/>
  <c r="E464" i="1"/>
  <c r="K464" i="1"/>
  <c r="E465" i="1"/>
  <c r="K465" i="1"/>
  <c r="E466" i="1"/>
  <c r="K466" i="1"/>
  <c r="E467" i="1"/>
  <c r="K467" i="1"/>
  <c r="E468" i="1"/>
  <c r="K468" i="1"/>
  <c r="E469" i="1"/>
  <c r="K469" i="1"/>
  <c r="F470" i="1"/>
  <c r="H470" i="1"/>
  <c r="I470" i="1"/>
  <c r="E473" i="1"/>
  <c r="K473" i="1"/>
  <c r="E474" i="1"/>
  <c r="K474" i="1"/>
  <c r="E475" i="1"/>
  <c r="K475" i="1"/>
  <c r="E476" i="1"/>
  <c r="K476" i="1"/>
  <c r="E477" i="1"/>
  <c r="K477" i="1"/>
  <c r="E478" i="1"/>
  <c r="K478" i="1"/>
  <c r="E479" i="1"/>
  <c r="K479" i="1"/>
  <c r="E480" i="1"/>
  <c r="K480" i="1"/>
  <c r="E481" i="1"/>
  <c r="K481" i="1"/>
  <c r="E482" i="1"/>
  <c r="K482" i="1"/>
  <c r="E483" i="1"/>
  <c r="K483" i="1"/>
  <c r="E484" i="1"/>
  <c r="K484" i="1"/>
  <c r="E485" i="1"/>
  <c r="K485" i="1"/>
  <c r="E486" i="1"/>
  <c r="K486" i="1"/>
  <c r="E487" i="1"/>
  <c r="K487" i="1"/>
  <c r="E488" i="1"/>
  <c r="K488" i="1"/>
  <c r="E489" i="1"/>
  <c r="K489" i="1"/>
  <c r="E490" i="1"/>
  <c r="K490" i="1"/>
  <c r="E491" i="1"/>
  <c r="K491" i="1"/>
  <c r="E492" i="1"/>
  <c r="K492" i="1"/>
  <c r="E493" i="1"/>
  <c r="K493" i="1"/>
  <c r="E494" i="1"/>
  <c r="K494" i="1"/>
  <c r="E495" i="1"/>
  <c r="K495" i="1"/>
  <c r="E496" i="1"/>
  <c r="K496" i="1"/>
  <c r="E497" i="1"/>
  <c r="K497" i="1"/>
  <c r="E498" i="1"/>
  <c r="K498" i="1"/>
  <c r="E499" i="1"/>
  <c r="K499" i="1"/>
  <c r="E500" i="1"/>
  <c r="K500" i="1"/>
  <c r="E501" i="1"/>
  <c r="K501" i="1"/>
  <c r="E502" i="1"/>
  <c r="K502" i="1"/>
  <c r="F503" i="1"/>
  <c r="H503" i="1"/>
  <c r="I503" i="1"/>
  <c r="E506" i="1"/>
  <c r="K506" i="1"/>
  <c r="E507" i="1"/>
  <c r="K507" i="1"/>
  <c r="E508" i="1"/>
  <c r="K508" i="1"/>
  <c r="E509" i="1"/>
  <c r="K509" i="1"/>
  <c r="E510" i="1"/>
  <c r="K510" i="1"/>
  <c r="E511" i="1"/>
  <c r="K511" i="1"/>
  <c r="E512" i="1"/>
  <c r="K512" i="1"/>
  <c r="E513" i="1"/>
  <c r="K513" i="1"/>
  <c r="E514" i="1"/>
  <c r="K514" i="1"/>
  <c r="E515" i="1"/>
  <c r="K515" i="1"/>
  <c r="E516" i="1"/>
  <c r="K516" i="1"/>
  <c r="E517" i="1"/>
  <c r="K517" i="1"/>
  <c r="E518" i="1"/>
  <c r="K518" i="1"/>
  <c r="E519" i="1"/>
  <c r="K519" i="1"/>
  <c r="E520" i="1"/>
  <c r="K520" i="1"/>
  <c r="E521" i="1"/>
  <c r="K521" i="1"/>
  <c r="E522" i="1"/>
  <c r="K522" i="1"/>
  <c r="E523" i="1"/>
  <c r="K523" i="1"/>
  <c r="E524" i="1"/>
  <c r="K524" i="1"/>
  <c r="E525" i="1"/>
  <c r="K525" i="1"/>
  <c r="E526" i="1"/>
  <c r="K526" i="1"/>
  <c r="E527" i="1"/>
  <c r="K527" i="1"/>
  <c r="E528" i="1"/>
  <c r="K528" i="1"/>
  <c r="E529" i="1"/>
  <c r="K529" i="1"/>
  <c r="E530" i="1"/>
  <c r="K530" i="1"/>
  <c r="E531" i="1"/>
  <c r="K531" i="1"/>
  <c r="E532" i="1"/>
  <c r="K532" i="1"/>
  <c r="E533" i="1"/>
  <c r="K533" i="1"/>
  <c r="E534" i="1"/>
  <c r="K534" i="1"/>
  <c r="E535" i="1"/>
  <c r="K535" i="1"/>
  <c r="E536" i="1"/>
  <c r="K536" i="1"/>
  <c r="F537" i="1"/>
  <c r="H537" i="1"/>
  <c r="I537" i="1"/>
  <c r="E540" i="1"/>
  <c r="K540" i="1"/>
  <c r="E541" i="1"/>
  <c r="K541" i="1"/>
  <c r="E542" i="1"/>
  <c r="K542" i="1"/>
  <c r="E543" i="1"/>
  <c r="K543" i="1"/>
  <c r="E544" i="1"/>
  <c r="K544" i="1"/>
  <c r="E545" i="1"/>
  <c r="K545" i="1"/>
  <c r="E546" i="1"/>
  <c r="K546" i="1"/>
  <c r="E547" i="1"/>
  <c r="K547" i="1"/>
  <c r="E548" i="1"/>
  <c r="K548" i="1"/>
  <c r="E549" i="1"/>
  <c r="K549" i="1"/>
  <c r="E550" i="1"/>
  <c r="K550" i="1"/>
  <c r="E551" i="1"/>
  <c r="K551" i="1"/>
  <c r="E552" i="1"/>
  <c r="K552" i="1"/>
  <c r="E553" i="1"/>
  <c r="K553" i="1"/>
  <c r="E554" i="1"/>
  <c r="K554" i="1"/>
  <c r="E555" i="1"/>
  <c r="K555" i="1"/>
  <c r="E556" i="1"/>
  <c r="K556" i="1"/>
  <c r="E557" i="1"/>
  <c r="K557" i="1"/>
  <c r="E558" i="1"/>
  <c r="K558" i="1"/>
  <c r="E559" i="1"/>
  <c r="K559" i="1"/>
  <c r="E560" i="1"/>
  <c r="K560" i="1"/>
  <c r="E561" i="1"/>
  <c r="K561" i="1"/>
  <c r="E562" i="1"/>
  <c r="K562" i="1"/>
  <c r="E563" i="1"/>
  <c r="K563" i="1"/>
  <c r="E564" i="1"/>
  <c r="K564" i="1"/>
  <c r="E565" i="1"/>
  <c r="K565" i="1"/>
  <c r="E566" i="1"/>
  <c r="K566" i="1"/>
  <c r="E567" i="1"/>
  <c r="K567" i="1"/>
  <c r="E568" i="1"/>
  <c r="K568" i="1"/>
  <c r="E569" i="1"/>
  <c r="K569" i="1"/>
  <c r="E570" i="1"/>
  <c r="K570" i="1"/>
  <c r="F571" i="1"/>
  <c r="H571" i="1"/>
  <c r="I571" i="1"/>
  <c r="E574" i="1"/>
  <c r="K574" i="1"/>
  <c r="E575" i="1"/>
  <c r="E576" i="1"/>
  <c r="K576" i="1"/>
  <c r="E577" i="1"/>
  <c r="K577" i="1"/>
  <c r="E578" i="1"/>
  <c r="K578" i="1"/>
  <c r="E579" i="1"/>
  <c r="K579" i="1"/>
  <c r="E580" i="1"/>
  <c r="K580" i="1"/>
  <c r="E581" i="1"/>
  <c r="K581" i="1"/>
  <c r="E582" i="1"/>
  <c r="K582" i="1"/>
  <c r="E583" i="1"/>
  <c r="K583" i="1"/>
  <c r="E584" i="1"/>
  <c r="K584" i="1"/>
  <c r="E585" i="1"/>
  <c r="K585" i="1"/>
  <c r="E586" i="1"/>
  <c r="K586" i="1"/>
  <c r="E587" i="1"/>
  <c r="K587" i="1"/>
  <c r="E588" i="1"/>
  <c r="K588" i="1"/>
  <c r="E589" i="1"/>
  <c r="K589" i="1"/>
  <c r="E590" i="1"/>
  <c r="K590" i="1"/>
  <c r="E591" i="1"/>
  <c r="K591" i="1"/>
  <c r="E592" i="1"/>
  <c r="K592" i="1"/>
  <c r="E593" i="1"/>
  <c r="K593" i="1"/>
  <c r="E594" i="1"/>
  <c r="K594" i="1"/>
  <c r="E595" i="1"/>
  <c r="K595" i="1"/>
  <c r="E596" i="1"/>
  <c r="K596" i="1"/>
  <c r="E597" i="1"/>
  <c r="K597" i="1"/>
  <c r="E598" i="1"/>
  <c r="K598" i="1"/>
  <c r="E599" i="1"/>
  <c r="K599" i="1"/>
  <c r="E600" i="1"/>
  <c r="K600" i="1"/>
  <c r="E601" i="1"/>
  <c r="K601" i="1"/>
  <c r="F602" i="1"/>
  <c r="H602" i="1"/>
  <c r="I602" i="1"/>
  <c r="E605" i="1"/>
  <c r="K605" i="1"/>
  <c r="E606" i="1"/>
  <c r="K606" i="1"/>
  <c r="E607" i="1"/>
  <c r="K607" i="1"/>
  <c r="E608" i="1"/>
  <c r="K608" i="1"/>
  <c r="E609" i="1"/>
  <c r="K609" i="1"/>
  <c r="E610" i="1"/>
  <c r="K610" i="1"/>
  <c r="E611" i="1"/>
  <c r="K611" i="1"/>
  <c r="E612" i="1"/>
  <c r="K612" i="1"/>
  <c r="E613" i="1"/>
  <c r="K613" i="1"/>
  <c r="E614" i="1"/>
  <c r="K614" i="1"/>
  <c r="E615" i="1"/>
  <c r="K615" i="1"/>
  <c r="E616" i="1"/>
  <c r="K616" i="1"/>
  <c r="E617" i="1"/>
  <c r="K617" i="1"/>
  <c r="E618" i="1"/>
  <c r="K618" i="1"/>
  <c r="E619" i="1"/>
  <c r="K619" i="1"/>
  <c r="E620" i="1"/>
  <c r="K620" i="1"/>
  <c r="E621" i="1"/>
  <c r="K621" i="1"/>
  <c r="E622" i="1"/>
  <c r="K622" i="1"/>
  <c r="E623" i="1"/>
  <c r="K623" i="1"/>
  <c r="E624" i="1"/>
  <c r="K624" i="1"/>
  <c r="E625" i="1"/>
  <c r="K625" i="1"/>
  <c r="E626" i="1"/>
  <c r="K626" i="1"/>
  <c r="E627" i="1"/>
  <c r="K627" i="1"/>
  <c r="E628" i="1"/>
  <c r="K628" i="1"/>
  <c r="E629" i="1"/>
  <c r="K629" i="1"/>
  <c r="E630" i="1"/>
  <c r="K630" i="1"/>
  <c r="E631" i="1"/>
  <c r="K631" i="1"/>
  <c r="E632" i="1"/>
  <c r="K632" i="1"/>
  <c r="E633" i="1"/>
  <c r="K633" i="1"/>
  <c r="E634" i="1"/>
  <c r="K634" i="1"/>
  <c r="E635" i="1"/>
  <c r="K635" i="1"/>
  <c r="F636" i="1"/>
  <c r="H636" i="1"/>
  <c r="I636" i="1"/>
  <c r="E639" i="1"/>
  <c r="K639" i="1"/>
  <c r="E640" i="1"/>
  <c r="K640" i="1"/>
  <c r="E641" i="1"/>
  <c r="K641" i="1"/>
  <c r="E642" i="1"/>
  <c r="K642" i="1"/>
  <c r="E643" i="1"/>
  <c r="K643" i="1"/>
  <c r="E644" i="1"/>
  <c r="K644" i="1"/>
  <c r="E645" i="1"/>
  <c r="K645" i="1"/>
  <c r="E646" i="1"/>
  <c r="K646" i="1"/>
  <c r="E647" i="1"/>
  <c r="K647" i="1"/>
  <c r="E648" i="1"/>
  <c r="K648" i="1"/>
  <c r="E649" i="1"/>
  <c r="K649" i="1"/>
  <c r="E650" i="1"/>
  <c r="K650" i="1"/>
  <c r="E651" i="1"/>
  <c r="K651" i="1"/>
  <c r="E652" i="1"/>
  <c r="K652" i="1"/>
  <c r="E653" i="1"/>
  <c r="K653" i="1"/>
  <c r="E654" i="1"/>
  <c r="K654" i="1"/>
  <c r="E655" i="1"/>
  <c r="K655" i="1"/>
  <c r="E656" i="1"/>
  <c r="K656" i="1"/>
  <c r="E657" i="1"/>
  <c r="K657" i="1"/>
  <c r="E658" i="1"/>
  <c r="K658" i="1"/>
  <c r="E659" i="1"/>
  <c r="K659" i="1"/>
  <c r="E660" i="1"/>
  <c r="K660" i="1"/>
  <c r="E661" i="1"/>
  <c r="K661" i="1"/>
  <c r="E662" i="1"/>
  <c r="K662" i="1"/>
  <c r="E663" i="1"/>
  <c r="K663" i="1"/>
  <c r="E664" i="1"/>
  <c r="K664" i="1"/>
  <c r="E665" i="1"/>
  <c r="K665" i="1"/>
  <c r="E666" i="1"/>
  <c r="K666" i="1"/>
  <c r="E667" i="1"/>
  <c r="K667" i="1"/>
  <c r="E668" i="1"/>
  <c r="K668" i="1"/>
  <c r="F669" i="1"/>
  <c r="H669" i="1"/>
  <c r="I669" i="1"/>
  <c r="E672" i="1"/>
  <c r="K672" i="1"/>
  <c r="E673" i="1"/>
  <c r="K673" i="1"/>
  <c r="E674" i="1"/>
  <c r="K674" i="1"/>
  <c r="E675" i="1"/>
  <c r="K675" i="1"/>
  <c r="E676" i="1"/>
  <c r="K676" i="1"/>
  <c r="E677" i="1"/>
  <c r="K677" i="1"/>
  <c r="E678" i="1"/>
  <c r="K678" i="1"/>
  <c r="E679" i="1"/>
  <c r="K679" i="1"/>
  <c r="E680" i="1"/>
  <c r="K680" i="1"/>
  <c r="E681" i="1"/>
  <c r="K681" i="1"/>
  <c r="E682" i="1"/>
  <c r="K682" i="1"/>
  <c r="E683" i="1"/>
  <c r="K683" i="1"/>
  <c r="E684" i="1"/>
  <c r="K684" i="1"/>
  <c r="E685" i="1"/>
  <c r="K685" i="1"/>
  <c r="E686" i="1"/>
  <c r="K686" i="1"/>
  <c r="E687" i="1"/>
  <c r="K687" i="1"/>
  <c r="E688" i="1"/>
  <c r="K688" i="1"/>
  <c r="E689" i="1"/>
  <c r="K689" i="1"/>
  <c r="E690" i="1"/>
  <c r="K690" i="1"/>
  <c r="E691" i="1"/>
  <c r="K691" i="1"/>
  <c r="E692" i="1"/>
  <c r="K692" i="1"/>
  <c r="E693" i="1"/>
  <c r="K693" i="1"/>
  <c r="E694" i="1"/>
  <c r="K694" i="1"/>
  <c r="E695" i="1"/>
  <c r="K695" i="1"/>
  <c r="E696" i="1"/>
  <c r="K696" i="1"/>
  <c r="E697" i="1"/>
  <c r="K697" i="1"/>
  <c r="E698" i="1"/>
  <c r="K698" i="1"/>
  <c r="E699" i="1"/>
  <c r="K699" i="1"/>
  <c r="E700" i="1"/>
  <c r="K700" i="1"/>
  <c r="E701" i="1"/>
  <c r="K701" i="1"/>
  <c r="E702" i="1"/>
  <c r="K702" i="1"/>
  <c r="F703" i="1"/>
  <c r="H703" i="1"/>
  <c r="I703" i="1"/>
  <c r="E706" i="1"/>
  <c r="K706" i="1"/>
  <c r="E707" i="1"/>
  <c r="K707" i="1"/>
  <c r="E708" i="1"/>
  <c r="K708" i="1"/>
  <c r="E709" i="1"/>
  <c r="K709" i="1"/>
  <c r="E710" i="1"/>
  <c r="K710" i="1"/>
  <c r="E711" i="1"/>
  <c r="K711" i="1"/>
  <c r="E712" i="1"/>
  <c r="K712" i="1"/>
  <c r="E713" i="1"/>
  <c r="K713" i="1"/>
  <c r="E714" i="1"/>
  <c r="K714" i="1"/>
  <c r="E715" i="1"/>
  <c r="K715" i="1"/>
  <c r="E716" i="1"/>
  <c r="K716" i="1"/>
  <c r="E717" i="1"/>
  <c r="K717" i="1"/>
  <c r="E718" i="1"/>
  <c r="K718" i="1"/>
  <c r="E719" i="1"/>
  <c r="K719" i="1"/>
  <c r="E720" i="1"/>
  <c r="K720" i="1"/>
  <c r="E721" i="1"/>
  <c r="K721" i="1"/>
  <c r="E722" i="1"/>
  <c r="K722" i="1"/>
  <c r="E723" i="1"/>
  <c r="K723" i="1"/>
  <c r="E724" i="1"/>
  <c r="K724" i="1"/>
  <c r="E725" i="1"/>
  <c r="K725" i="1"/>
  <c r="E726" i="1"/>
  <c r="K726" i="1"/>
  <c r="E727" i="1"/>
  <c r="K727" i="1"/>
  <c r="E728" i="1"/>
  <c r="K728" i="1"/>
  <c r="E729" i="1"/>
  <c r="K729" i="1"/>
  <c r="E730" i="1"/>
  <c r="K730" i="1"/>
  <c r="E731" i="1"/>
  <c r="K731" i="1"/>
  <c r="E732" i="1"/>
  <c r="K732" i="1"/>
  <c r="E733" i="1"/>
  <c r="K733" i="1"/>
  <c r="E734" i="1"/>
  <c r="K734" i="1"/>
  <c r="E735" i="1"/>
  <c r="K735" i="1"/>
  <c r="F736" i="1"/>
  <c r="H736" i="1"/>
  <c r="I736" i="1"/>
  <c r="E739" i="1"/>
  <c r="K739" i="1"/>
  <c r="E740" i="1"/>
  <c r="K740" i="1"/>
  <c r="E741" i="1"/>
  <c r="K741" i="1"/>
  <c r="E742" i="1"/>
  <c r="K742" i="1"/>
  <c r="E743" i="1"/>
  <c r="K743" i="1"/>
  <c r="E744" i="1"/>
  <c r="K744" i="1"/>
  <c r="E745" i="1"/>
  <c r="K745" i="1"/>
  <c r="E746" i="1"/>
  <c r="K746" i="1"/>
  <c r="E747" i="1"/>
  <c r="K747" i="1"/>
  <c r="E748" i="1"/>
  <c r="K748" i="1"/>
  <c r="E749" i="1"/>
  <c r="K749" i="1"/>
  <c r="E750" i="1"/>
  <c r="K750" i="1"/>
  <c r="E751" i="1"/>
  <c r="K751" i="1"/>
  <c r="E752" i="1"/>
  <c r="K752" i="1"/>
  <c r="E753" i="1"/>
  <c r="K753" i="1"/>
  <c r="E754" i="1"/>
  <c r="K754" i="1"/>
  <c r="E755" i="1"/>
  <c r="K755" i="1"/>
  <c r="E756" i="1"/>
  <c r="K756" i="1"/>
  <c r="E757" i="1"/>
  <c r="K757" i="1"/>
  <c r="E758" i="1"/>
  <c r="K758" i="1"/>
  <c r="E759" i="1"/>
  <c r="K759" i="1"/>
  <c r="E760" i="1"/>
  <c r="K760" i="1"/>
  <c r="E761" i="1"/>
  <c r="K761" i="1"/>
  <c r="E762" i="1"/>
  <c r="K762" i="1"/>
  <c r="E763" i="1"/>
  <c r="K763" i="1"/>
  <c r="E764" i="1"/>
  <c r="K764" i="1"/>
  <c r="E765" i="1"/>
  <c r="K765" i="1"/>
  <c r="E766" i="1"/>
  <c r="K766" i="1"/>
  <c r="E767" i="1"/>
  <c r="K767" i="1"/>
  <c r="E768" i="1"/>
  <c r="K768" i="1"/>
  <c r="E769" i="1"/>
  <c r="K769" i="1"/>
  <c r="F770" i="1"/>
  <c r="H770" i="1"/>
  <c r="I770" i="1"/>
  <c r="E773" i="1"/>
  <c r="K773" i="1"/>
  <c r="E774" i="1"/>
  <c r="K774" i="1"/>
  <c r="E775" i="1"/>
  <c r="K775" i="1"/>
  <c r="E776" i="1"/>
  <c r="K776" i="1"/>
  <c r="E777" i="1"/>
  <c r="K777" i="1"/>
  <c r="E778" i="1"/>
  <c r="K778" i="1"/>
  <c r="E779" i="1"/>
  <c r="K779" i="1"/>
  <c r="E780" i="1"/>
  <c r="K780" i="1"/>
  <c r="E781" i="1"/>
  <c r="K781" i="1"/>
  <c r="E782" i="1"/>
  <c r="K782" i="1"/>
  <c r="E783" i="1"/>
  <c r="K783" i="1"/>
  <c r="E784" i="1"/>
  <c r="K784" i="1"/>
  <c r="E785" i="1"/>
  <c r="K785" i="1"/>
  <c r="E786" i="1"/>
  <c r="K786" i="1"/>
  <c r="E787" i="1"/>
  <c r="K787" i="1"/>
  <c r="E788" i="1"/>
  <c r="K788" i="1"/>
  <c r="E789" i="1"/>
  <c r="K789" i="1"/>
  <c r="E790" i="1"/>
  <c r="K790" i="1"/>
  <c r="E791" i="1"/>
  <c r="K791" i="1"/>
  <c r="E792" i="1"/>
  <c r="K792" i="1"/>
  <c r="E793" i="1"/>
  <c r="K793" i="1"/>
  <c r="E794" i="1"/>
  <c r="K794" i="1"/>
  <c r="E795" i="1"/>
  <c r="K795" i="1"/>
  <c r="E796" i="1"/>
  <c r="K796" i="1"/>
  <c r="E797" i="1"/>
  <c r="K797" i="1"/>
  <c r="E798" i="1"/>
  <c r="K798" i="1"/>
  <c r="E799" i="1"/>
  <c r="K799" i="1"/>
  <c r="E800" i="1"/>
  <c r="K800" i="1"/>
  <c r="E801" i="1"/>
  <c r="K801" i="1"/>
  <c r="E802" i="1"/>
  <c r="K802" i="1"/>
  <c r="E803" i="1"/>
  <c r="K803" i="1"/>
  <c r="F804" i="1"/>
  <c r="H804" i="1"/>
  <c r="I804" i="1"/>
  <c r="E807" i="1"/>
  <c r="K807" i="1"/>
  <c r="E808" i="1"/>
  <c r="K808" i="1"/>
  <c r="E809" i="1"/>
  <c r="K809" i="1"/>
  <c r="E810" i="1"/>
  <c r="K810" i="1"/>
  <c r="E811" i="1"/>
  <c r="K811" i="1"/>
  <c r="E812" i="1"/>
  <c r="K812" i="1"/>
  <c r="E813" i="1"/>
  <c r="K813" i="1"/>
  <c r="E814" i="1"/>
  <c r="K814" i="1"/>
  <c r="E815" i="1"/>
  <c r="K815" i="1"/>
  <c r="E816" i="1"/>
  <c r="K816" i="1"/>
  <c r="E817" i="1"/>
  <c r="K817" i="1"/>
  <c r="E818" i="1"/>
  <c r="K818" i="1"/>
  <c r="E819" i="1"/>
  <c r="K819" i="1"/>
  <c r="E820" i="1"/>
  <c r="K820" i="1"/>
  <c r="E821" i="1"/>
  <c r="K821" i="1"/>
  <c r="E822" i="1"/>
  <c r="K822" i="1"/>
  <c r="E823" i="1"/>
  <c r="K823" i="1"/>
  <c r="E824" i="1"/>
  <c r="K824" i="1"/>
  <c r="E825" i="1"/>
  <c r="K825" i="1"/>
  <c r="E826" i="1"/>
  <c r="K826" i="1"/>
  <c r="E827" i="1"/>
  <c r="K827" i="1"/>
  <c r="E828" i="1"/>
  <c r="K828" i="1"/>
  <c r="E829" i="1"/>
  <c r="K829" i="1"/>
  <c r="E830" i="1"/>
  <c r="K830" i="1"/>
  <c r="E831" i="1"/>
  <c r="K831" i="1"/>
  <c r="E832" i="1"/>
  <c r="K832" i="1"/>
  <c r="E833" i="1"/>
  <c r="K833" i="1"/>
  <c r="E834" i="1"/>
  <c r="K834" i="1"/>
  <c r="E835" i="1"/>
  <c r="K835" i="1"/>
  <c r="E836" i="1"/>
  <c r="K836" i="1"/>
  <c r="F837" i="1"/>
  <c r="H837" i="1"/>
  <c r="I837" i="1"/>
  <c r="E840" i="1"/>
  <c r="K840" i="1"/>
  <c r="E841" i="1"/>
  <c r="K841" i="1"/>
  <c r="E842" i="1"/>
  <c r="K842" i="1"/>
  <c r="E843" i="1"/>
  <c r="K843" i="1"/>
  <c r="E844" i="1"/>
  <c r="K844" i="1"/>
  <c r="E845" i="1"/>
  <c r="K845" i="1"/>
  <c r="E846" i="1"/>
  <c r="K846" i="1"/>
  <c r="E847" i="1"/>
  <c r="K847" i="1"/>
  <c r="E848" i="1"/>
  <c r="K848" i="1"/>
  <c r="E849" i="1"/>
  <c r="K849" i="1"/>
  <c r="E850" i="1"/>
  <c r="K850" i="1"/>
  <c r="E851" i="1"/>
  <c r="K851" i="1"/>
  <c r="E852" i="1"/>
  <c r="K852" i="1"/>
  <c r="E853" i="1"/>
  <c r="K853" i="1"/>
  <c r="E854" i="1"/>
  <c r="K854" i="1"/>
  <c r="E855" i="1"/>
  <c r="K855" i="1"/>
  <c r="E856" i="1"/>
  <c r="K856" i="1"/>
  <c r="E857" i="1"/>
  <c r="K857" i="1"/>
  <c r="E858" i="1"/>
  <c r="K858" i="1"/>
  <c r="E859" i="1"/>
  <c r="K859" i="1"/>
  <c r="E860" i="1"/>
  <c r="K860" i="1"/>
  <c r="E861" i="1"/>
  <c r="K861" i="1"/>
  <c r="E862" i="1"/>
  <c r="K862" i="1"/>
  <c r="E863" i="1"/>
  <c r="K863" i="1"/>
  <c r="E864" i="1"/>
  <c r="K864" i="1"/>
  <c r="E865" i="1"/>
  <c r="K865" i="1"/>
  <c r="E866" i="1"/>
  <c r="K866" i="1"/>
  <c r="E867" i="1"/>
  <c r="K867" i="1"/>
  <c r="E868" i="1"/>
  <c r="K868" i="1"/>
  <c r="E869" i="1"/>
  <c r="K869" i="1"/>
  <c r="F870" i="1"/>
  <c r="H870" i="1"/>
  <c r="I870" i="1"/>
  <c r="E873" i="1"/>
  <c r="K873" i="1"/>
  <c r="E874" i="1"/>
  <c r="K874" i="1"/>
  <c r="E875" i="1"/>
  <c r="K875" i="1"/>
  <c r="E876" i="1"/>
  <c r="K876" i="1"/>
  <c r="E877" i="1"/>
  <c r="K877" i="1"/>
  <c r="E878" i="1"/>
  <c r="K878" i="1"/>
  <c r="E879" i="1"/>
  <c r="K879" i="1"/>
  <c r="E880" i="1"/>
  <c r="K880" i="1"/>
  <c r="E881" i="1"/>
  <c r="K881" i="1"/>
  <c r="E882" i="1"/>
  <c r="K882" i="1"/>
  <c r="E883" i="1"/>
  <c r="K883" i="1"/>
  <c r="E884" i="1"/>
  <c r="K884" i="1"/>
  <c r="E885" i="1"/>
  <c r="K885" i="1"/>
  <c r="E886" i="1"/>
  <c r="K886" i="1"/>
  <c r="E887" i="1"/>
  <c r="K887" i="1"/>
  <c r="E888" i="1"/>
  <c r="K888" i="1"/>
  <c r="E889" i="1"/>
  <c r="K889" i="1"/>
  <c r="E890" i="1"/>
  <c r="K890" i="1"/>
  <c r="E891" i="1"/>
  <c r="K891" i="1"/>
  <c r="E892" i="1"/>
  <c r="K892" i="1"/>
  <c r="E893" i="1"/>
  <c r="K893" i="1"/>
  <c r="E894" i="1"/>
  <c r="K894" i="1"/>
  <c r="E895" i="1"/>
  <c r="K895" i="1"/>
  <c r="E896" i="1"/>
  <c r="K896" i="1"/>
  <c r="E897" i="1"/>
  <c r="K897" i="1"/>
  <c r="E898" i="1"/>
  <c r="K898" i="1"/>
  <c r="E899" i="1"/>
  <c r="K899" i="1"/>
  <c r="E900" i="1"/>
  <c r="K900" i="1"/>
  <c r="E901" i="1"/>
  <c r="K901" i="1"/>
  <c r="E902" i="1"/>
  <c r="K902" i="1"/>
  <c r="E903" i="1"/>
  <c r="K903" i="1"/>
  <c r="F904" i="1"/>
  <c r="H904" i="1"/>
  <c r="I904" i="1"/>
  <c r="E907" i="1"/>
  <c r="K907" i="1"/>
  <c r="E908" i="1"/>
  <c r="K908" i="1"/>
  <c r="E909" i="1"/>
  <c r="K909" i="1"/>
  <c r="E910" i="1"/>
  <c r="K910" i="1"/>
  <c r="E911" i="1"/>
  <c r="K911" i="1"/>
  <c r="E912" i="1"/>
  <c r="K912" i="1"/>
  <c r="E913" i="1"/>
  <c r="K913" i="1"/>
  <c r="E914" i="1"/>
  <c r="K914" i="1"/>
  <c r="E915" i="1"/>
  <c r="K915" i="1"/>
  <c r="E916" i="1"/>
  <c r="K916" i="1"/>
  <c r="E917" i="1"/>
  <c r="K917" i="1"/>
  <c r="E918" i="1"/>
  <c r="K918" i="1"/>
  <c r="E919" i="1"/>
  <c r="K919" i="1"/>
  <c r="E920" i="1"/>
  <c r="K920" i="1"/>
  <c r="E921" i="1"/>
  <c r="K921" i="1"/>
  <c r="E922" i="1"/>
  <c r="K922" i="1"/>
  <c r="E923" i="1"/>
  <c r="K923" i="1"/>
  <c r="E924" i="1"/>
  <c r="K924" i="1"/>
  <c r="E925" i="1"/>
  <c r="K925" i="1"/>
  <c r="E926" i="1"/>
  <c r="K926" i="1"/>
  <c r="E927" i="1"/>
  <c r="K927" i="1"/>
  <c r="E928" i="1"/>
  <c r="K928" i="1"/>
  <c r="E929" i="1"/>
  <c r="K929" i="1"/>
  <c r="E930" i="1"/>
  <c r="K930" i="1"/>
  <c r="E931" i="1"/>
  <c r="K931" i="1"/>
  <c r="E932" i="1"/>
  <c r="K932" i="1"/>
  <c r="E933" i="1"/>
  <c r="K933" i="1"/>
  <c r="E934" i="1"/>
  <c r="K934" i="1"/>
  <c r="E935" i="1"/>
  <c r="K935" i="1"/>
  <c r="E936" i="1"/>
  <c r="K936" i="1"/>
  <c r="F937" i="1"/>
  <c r="H937" i="1"/>
  <c r="I937" i="1"/>
  <c r="E940" i="1"/>
  <c r="K940" i="1"/>
  <c r="E941" i="1"/>
  <c r="K941" i="1"/>
  <c r="E942" i="1"/>
  <c r="K942" i="1"/>
  <c r="E943" i="1"/>
  <c r="K943" i="1"/>
  <c r="E944" i="1"/>
  <c r="K944" i="1"/>
  <c r="E945" i="1"/>
  <c r="K945" i="1"/>
  <c r="E946" i="1"/>
  <c r="K946" i="1"/>
  <c r="E947" i="1"/>
  <c r="K947" i="1"/>
  <c r="E948" i="1"/>
  <c r="K948" i="1"/>
  <c r="E949" i="1"/>
  <c r="K949" i="1"/>
  <c r="E950" i="1"/>
  <c r="K950" i="1"/>
  <c r="E951" i="1"/>
  <c r="K951" i="1"/>
  <c r="E952" i="1"/>
  <c r="K952" i="1"/>
  <c r="E953" i="1"/>
  <c r="K953" i="1"/>
  <c r="E954" i="1"/>
  <c r="K954" i="1"/>
  <c r="E955" i="1"/>
  <c r="K955" i="1"/>
  <c r="E956" i="1"/>
  <c r="K956" i="1"/>
  <c r="E957" i="1"/>
  <c r="K957" i="1"/>
  <c r="E958" i="1"/>
  <c r="K958" i="1"/>
  <c r="E959" i="1"/>
  <c r="K959" i="1"/>
  <c r="E960" i="1"/>
  <c r="K960" i="1"/>
  <c r="E961" i="1"/>
  <c r="K961" i="1"/>
  <c r="E962" i="1"/>
  <c r="K962" i="1"/>
  <c r="E963" i="1"/>
  <c r="K963" i="1"/>
  <c r="E964" i="1"/>
  <c r="K964" i="1"/>
  <c r="E965" i="1"/>
  <c r="K965" i="1"/>
  <c r="E966" i="1"/>
  <c r="K966" i="1"/>
  <c r="E967" i="1"/>
  <c r="K967" i="1"/>
  <c r="E968" i="1"/>
  <c r="K968" i="1"/>
  <c r="E969" i="1"/>
  <c r="K969" i="1"/>
  <c r="E970" i="1"/>
  <c r="K970" i="1"/>
  <c r="F971" i="1"/>
  <c r="H971" i="1"/>
  <c r="I971" i="1"/>
  <c r="E974" i="1"/>
  <c r="K974" i="1"/>
  <c r="E975" i="1"/>
  <c r="K975" i="1"/>
  <c r="E976" i="1"/>
  <c r="K976" i="1"/>
  <c r="E977" i="1"/>
  <c r="K977" i="1"/>
  <c r="E978" i="1"/>
  <c r="K978" i="1"/>
  <c r="E979" i="1"/>
  <c r="K979" i="1"/>
  <c r="E980" i="1"/>
  <c r="K980" i="1"/>
  <c r="E981" i="1"/>
  <c r="K981" i="1"/>
  <c r="E982" i="1"/>
  <c r="K982" i="1"/>
  <c r="E983" i="1"/>
  <c r="K983" i="1"/>
  <c r="E984" i="1"/>
  <c r="K984" i="1"/>
  <c r="E985" i="1"/>
  <c r="K985" i="1"/>
  <c r="E986" i="1"/>
  <c r="K986" i="1"/>
  <c r="E987" i="1"/>
  <c r="K987" i="1"/>
  <c r="E988" i="1"/>
  <c r="K988" i="1"/>
  <c r="E989" i="1"/>
  <c r="K989" i="1"/>
  <c r="E990" i="1"/>
  <c r="K990" i="1"/>
  <c r="E991" i="1"/>
  <c r="K991" i="1"/>
  <c r="E992" i="1"/>
  <c r="K992" i="1"/>
  <c r="E993" i="1"/>
  <c r="K993" i="1"/>
  <c r="E994" i="1"/>
  <c r="K994" i="1"/>
  <c r="E995" i="1"/>
  <c r="K995" i="1"/>
  <c r="E996" i="1"/>
  <c r="K996" i="1"/>
  <c r="E997" i="1"/>
  <c r="K997" i="1"/>
  <c r="E998" i="1"/>
  <c r="K998" i="1"/>
  <c r="E999" i="1"/>
  <c r="K999" i="1"/>
  <c r="E1000" i="1"/>
  <c r="K1000" i="1"/>
  <c r="E1001" i="1"/>
  <c r="K1001" i="1"/>
  <c r="E1002" i="1"/>
  <c r="K1002" i="1"/>
  <c r="E1003" i="1"/>
  <c r="K1003" i="1"/>
  <c r="E1004" i="1"/>
  <c r="K1004" i="1"/>
  <c r="F1005" i="1"/>
  <c r="H1005" i="1"/>
  <c r="I1005" i="1"/>
  <c r="E1008" i="1"/>
  <c r="K1008" i="1"/>
  <c r="E1009" i="1"/>
  <c r="K1009" i="1"/>
  <c r="E1010" i="1"/>
  <c r="K1010" i="1"/>
  <c r="E1011" i="1"/>
  <c r="K1011" i="1"/>
  <c r="E1012" i="1"/>
  <c r="K1012" i="1"/>
  <c r="E1013" i="1"/>
  <c r="K1013" i="1"/>
  <c r="E1014" i="1"/>
  <c r="K1014" i="1"/>
  <c r="E1015" i="1"/>
  <c r="K1015" i="1"/>
  <c r="E1016" i="1"/>
  <c r="K1016" i="1"/>
  <c r="E1017" i="1"/>
  <c r="K1017" i="1"/>
  <c r="E1018" i="1"/>
  <c r="K1018" i="1"/>
  <c r="E1019" i="1"/>
  <c r="K1019" i="1"/>
  <c r="E1020" i="1"/>
  <c r="K1020" i="1"/>
  <c r="E1021" i="1"/>
  <c r="K1021" i="1"/>
  <c r="E1022" i="1"/>
  <c r="K1022" i="1"/>
  <c r="E1023" i="1"/>
  <c r="K1023" i="1"/>
  <c r="E1024" i="1"/>
  <c r="K1024" i="1"/>
  <c r="E1025" i="1"/>
  <c r="K1025" i="1"/>
  <c r="E1026" i="1"/>
  <c r="K1026" i="1"/>
  <c r="E1027" i="1"/>
  <c r="K1027" i="1"/>
  <c r="E1028" i="1"/>
  <c r="K1028" i="1"/>
  <c r="E1029" i="1"/>
  <c r="K1029" i="1"/>
  <c r="E1030" i="1"/>
  <c r="K1030" i="1"/>
  <c r="E1031" i="1"/>
  <c r="K1031" i="1"/>
  <c r="E1032" i="1"/>
  <c r="K1032" i="1"/>
  <c r="E1033" i="1"/>
  <c r="K1033" i="1"/>
  <c r="E1034" i="1"/>
  <c r="K1034" i="1"/>
  <c r="E1035" i="1"/>
  <c r="K1035" i="1"/>
  <c r="F1036" i="1"/>
  <c r="H1036" i="1"/>
  <c r="I1036" i="1"/>
  <c r="E1039" i="1"/>
  <c r="K1039" i="1"/>
  <c r="E1040" i="1"/>
  <c r="K1040" i="1"/>
  <c r="E1041" i="1"/>
  <c r="K1041" i="1"/>
  <c r="E1042" i="1"/>
  <c r="K1042" i="1"/>
  <c r="E1043" i="1"/>
  <c r="K1043" i="1"/>
  <c r="E1044" i="1"/>
  <c r="K1044" i="1"/>
  <c r="E1045" i="1"/>
  <c r="K1045" i="1"/>
  <c r="E1046" i="1"/>
  <c r="K1046" i="1"/>
  <c r="E1047" i="1"/>
  <c r="K1047" i="1"/>
  <c r="E1048" i="1"/>
  <c r="K1048" i="1"/>
  <c r="E1049" i="1"/>
  <c r="K1049" i="1"/>
  <c r="E1050" i="1"/>
  <c r="K1050" i="1"/>
  <c r="E1051" i="1"/>
  <c r="K1051" i="1"/>
  <c r="E1052" i="1"/>
  <c r="K1052" i="1"/>
  <c r="E1053" i="1"/>
  <c r="K1053" i="1"/>
  <c r="E1054" i="1"/>
  <c r="K1054" i="1"/>
  <c r="E1055" i="1"/>
  <c r="K1055" i="1"/>
  <c r="E1056" i="1"/>
  <c r="K1056" i="1"/>
  <c r="E1057" i="1"/>
  <c r="K1057" i="1"/>
  <c r="E1058" i="1"/>
  <c r="K1058" i="1"/>
  <c r="E1059" i="1"/>
  <c r="K1059" i="1"/>
  <c r="E1060" i="1"/>
  <c r="K1060" i="1"/>
  <c r="E1061" i="1"/>
  <c r="K1061" i="1"/>
  <c r="E1062" i="1"/>
  <c r="K1062" i="1"/>
  <c r="E1063" i="1"/>
  <c r="K1063" i="1"/>
  <c r="E1064" i="1"/>
  <c r="K1064" i="1"/>
  <c r="E1065" i="1"/>
  <c r="K1065" i="1"/>
  <c r="E1066" i="1"/>
  <c r="K1066" i="1"/>
  <c r="E1067" i="1"/>
  <c r="K1067" i="1"/>
  <c r="E1068" i="1"/>
  <c r="K1068" i="1"/>
  <c r="E1069" i="1"/>
  <c r="K1069" i="1"/>
  <c r="F1070" i="1"/>
  <c r="H1070" i="1"/>
  <c r="I1070" i="1"/>
  <c r="E1073" i="1"/>
  <c r="K1073" i="1"/>
  <c r="E1074" i="1"/>
  <c r="K1074" i="1"/>
  <c r="E1075" i="1"/>
  <c r="K1075" i="1"/>
  <c r="E1076" i="1"/>
  <c r="K1076" i="1"/>
  <c r="E1077" i="1"/>
  <c r="K1077" i="1"/>
  <c r="E1078" i="1"/>
  <c r="K1078" i="1"/>
  <c r="E1079" i="1"/>
  <c r="K1079" i="1"/>
  <c r="E1080" i="1"/>
  <c r="K1080" i="1"/>
  <c r="E1081" i="1"/>
  <c r="K1081" i="1"/>
  <c r="E1082" i="1"/>
  <c r="K1082" i="1"/>
  <c r="E1083" i="1"/>
  <c r="K1083" i="1"/>
  <c r="E1084" i="1"/>
  <c r="K1084" i="1"/>
  <c r="E1085" i="1"/>
  <c r="K1085" i="1"/>
  <c r="E1086" i="1"/>
  <c r="K1086" i="1"/>
  <c r="E1087" i="1"/>
  <c r="K1087" i="1"/>
  <c r="E1088" i="1"/>
  <c r="K1088" i="1"/>
  <c r="E1089" i="1"/>
  <c r="K1089" i="1"/>
  <c r="E1090" i="1"/>
  <c r="K1090" i="1"/>
  <c r="E1091" i="1"/>
  <c r="K1091" i="1"/>
  <c r="E1092" i="1"/>
  <c r="K1092" i="1"/>
  <c r="E1093" i="1"/>
  <c r="K1093" i="1"/>
  <c r="E1094" i="1"/>
  <c r="K1094" i="1"/>
  <c r="E1095" i="1"/>
  <c r="K1095" i="1"/>
  <c r="E1096" i="1"/>
  <c r="K1096" i="1"/>
  <c r="E1097" i="1"/>
  <c r="K1097" i="1"/>
  <c r="E1098" i="1"/>
  <c r="K1098" i="1"/>
  <c r="E1099" i="1"/>
  <c r="K1099" i="1"/>
  <c r="E1100" i="1"/>
  <c r="K1100" i="1"/>
  <c r="E1101" i="1"/>
  <c r="K1101" i="1"/>
  <c r="E1102" i="1"/>
  <c r="K1102" i="1"/>
  <c r="F1103" i="1"/>
  <c r="H1103" i="1"/>
  <c r="I1103" i="1"/>
  <c r="E1106" i="1"/>
  <c r="K1106" i="1"/>
  <c r="E1107" i="1"/>
  <c r="K1107" i="1"/>
  <c r="E1108" i="1"/>
  <c r="K1108" i="1"/>
  <c r="E1109" i="1"/>
  <c r="K1109" i="1"/>
  <c r="E1110" i="1"/>
  <c r="K1110" i="1"/>
  <c r="E1111" i="1"/>
  <c r="K1111" i="1"/>
  <c r="E1112" i="1"/>
  <c r="K1112" i="1"/>
  <c r="E1113" i="1"/>
  <c r="K1113" i="1"/>
  <c r="E1114" i="1"/>
  <c r="K1114" i="1"/>
  <c r="E1115" i="1"/>
  <c r="K1115" i="1"/>
  <c r="E1116" i="1"/>
  <c r="K1116" i="1"/>
  <c r="E1117" i="1"/>
  <c r="K1117" i="1"/>
  <c r="E1118" i="1"/>
  <c r="K1118" i="1"/>
  <c r="E1119" i="1"/>
  <c r="K1119" i="1"/>
  <c r="E1120" i="1"/>
  <c r="K1120" i="1"/>
  <c r="E1121" i="1"/>
  <c r="K1121" i="1"/>
  <c r="E1122" i="1"/>
  <c r="K1122" i="1"/>
  <c r="E1123" i="1"/>
  <c r="K1123" i="1"/>
  <c r="E1124" i="1"/>
  <c r="K1124" i="1"/>
  <c r="E1125" i="1"/>
  <c r="K1125" i="1"/>
  <c r="E1126" i="1"/>
  <c r="K1126" i="1"/>
  <c r="E1127" i="1"/>
  <c r="K1127" i="1"/>
  <c r="E1128" i="1"/>
  <c r="K1128" i="1"/>
  <c r="E1129" i="1"/>
  <c r="K1129" i="1"/>
  <c r="E1130" i="1"/>
  <c r="K1130" i="1"/>
  <c r="E1131" i="1"/>
  <c r="K1131" i="1"/>
  <c r="E1132" i="1"/>
  <c r="K1132" i="1"/>
  <c r="E1133" i="1"/>
  <c r="K1133" i="1"/>
  <c r="E1134" i="1"/>
  <c r="K1134" i="1"/>
  <c r="E1135" i="1"/>
  <c r="K1135" i="1"/>
  <c r="E1136" i="1"/>
  <c r="K1136" i="1"/>
  <c r="F1137" i="1"/>
  <c r="H1137" i="1"/>
  <c r="I1137" i="1"/>
  <c r="E1140" i="1"/>
  <c r="K1140" i="1"/>
  <c r="E1141" i="1"/>
  <c r="K1141" i="1"/>
  <c r="E1142" i="1"/>
  <c r="K1142" i="1"/>
  <c r="E1143" i="1"/>
  <c r="K1143" i="1"/>
  <c r="E1144" i="1"/>
  <c r="K1144" i="1"/>
  <c r="E1145" i="1"/>
  <c r="K1145" i="1"/>
  <c r="E1146" i="1"/>
  <c r="K1146" i="1"/>
  <c r="E1147" i="1"/>
  <c r="K1147" i="1"/>
  <c r="E1148" i="1"/>
  <c r="K1148" i="1"/>
  <c r="E1149" i="1"/>
  <c r="K1149" i="1"/>
  <c r="E1150" i="1"/>
  <c r="K1150" i="1"/>
  <c r="E1151" i="1"/>
  <c r="K1151" i="1"/>
  <c r="E1152" i="1"/>
  <c r="K1152" i="1"/>
  <c r="E1153" i="1"/>
  <c r="K1153" i="1"/>
  <c r="E1154" i="1"/>
  <c r="K1154" i="1"/>
  <c r="E1155" i="1"/>
  <c r="K1155" i="1"/>
  <c r="E1156" i="1"/>
  <c r="K1156" i="1"/>
  <c r="E1157" i="1"/>
  <c r="K1157" i="1"/>
  <c r="E1158" i="1"/>
  <c r="K1158" i="1"/>
  <c r="E1159" i="1"/>
  <c r="K1159" i="1"/>
  <c r="E1160" i="1"/>
  <c r="K1160" i="1"/>
  <c r="E1161" i="1"/>
  <c r="K1161" i="1"/>
  <c r="E1162" i="1"/>
  <c r="K1162" i="1"/>
  <c r="E1163" i="1"/>
  <c r="K1163" i="1"/>
  <c r="E1164" i="1"/>
  <c r="K1164" i="1"/>
  <c r="E1165" i="1"/>
  <c r="K1165" i="1"/>
  <c r="E1166" i="1"/>
  <c r="K1166" i="1"/>
  <c r="E1167" i="1"/>
  <c r="K1167" i="1"/>
  <c r="E1168" i="1"/>
  <c r="K1168" i="1"/>
  <c r="E1169" i="1"/>
  <c r="K1169" i="1"/>
  <c r="F1170" i="1"/>
  <c r="H1170" i="1"/>
  <c r="I1170" i="1"/>
  <c r="E1173" i="1"/>
  <c r="K1173" i="1"/>
  <c r="E1174" i="1"/>
  <c r="K1174" i="1"/>
  <c r="E1175" i="1"/>
  <c r="K1175" i="1"/>
  <c r="E1176" i="1"/>
  <c r="K1176" i="1"/>
  <c r="E1177" i="1"/>
  <c r="K1177" i="1"/>
  <c r="E1178" i="1"/>
  <c r="K1178" i="1"/>
  <c r="E1179" i="1"/>
  <c r="K1179" i="1"/>
  <c r="E1180" i="1"/>
  <c r="K1180" i="1"/>
  <c r="E1181" i="1"/>
  <c r="K1181" i="1"/>
  <c r="E1182" i="1"/>
  <c r="K1182" i="1"/>
  <c r="E1183" i="1"/>
  <c r="K1183" i="1"/>
  <c r="E1184" i="1"/>
  <c r="K1184" i="1"/>
  <c r="E1185" i="1"/>
  <c r="K1185" i="1"/>
  <c r="E1186" i="1"/>
  <c r="K1186" i="1"/>
  <c r="E1187" i="1"/>
  <c r="K1187" i="1"/>
  <c r="E1188" i="1"/>
  <c r="K1188" i="1"/>
  <c r="E1189" i="1"/>
  <c r="K1189" i="1"/>
  <c r="E1190" i="1"/>
  <c r="K1190" i="1"/>
  <c r="E1191" i="1"/>
  <c r="K1191" i="1"/>
  <c r="E1192" i="1"/>
  <c r="K1192" i="1"/>
  <c r="E1193" i="1"/>
  <c r="K1193" i="1"/>
  <c r="E1194" i="1"/>
  <c r="K1194" i="1"/>
  <c r="E1195" i="1"/>
  <c r="K1195" i="1"/>
  <c r="E1196" i="1"/>
  <c r="K1196" i="1"/>
  <c r="E1197" i="1"/>
  <c r="K1197" i="1"/>
  <c r="E1198" i="1"/>
  <c r="K1198" i="1"/>
  <c r="E1199" i="1"/>
  <c r="K1199" i="1"/>
  <c r="E1200" i="1"/>
  <c r="K1200" i="1"/>
  <c r="E1201" i="1"/>
  <c r="K1201" i="1"/>
  <c r="E1202" i="1"/>
  <c r="K1202" i="1"/>
  <c r="E1203" i="1"/>
  <c r="K1203" i="1"/>
  <c r="F1204" i="1"/>
  <c r="H1204" i="1"/>
  <c r="I1204" i="1"/>
  <c r="E1207" i="1"/>
  <c r="K1207" i="1"/>
  <c r="E1208" i="1"/>
  <c r="K1208" i="1"/>
  <c r="E1209" i="1"/>
  <c r="K1209" i="1"/>
  <c r="E1210" i="1"/>
  <c r="K1210" i="1"/>
  <c r="E1211" i="1"/>
  <c r="K1211" i="1"/>
  <c r="E1212" i="1"/>
  <c r="K1212" i="1"/>
  <c r="E1213" i="1"/>
  <c r="K1213" i="1"/>
  <c r="E1214" i="1"/>
  <c r="K1214" i="1"/>
  <c r="E1215" i="1"/>
  <c r="K1215" i="1"/>
  <c r="E1216" i="1"/>
  <c r="K1216" i="1"/>
  <c r="E1217" i="1"/>
  <c r="K1217" i="1"/>
  <c r="E1218" i="1"/>
  <c r="K1218" i="1"/>
  <c r="E1219" i="1"/>
  <c r="K1219" i="1"/>
  <c r="E1220" i="1"/>
  <c r="K1220" i="1"/>
  <c r="E1221" i="1"/>
  <c r="K1221" i="1"/>
  <c r="E1222" i="1"/>
  <c r="K1222" i="1"/>
  <c r="E1223" i="1"/>
  <c r="K1223" i="1"/>
  <c r="E1224" i="1"/>
  <c r="K1224" i="1"/>
  <c r="E1225" i="1"/>
  <c r="K1225" i="1"/>
  <c r="E1226" i="1"/>
  <c r="K1226" i="1"/>
  <c r="E1227" i="1"/>
  <c r="K1227" i="1"/>
  <c r="E1228" i="1"/>
  <c r="K1228" i="1"/>
  <c r="E1229" i="1"/>
  <c r="K1229" i="1"/>
  <c r="E1230" i="1"/>
  <c r="K1230" i="1"/>
  <c r="E1231" i="1"/>
  <c r="K1231" i="1"/>
  <c r="E1232" i="1"/>
  <c r="K1232" i="1"/>
  <c r="E1233" i="1"/>
  <c r="K1233" i="1"/>
  <c r="E1234" i="1"/>
  <c r="K1234" i="1"/>
  <c r="E1235" i="1"/>
  <c r="K1235" i="1"/>
  <c r="E1236" i="1"/>
  <c r="K1236" i="1"/>
  <c r="E1237" i="1"/>
  <c r="K1237" i="1"/>
  <c r="F1238" i="1"/>
  <c r="H1238" i="1"/>
  <c r="I1238" i="1"/>
  <c r="E1241" i="1"/>
  <c r="K1241" i="1"/>
  <c r="E1242" i="1"/>
  <c r="K1242" i="1"/>
  <c r="E1243" i="1"/>
  <c r="K1243" i="1"/>
  <c r="E1244" i="1"/>
  <c r="K1244" i="1"/>
  <c r="E1245" i="1"/>
  <c r="K1245" i="1"/>
  <c r="E1246" i="1"/>
  <c r="K1246" i="1"/>
  <c r="E1247" i="1"/>
  <c r="K1247" i="1"/>
  <c r="E1248" i="1"/>
  <c r="K1248" i="1"/>
  <c r="E1249" i="1"/>
  <c r="K1249" i="1"/>
  <c r="E1250" i="1"/>
  <c r="K1250" i="1"/>
  <c r="E1251" i="1"/>
  <c r="K1251" i="1"/>
  <c r="E1252" i="1"/>
  <c r="K1252" i="1"/>
  <c r="E1253" i="1"/>
  <c r="K1253" i="1"/>
  <c r="E1254" i="1"/>
  <c r="K1254" i="1"/>
  <c r="E1255" i="1"/>
  <c r="K1255" i="1"/>
  <c r="E1256" i="1"/>
  <c r="K1256" i="1"/>
  <c r="E1257" i="1"/>
  <c r="K1257" i="1"/>
  <c r="E1258" i="1"/>
  <c r="K1258" i="1"/>
  <c r="E1259" i="1"/>
  <c r="K1259" i="1"/>
  <c r="E1260" i="1"/>
  <c r="K1260" i="1"/>
  <c r="E1261" i="1"/>
  <c r="K1261" i="1"/>
  <c r="E1262" i="1"/>
  <c r="K1262" i="1"/>
  <c r="E1263" i="1"/>
  <c r="K1263" i="1"/>
  <c r="E1264" i="1"/>
  <c r="K1264" i="1"/>
  <c r="E1265" i="1"/>
  <c r="K1265" i="1"/>
  <c r="E1266" i="1"/>
  <c r="K1266" i="1"/>
  <c r="E1267" i="1"/>
  <c r="K1267" i="1"/>
  <c r="E1268" i="1"/>
  <c r="K1268" i="1"/>
  <c r="E1269" i="1"/>
  <c r="K1269" i="1"/>
  <c r="E1270" i="1"/>
  <c r="K1270" i="1"/>
  <c r="F1271" i="1"/>
  <c r="H1271" i="1"/>
  <c r="I1271" i="1"/>
  <c r="E1274" i="1"/>
  <c r="K1274" i="1"/>
  <c r="E1275" i="1"/>
  <c r="K1275" i="1"/>
  <c r="E1276" i="1"/>
  <c r="K1276" i="1"/>
  <c r="E1277" i="1"/>
  <c r="K1277" i="1"/>
  <c r="E1278" i="1"/>
  <c r="K1278" i="1"/>
  <c r="E1279" i="1"/>
  <c r="K1279" i="1"/>
  <c r="E1280" i="1"/>
  <c r="K1280" i="1"/>
  <c r="E1281" i="1"/>
  <c r="K1281" i="1"/>
  <c r="E1282" i="1"/>
  <c r="K1282" i="1"/>
  <c r="E1283" i="1"/>
  <c r="K1283" i="1"/>
  <c r="E1284" i="1"/>
  <c r="K1284" i="1"/>
  <c r="E1285" i="1"/>
  <c r="K1285" i="1"/>
  <c r="E1286" i="1"/>
  <c r="K1286" i="1"/>
  <c r="E1287" i="1"/>
  <c r="K1287" i="1"/>
  <c r="E1288" i="1"/>
  <c r="K1288" i="1"/>
  <c r="E1289" i="1"/>
  <c r="K1289" i="1"/>
  <c r="E1290" i="1"/>
  <c r="K1290" i="1"/>
  <c r="E1291" i="1"/>
  <c r="K1291" i="1"/>
  <c r="E1292" i="1"/>
  <c r="K1292" i="1"/>
  <c r="E1293" i="1"/>
  <c r="K1293" i="1"/>
  <c r="E1294" i="1"/>
  <c r="K1294" i="1"/>
  <c r="E1295" i="1"/>
  <c r="K1295" i="1"/>
  <c r="E1296" i="1"/>
  <c r="K1296" i="1"/>
  <c r="E1297" i="1"/>
  <c r="K1297" i="1"/>
  <c r="E1298" i="1"/>
  <c r="K1298" i="1"/>
  <c r="E1299" i="1"/>
  <c r="K1299" i="1"/>
  <c r="E1300" i="1"/>
  <c r="K1300" i="1"/>
  <c r="E1301" i="1"/>
  <c r="K1301" i="1"/>
  <c r="E1302" i="1"/>
  <c r="K1302" i="1"/>
  <c r="E1303" i="1"/>
  <c r="K1303" i="1"/>
  <c r="F1304" i="1"/>
  <c r="H1304" i="1"/>
  <c r="I1304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C1352" i="1"/>
  <c r="F1352" i="1"/>
  <c r="H1352" i="1"/>
  <c r="I1352" i="1"/>
  <c r="J1352" i="1"/>
  <c r="K1354" i="1"/>
  <c r="K1355" i="1"/>
  <c r="K1356" i="1"/>
  <c r="K1357" i="1"/>
  <c r="K1358" i="1"/>
  <c r="K1359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C1376" i="1"/>
  <c r="F1376" i="1"/>
  <c r="H1376" i="1"/>
  <c r="I1376" i="1"/>
  <c r="J1376" i="1"/>
  <c r="K1378" i="1"/>
  <c r="K1379" i="1"/>
  <c r="K1380" i="1"/>
  <c r="K1381" i="1"/>
  <c r="K1382" i="1"/>
  <c r="K1383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H1400" i="1"/>
  <c r="I1400" i="1"/>
  <c r="J1400" i="1"/>
  <c r="K1402" i="1"/>
  <c r="K1403" i="1"/>
  <c r="K1404" i="1"/>
  <c r="K1405" i="1"/>
  <c r="K1406" i="1"/>
  <c r="K1407" i="1"/>
</calcChain>
</file>

<file path=xl/sharedStrings.xml><?xml version="1.0" encoding="utf-8"?>
<sst xmlns="http://schemas.openxmlformats.org/spreadsheetml/2006/main" count="2324" uniqueCount="51">
  <si>
    <t>D</t>
  </si>
  <si>
    <t>R</t>
  </si>
  <si>
    <t>Group Number</t>
  </si>
  <si>
    <t>Gas Date</t>
  </si>
  <si>
    <t>Net Schd</t>
  </si>
  <si>
    <t>Operational</t>
  </si>
  <si>
    <t>Role</t>
  </si>
  <si>
    <t>Flow rate calculation</t>
  </si>
  <si>
    <t xml:space="preserve"> </t>
  </si>
  <si>
    <t>Flow rate Calculation</t>
  </si>
  <si>
    <t>Nominations Exceed Capacity</t>
  </si>
  <si>
    <t>Pipeline Capacity Constraint at Delivery Location</t>
  </si>
  <si>
    <t>Force Majeure</t>
  </si>
  <si>
    <t>Compressor Outage</t>
  </si>
  <si>
    <t>Pipeline Capacity Constraint at Receipt Location</t>
  </si>
  <si>
    <t>Summary Page</t>
  </si>
  <si>
    <t>West of Thoreau   Group 24</t>
  </si>
  <si>
    <t>San Jaun   Group 26</t>
  </si>
  <si>
    <t>Total</t>
  </si>
  <si>
    <t>I/B Link   Group 28</t>
  </si>
  <si>
    <t>50 Days</t>
  </si>
  <si>
    <t>Allocations</t>
  </si>
  <si>
    <t>Cycle</t>
  </si>
  <si>
    <t>Percentage</t>
  </si>
  <si>
    <t>October 2000</t>
  </si>
  <si>
    <t>November 2000</t>
  </si>
  <si>
    <t>December 2000</t>
  </si>
  <si>
    <t>January 2001</t>
  </si>
  <si>
    <t>Feburary 2001</t>
  </si>
  <si>
    <t>March 2001</t>
  </si>
  <si>
    <t>April 2001</t>
  </si>
  <si>
    <t>May 2001</t>
  </si>
  <si>
    <t>June 2001</t>
  </si>
  <si>
    <t>July 2001</t>
  </si>
  <si>
    <t>August 2001</t>
  </si>
  <si>
    <t>September 2001</t>
  </si>
  <si>
    <t>October 2001</t>
  </si>
  <si>
    <t>days</t>
  </si>
  <si>
    <t>Days Allocated Or</t>
  </si>
  <si>
    <t xml:space="preserve">days allocated at 95% capacity or greater, Or </t>
  </si>
  <si>
    <t>of the time we were at capacity</t>
  </si>
  <si>
    <t>95% =</t>
  </si>
  <si>
    <t>98% =</t>
  </si>
  <si>
    <t xml:space="preserve">days allocated at 98% capacity or greater, Or </t>
  </si>
  <si>
    <t>100% =</t>
  </si>
  <si>
    <t xml:space="preserve">days allocated at 100% capacity or greater, Or </t>
  </si>
  <si>
    <t>Force Majeure (490,202 Flow Rate Calculation)</t>
  </si>
  <si>
    <t>*0</t>
  </si>
  <si>
    <t>Nominations Exceed Capacity (Flow Rate 534,970)</t>
  </si>
  <si>
    <t>Force Majeure (Flow Rate Calc. 509,952)</t>
  </si>
  <si>
    <t xml:space="preserve">*0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</si>
</sst>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;[Red]0"/>
    <numFmt numFmtId="168" formatCode="0.000"/>
    <numFmt numFmtId="169" formatCode="mmmm\-yy"/>
  </numFmts>
  <fonts count="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9" fontId="1" fillId="0" borderId="0" xfId="0" applyNumberFormat="1" applyFont="1"/>
    <xf numFmtId="0" fontId="3" fillId="0" borderId="0" xfId="0" applyFont="1"/>
    <xf numFmtId="168" fontId="1" fillId="0" borderId="0" xfId="0" applyNumberFormat="1" applyFont="1" applyAlignment="1">
      <alignment horizontal="center"/>
    </xf>
    <xf numFmtId="168" fontId="0" fillId="0" borderId="0" xfId="0" applyNumberFormat="1"/>
    <xf numFmtId="168" fontId="0" fillId="0" borderId="1" xfId="0" applyNumberFormat="1" applyBorder="1"/>
    <xf numFmtId="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7" fontId="0" fillId="0" borderId="0" xfId="0" applyNumberFormat="1"/>
    <xf numFmtId="169" fontId="0" fillId="0" borderId="0" xfId="0" quotePrefix="1" applyNumberFormat="1"/>
    <xf numFmtId="17" fontId="0" fillId="0" borderId="0" xfId="0" quotePrefix="1" applyNumberFormat="1"/>
    <xf numFmtId="0" fontId="0" fillId="0" borderId="0" xfId="0" quotePrefix="1"/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0" xfId="0" applyBorder="1"/>
    <xf numFmtId="10" fontId="0" fillId="0" borderId="0" xfId="0" applyNumberFormat="1"/>
    <xf numFmtId="14" fontId="0" fillId="0" borderId="0" xfId="0" applyNumberFormat="1" applyFill="1"/>
    <xf numFmtId="168" fontId="0" fillId="0" borderId="0" xfId="0" applyNumberFormat="1" applyFill="1"/>
    <xf numFmtId="164" fontId="0" fillId="0" borderId="0" xfId="0" applyNumberFormat="1" applyAlignment="1">
      <alignment horizontal="right"/>
    </xf>
    <xf numFmtId="0" fontId="0" fillId="0" borderId="2" xfId="0" applyFill="1" applyBorder="1"/>
    <xf numFmtId="14" fontId="0" fillId="0" borderId="2" xfId="0" applyNumberFormat="1" applyFill="1" applyBorder="1"/>
    <xf numFmtId="168" fontId="0" fillId="0" borderId="2" xfId="0" applyNumberFormat="1" applyFill="1" applyBorder="1"/>
    <xf numFmtId="1" fontId="0" fillId="0" borderId="2" xfId="0" applyNumberFormat="1" applyFill="1" applyBorder="1" applyAlignment="1">
      <alignment horizontal="center"/>
    </xf>
    <xf numFmtId="164" fontId="0" fillId="0" borderId="2" xfId="0" applyNumberFormat="1" applyFill="1" applyBorder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168" fontId="1" fillId="0" borderId="0" xfId="0" applyNumberFormat="1" applyFont="1" applyFill="1" applyAlignment="1">
      <alignment horizontal="center"/>
    </xf>
    <xf numFmtId="9" fontId="1" fillId="0" borderId="0" xfId="0" applyNumberFormat="1" applyFont="1" applyFill="1" applyAlignment="1">
      <alignment horizontal="center"/>
    </xf>
    <xf numFmtId="164" fontId="0" fillId="0" borderId="0" xfId="0" applyNumberFormat="1" applyFill="1"/>
    <xf numFmtId="3" fontId="0" fillId="0" borderId="0" xfId="0" applyNumberFormat="1" applyFill="1"/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407"/>
  <sheetViews>
    <sheetView tabSelected="1" zoomScaleNormal="100" workbookViewId="0">
      <selection activeCell="L1324" sqref="L1324"/>
    </sheetView>
  </sheetViews>
  <sheetFormatPr defaultRowHeight="13.2" x14ac:dyDescent="0.25"/>
  <cols>
    <col min="1" max="1" width="5.88671875" customWidth="1"/>
    <col min="2" max="2" width="10.109375" bestFit="1" customWidth="1"/>
    <col min="3" max="3" width="10" customWidth="1"/>
    <col min="4" max="4" width="11.88671875" bestFit="1" customWidth="1"/>
    <col min="5" max="5" width="11.6640625" style="14" customWidth="1"/>
    <col min="6" max="6" width="6.109375" style="19" bestFit="1" customWidth="1"/>
    <col min="7" max="7" width="1.44140625" style="19" customWidth="1"/>
    <col min="8" max="8" width="6.33203125" style="19" bestFit="1" customWidth="1"/>
    <col min="9" max="9" width="7.33203125" style="19" bestFit="1" customWidth="1"/>
    <col min="10" max="10" width="6.5546875" bestFit="1" customWidth="1"/>
    <col min="11" max="11" width="8.6640625" style="3" bestFit="1" customWidth="1"/>
    <col min="12" max="12" width="18.5546875" bestFit="1" customWidth="1"/>
    <col min="13" max="13" width="5.88671875" bestFit="1" customWidth="1"/>
    <col min="14" max="14" width="42.88671875" customWidth="1"/>
  </cols>
  <sheetData>
    <row r="3" spans="1:14" x14ac:dyDescent="0.25">
      <c r="A3" s="5" t="s">
        <v>2</v>
      </c>
      <c r="B3" s="6" t="s">
        <v>3</v>
      </c>
      <c r="C3" s="5" t="s">
        <v>4</v>
      </c>
      <c r="D3" s="6" t="s">
        <v>5</v>
      </c>
      <c r="E3" s="13" t="s">
        <v>23</v>
      </c>
      <c r="F3" s="16">
        <v>0.95</v>
      </c>
      <c r="G3" s="16"/>
      <c r="H3" s="16">
        <v>0.98</v>
      </c>
      <c r="I3" s="16">
        <v>1</v>
      </c>
      <c r="J3" s="5" t="s">
        <v>6</v>
      </c>
      <c r="M3" s="5" t="s">
        <v>22</v>
      </c>
      <c r="N3" s="5" t="s">
        <v>21</v>
      </c>
    </row>
    <row r="4" spans="1:14" x14ac:dyDescent="0.25">
      <c r="A4">
        <v>24</v>
      </c>
      <c r="B4" s="1">
        <v>36800</v>
      </c>
      <c r="C4">
        <v>1073010</v>
      </c>
      <c r="D4">
        <v>1090000</v>
      </c>
      <c r="E4" s="14">
        <f>+C4/D4</f>
        <v>0.98441284403669727</v>
      </c>
      <c r="F4" s="18"/>
      <c r="G4" s="18"/>
      <c r="H4" s="18">
        <v>1</v>
      </c>
      <c r="I4" s="18"/>
      <c r="J4" t="s">
        <v>0</v>
      </c>
      <c r="K4" s="3">
        <f>SUM(C4-D4)</f>
        <v>-16990</v>
      </c>
    </row>
    <row r="5" spans="1:14" x14ac:dyDescent="0.25">
      <c r="A5">
        <v>24</v>
      </c>
      <c r="B5" s="1">
        <v>36801</v>
      </c>
      <c r="C5">
        <v>1076504</v>
      </c>
      <c r="D5">
        <v>1090000</v>
      </c>
      <c r="E5" s="14">
        <f>+C5/D5</f>
        <v>0.98761834862385323</v>
      </c>
      <c r="F5" s="18"/>
      <c r="G5" s="18"/>
      <c r="H5" s="18">
        <v>1</v>
      </c>
      <c r="I5" s="18"/>
      <c r="J5" t="s">
        <v>0</v>
      </c>
      <c r="K5" s="3">
        <f t="shared" ref="K5:K74" si="0">SUM(C5-D5)</f>
        <v>-13496</v>
      </c>
    </row>
    <row r="6" spans="1:14" x14ac:dyDescent="0.25">
      <c r="A6">
        <v>24</v>
      </c>
      <c r="B6" s="1">
        <v>36802</v>
      </c>
      <c r="C6">
        <v>1091467</v>
      </c>
      <c r="D6">
        <v>1090000</v>
      </c>
      <c r="E6" s="14">
        <f>+C6/D6</f>
        <v>1.0013458715596331</v>
      </c>
      <c r="F6" s="18"/>
      <c r="G6" s="18"/>
      <c r="H6" s="18"/>
      <c r="I6" s="18">
        <v>1</v>
      </c>
      <c r="J6" t="s">
        <v>0</v>
      </c>
      <c r="K6" s="3">
        <f t="shared" si="0"/>
        <v>1467</v>
      </c>
      <c r="L6" t="s">
        <v>7</v>
      </c>
      <c r="M6" s="2">
        <v>2</v>
      </c>
      <c r="N6" t="s">
        <v>10</v>
      </c>
    </row>
    <row r="7" spans="1:14" x14ac:dyDescent="0.25">
      <c r="A7">
        <v>24</v>
      </c>
      <c r="B7" s="1">
        <v>36803</v>
      </c>
      <c r="C7">
        <v>1082409</v>
      </c>
      <c r="D7">
        <v>1090000</v>
      </c>
      <c r="E7" s="14">
        <f t="shared" ref="E7:E76" si="1">+C7/D7</f>
        <v>0.99303577981651381</v>
      </c>
      <c r="F7" s="18"/>
      <c r="G7" s="18"/>
      <c r="H7" s="18">
        <v>1</v>
      </c>
      <c r="I7" s="18"/>
      <c r="J7" t="s">
        <v>0</v>
      </c>
      <c r="K7" s="3">
        <f t="shared" si="0"/>
        <v>-7591</v>
      </c>
      <c r="M7" s="2">
        <v>3</v>
      </c>
      <c r="N7" t="s">
        <v>10</v>
      </c>
    </row>
    <row r="8" spans="1:14" x14ac:dyDescent="0.25">
      <c r="A8">
        <v>24</v>
      </c>
      <c r="B8" s="1">
        <v>36804</v>
      </c>
      <c r="C8">
        <v>1058395</v>
      </c>
      <c r="D8">
        <v>1090000</v>
      </c>
      <c r="E8" s="14">
        <f t="shared" si="1"/>
        <v>0.97100458715596327</v>
      </c>
      <c r="F8" s="18">
        <v>1</v>
      </c>
      <c r="G8" s="18"/>
      <c r="H8" s="18"/>
      <c r="I8" s="18"/>
      <c r="J8" t="s">
        <v>0</v>
      </c>
      <c r="K8" s="3">
        <f t="shared" si="0"/>
        <v>-31605</v>
      </c>
    </row>
    <row r="9" spans="1:14" x14ac:dyDescent="0.25">
      <c r="A9">
        <v>24</v>
      </c>
      <c r="B9" s="1">
        <v>36805</v>
      </c>
      <c r="C9">
        <v>1090910</v>
      </c>
      <c r="D9">
        <v>1090427</v>
      </c>
      <c r="E9" s="14">
        <f t="shared" si="1"/>
        <v>1.0004429457451072</v>
      </c>
      <c r="F9" s="18"/>
      <c r="G9" s="18"/>
      <c r="H9" s="18"/>
      <c r="I9" s="18">
        <v>1</v>
      </c>
      <c r="J9" t="s">
        <v>0</v>
      </c>
      <c r="K9" s="3">
        <f t="shared" si="0"/>
        <v>483</v>
      </c>
      <c r="L9" t="s">
        <v>7</v>
      </c>
      <c r="M9" s="2">
        <v>4</v>
      </c>
      <c r="N9" t="s">
        <v>10</v>
      </c>
    </row>
    <row r="10" spans="1:14" x14ac:dyDescent="0.25">
      <c r="A10">
        <v>24</v>
      </c>
      <c r="B10" s="1">
        <v>36806</v>
      </c>
      <c r="C10">
        <v>1087788</v>
      </c>
      <c r="D10">
        <v>1090000</v>
      </c>
      <c r="E10" s="14">
        <f t="shared" si="1"/>
        <v>0.99797064220183485</v>
      </c>
      <c r="F10" s="18"/>
      <c r="G10" s="18"/>
      <c r="H10" s="18" t="s">
        <v>8</v>
      </c>
      <c r="I10" s="18">
        <v>1</v>
      </c>
      <c r="J10" t="s">
        <v>0</v>
      </c>
      <c r="K10" s="3">
        <f t="shared" si="0"/>
        <v>-2212</v>
      </c>
    </row>
    <row r="11" spans="1:14" x14ac:dyDescent="0.25">
      <c r="A11">
        <v>24</v>
      </c>
      <c r="B11" s="1">
        <v>36807</v>
      </c>
      <c r="C11">
        <v>1006331</v>
      </c>
      <c r="D11">
        <v>1090000</v>
      </c>
      <c r="E11" s="14">
        <f t="shared" si="1"/>
        <v>0.92323944954128445</v>
      </c>
      <c r="F11" s="18"/>
      <c r="G11" s="18"/>
      <c r="H11" s="18"/>
      <c r="I11" s="18"/>
      <c r="J11" t="s">
        <v>0</v>
      </c>
      <c r="K11" s="3">
        <f t="shared" si="0"/>
        <v>-83669</v>
      </c>
    </row>
    <row r="12" spans="1:14" x14ac:dyDescent="0.25">
      <c r="A12">
        <v>24</v>
      </c>
      <c r="B12" s="1">
        <v>36808</v>
      </c>
      <c r="C12">
        <v>1060678</v>
      </c>
      <c r="D12">
        <v>1090000</v>
      </c>
      <c r="E12" s="14">
        <f t="shared" si="1"/>
        <v>0.97309908256880739</v>
      </c>
      <c r="F12" s="18">
        <v>1</v>
      </c>
      <c r="G12" s="18"/>
      <c r="H12" s="18"/>
      <c r="I12" s="18"/>
      <c r="J12" t="s">
        <v>0</v>
      </c>
      <c r="K12" s="3">
        <f t="shared" si="0"/>
        <v>-29322</v>
      </c>
    </row>
    <row r="13" spans="1:14" x14ac:dyDescent="0.25">
      <c r="A13">
        <v>24</v>
      </c>
      <c r="B13" s="1">
        <v>36809</v>
      </c>
      <c r="C13">
        <v>1037974</v>
      </c>
      <c r="D13">
        <v>1090000</v>
      </c>
      <c r="E13" s="14">
        <f t="shared" si="1"/>
        <v>0.9522697247706422</v>
      </c>
      <c r="F13" s="18">
        <v>1</v>
      </c>
      <c r="G13" s="18"/>
      <c r="H13" s="18"/>
      <c r="I13" s="18"/>
      <c r="J13" t="s">
        <v>0</v>
      </c>
      <c r="K13" s="3">
        <f t="shared" si="0"/>
        <v>-52026</v>
      </c>
    </row>
    <row r="14" spans="1:14" x14ac:dyDescent="0.25">
      <c r="A14">
        <v>24</v>
      </c>
      <c r="B14" s="1">
        <v>36810</v>
      </c>
      <c r="C14">
        <v>944784</v>
      </c>
      <c r="D14">
        <v>975000</v>
      </c>
      <c r="E14" s="14">
        <f t="shared" si="1"/>
        <v>0.96900923076923073</v>
      </c>
      <c r="F14" s="18">
        <v>1</v>
      </c>
      <c r="G14" s="18"/>
      <c r="H14" s="18"/>
      <c r="I14" s="18"/>
      <c r="J14" t="s">
        <v>0</v>
      </c>
      <c r="K14" s="3">
        <f t="shared" si="0"/>
        <v>-30216</v>
      </c>
    </row>
    <row r="15" spans="1:14" x14ac:dyDescent="0.25">
      <c r="A15">
        <v>24</v>
      </c>
      <c r="B15" s="1">
        <v>36811</v>
      </c>
      <c r="C15">
        <v>1060820</v>
      </c>
      <c r="D15">
        <v>1090000</v>
      </c>
      <c r="E15" s="14">
        <f t="shared" si="1"/>
        <v>0.97322935779816511</v>
      </c>
      <c r="F15" s="18">
        <v>1</v>
      </c>
      <c r="G15" s="18"/>
      <c r="H15" s="18"/>
      <c r="I15" s="18"/>
      <c r="J15" t="s">
        <v>0</v>
      </c>
      <c r="K15" s="3">
        <f t="shared" si="0"/>
        <v>-29180</v>
      </c>
    </row>
    <row r="16" spans="1:14" x14ac:dyDescent="0.25">
      <c r="A16">
        <v>24</v>
      </c>
      <c r="B16" s="1">
        <v>36812</v>
      </c>
      <c r="C16">
        <v>1058152</v>
      </c>
      <c r="D16">
        <v>1090000</v>
      </c>
      <c r="E16" s="14">
        <f t="shared" si="1"/>
        <v>0.9707816513761468</v>
      </c>
      <c r="F16" s="18">
        <v>1</v>
      </c>
      <c r="G16" s="18"/>
      <c r="H16" s="18"/>
      <c r="I16" s="18"/>
      <c r="J16" t="s">
        <v>0</v>
      </c>
      <c r="K16" s="3">
        <f t="shared" si="0"/>
        <v>-31848</v>
      </c>
    </row>
    <row r="17" spans="1:14" x14ac:dyDescent="0.25">
      <c r="A17">
        <v>24</v>
      </c>
      <c r="B17" s="1">
        <v>36813</v>
      </c>
      <c r="C17">
        <v>1075614</v>
      </c>
      <c r="D17">
        <v>1090000</v>
      </c>
      <c r="E17" s="14">
        <f t="shared" si="1"/>
        <v>0.98680183486238537</v>
      </c>
      <c r="F17" s="18"/>
      <c r="G17" s="18"/>
      <c r="H17" s="18">
        <v>1</v>
      </c>
      <c r="I17" s="18"/>
      <c r="J17" t="s">
        <v>0</v>
      </c>
      <c r="K17" s="3">
        <f t="shared" si="0"/>
        <v>-14386</v>
      </c>
    </row>
    <row r="18" spans="1:14" x14ac:dyDescent="0.25">
      <c r="A18">
        <v>24</v>
      </c>
      <c r="B18" s="1">
        <v>36814</v>
      </c>
      <c r="C18">
        <v>1068941</v>
      </c>
      <c r="D18">
        <v>1090000</v>
      </c>
      <c r="E18" s="14">
        <f t="shared" si="1"/>
        <v>0.98067981651376146</v>
      </c>
      <c r="F18" s="18"/>
      <c r="G18" s="18"/>
      <c r="H18" s="18">
        <v>1</v>
      </c>
      <c r="I18" s="18"/>
      <c r="J18" t="s">
        <v>0</v>
      </c>
      <c r="K18" s="3">
        <f t="shared" si="0"/>
        <v>-21059</v>
      </c>
    </row>
    <row r="19" spans="1:14" x14ac:dyDescent="0.25">
      <c r="A19">
        <v>24</v>
      </c>
      <c r="B19" s="1">
        <v>36815</v>
      </c>
      <c r="C19">
        <v>1067441</v>
      </c>
      <c r="D19">
        <v>1090000</v>
      </c>
      <c r="E19" s="14">
        <f t="shared" si="1"/>
        <v>0.97930366972477068</v>
      </c>
      <c r="F19" s="18"/>
      <c r="G19" s="18"/>
      <c r="H19" s="18">
        <v>1</v>
      </c>
      <c r="I19" s="18"/>
      <c r="J19" t="s">
        <v>0</v>
      </c>
      <c r="K19" s="3">
        <f t="shared" si="0"/>
        <v>-22559</v>
      </c>
    </row>
    <row r="20" spans="1:14" x14ac:dyDescent="0.25">
      <c r="A20">
        <v>24</v>
      </c>
      <c r="B20" s="1">
        <v>36816</v>
      </c>
      <c r="C20">
        <v>1065601</v>
      </c>
      <c r="D20">
        <v>1090000</v>
      </c>
      <c r="E20" s="14">
        <f t="shared" si="1"/>
        <v>0.97761559633027528</v>
      </c>
      <c r="F20" s="18"/>
      <c r="G20" s="18"/>
      <c r="H20" s="18">
        <v>1</v>
      </c>
      <c r="I20" s="18"/>
      <c r="J20" t="s">
        <v>0</v>
      </c>
      <c r="K20" s="3">
        <f t="shared" si="0"/>
        <v>-24399</v>
      </c>
    </row>
    <row r="21" spans="1:14" x14ac:dyDescent="0.25">
      <c r="A21">
        <v>24</v>
      </c>
      <c r="B21" s="1">
        <v>36817</v>
      </c>
      <c r="C21">
        <v>876754</v>
      </c>
      <c r="D21">
        <v>875000</v>
      </c>
      <c r="E21" s="14">
        <f t="shared" si="1"/>
        <v>1.0020045714285715</v>
      </c>
      <c r="F21" s="18"/>
      <c r="G21" s="18"/>
      <c r="H21" s="18"/>
      <c r="I21" s="18">
        <v>1</v>
      </c>
      <c r="J21" t="s">
        <v>0</v>
      </c>
      <c r="K21" s="3">
        <f t="shared" si="0"/>
        <v>1754</v>
      </c>
      <c r="L21" t="s">
        <v>7</v>
      </c>
      <c r="M21" s="2">
        <v>4</v>
      </c>
      <c r="N21" t="s">
        <v>10</v>
      </c>
    </row>
    <row r="22" spans="1:14" x14ac:dyDescent="0.25">
      <c r="A22">
        <v>24</v>
      </c>
      <c r="B22" s="1">
        <v>36818</v>
      </c>
      <c r="C22">
        <v>896069</v>
      </c>
      <c r="D22">
        <v>875000</v>
      </c>
      <c r="E22" s="14">
        <f t="shared" si="1"/>
        <v>1.0240788571428572</v>
      </c>
      <c r="F22" s="18"/>
      <c r="G22" s="18"/>
      <c r="H22" s="18"/>
      <c r="I22" s="18">
        <v>1</v>
      </c>
      <c r="J22" t="s">
        <v>0</v>
      </c>
      <c r="K22" s="3">
        <f t="shared" si="0"/>
        <v>21069</v>
      </c>
      <c r="L22" t="s">
        <v>7</v>
      </c>
      <c r="M22" s="2">
        <v>4</v>
      </c>
      <c r="N22" t="s">
        <v>10</v>
      </c>
    </row>
    <row r="23" spans="1:14" x14ac:dyDescent="0.25">
      <c r="A23">
        <v>24</v>
      </c>
      <c r="B23" s="1">
        <v>36819</v>
      </c>
      <c r="C23">
        <v>1068207</v>
      </c>
      <c r="D23">
        <v>1090000</v>
      </c>
      <c r="E23" s="14">
        <f t="shared" si="1"/>
        <v>0.98000642201834864</v>
      </c>
      <c r="F23" s="18"/>
      <c r="G23" s="18"/>
      <c r="H23" s="18">
        <v>1</v>
      </c>
      <c r="I23" s="18"/>
      <c r="J23" t="s">
        <v>0</v>
      </c>
      <c r="K23" s="3">
        <f t="shared" si="0"/>
        <v>-21793</v>
      </c>
    </row>
    <row r="24" spans="1:14" x14ac:dyDescent="0.25">
      <c r="A24">
        <v>24</v>
      </c>
      <c r="B24" s="1">
        <v>36820</v>
      </c>
      <c r="C24">
        <v>1053477</v>
      </c>
      <c r="D24">
        <v>1090000</v>
      </c>
      <c r="E24" s="14">
        <f t="shared" si="1"/>
        <v>0.96649266055045868</v>
      </c>
      <c r="F24" s="18">
        <v>1</v>
      </c>
      <c r="G24" s="18"/>
      <c r="H24" s="18"/>
      <c r="I24" s="18"/>
      <c r="J24" t="s">
        <v>0</v>
      </c>
      <c r="K24" s="3">
        <f t="shared" si="0"/>
        <v>-36523</v>
      </c>
    </row>
    <row r="25" spans="1:14" x14ac:dyDescent="0.25">
      <c r="A25">
        <v>24</v>
      </c>
      <c r="B25" s="1">
        <v>36821</v>
      </c>
      <c r="C25">
        <v>1052430</v>
      </c>
      <c r="D25">
        <v>1090000</v>
      </c>
      <c r="E25" s="14">
        <f t="shared" si="1"/>
        <v>0.96553211009174311</v>
      </c>
      <c r="F25" s="18">
        <v>1</v>
      </c>
      <c r="G25" s="18"/>
      <c r="H25" s="18"/>
      <c r="I25" s="18"/>
      <c r="J25" t="s">
        <v>0</v>
      </c>
      <c r="K25" s="3">
        <f t="shared" si="0"/>
        <v>-37570</v>
      </c>
    </row>
    <row r="26" spans="1:14" x14ac:dyDescent="0.25">
      <c r="A26">
        <v>24</v>
      </c>
      <c r="B26" s="1">
        <v>36822</v>
      </c>
      <c r="C26">
        <v>1060352</v>
      </c>
      <c r="D26">
        <v>1090000</v>
      </c>
      <c r="E26" s="14">
        <f t="shared" si="1"/>
        <v>0.9728</v>
      </c>
      <c r="F26" s="18">
        <v>1</v>
      </c>
      <c r="G26" s="18"/>
      <c r="H26" s="18"/>
      <c r="I26" s="18"/>
      <c r="J26" t="s">
        <v>0</v>
      </c>
      <c r="K26" s="3">
        <f t="shared" si="0"/>
        <v>-29648</v>
      </c>
    </row>
    <row r="27" spans="1:14" x14ac:dyDescent="0.25">
      <c r="A27">
        <v>24</v>
      </c>
      <c r="B27" s="1">
        <v>36823</v>
      </c>
      <c r="C27">
        <v>1068621</v>
      </c>
      <c r="D27">
        <v>1090000</v>
      </c>
      <c r="E27" s="14">
        <f t="shared" si="1"/>
        <v>0.98038623853211004</v>
      </c>
      <c r="F27" s="18"/>
      <c r="G27" s="18"/>
      <c r="H27" s="18">
        <v>1</v>
      </c>
      <c r="I27" s="18"/>
      <c r="J27" t="s">
        <v>0</v>
      </c>
      <c r="K27" s="3">
        <f t="shared" si="0"/>
        <v>-21379</v>
      </c>
    </row>
    <row r="28" spans="1:14" x14ac:dyDescent="0.25">
      <c r="A28">
        <v>24</v>
      </c>
      <c r="B28" s="1">
        <v>36824</v>
      </c>
      <c r="C28">
        <v>1093154</v>
      </c>
      <c r="D28">
        <v>1090224</v>
      </c>
      <c r="E28" s="14">
        <f t="shared" si="1"/>
        <v>1.002687521096582</v>
      </c>
      <c r="F28" s="18"/>
      <c r="G28" s="18"/>
      <c r="H28" s="18"/>
      <c r="I28" s="18">
        <v>1</v>
      </c>
      <c r="J28" t="s">
        <v>0</v>
      </c>
      <c r="K28" s="3">
        <f t="shared" si="0"/>
        <v>2930</v>
      </c>
      <c r="L28" t="s">
        <v>7</v>
      </c>
      <c r="M28" s="2">
        <v>2</v>
      </c>
      <c r="N28" t="s">
        <v>10</v>
      </c>
    </row>
    <row r="29" spans="1:14" x14ac:dyDescent="0.25">
      <c r="A29">
        <v>24</v>
      </c>
      <c r="B29" s="1">
        <v>36825</v>
      </c>
      <c r="C29">
        <v>1085429</v>
      </c>
      <c r="D29">
        <v>1099084</v>
      </c>
      <c r="E29" s="14">
        <f t="shared" si="1"/>
        <v>0.98757601784758942</v>
      </c>
      <c r="F29" s="18"/>
      <c r="G29" s="18"/>
      <c r="H29" s="18">
        <v>1</v>
      </c>
      <c r="I29" s="18"/>
      <c r="J29" t="s">
        <v>0</v>
      </c>
      <c r="K29" s="3">
        <f t="shared" si="0"/>
        <v>-13655</v>
      </c>
    </row>
    <row r="30" spans="1:14" x14ac:dyDescent="0.25">
      <c r="A30">
        <v>24</v>
      </c>
      <c r="B30" s="1">
        <v>36826</v>
      </c>
      <c r="C30">
        <v>1090000</v>
      </c>
      <c r="D30">
        <v>1089960</v>
      </c>
      <c r="E30" s="14">
        <f t="shared" si="1"/>
        <v>1.0000366985944438</v>
      </c>
      <c r="F30" s="18"/>
      <c r="G30" s="18"/>
      <c r="H30" s="18"/>
      <c r="I30" s="18">
        <v>1</v>
      </c>
      <c r="J30" t="s">
        <v>0</v>
      </c>
      <c r="K30" s="3">
        <f t="shared" si="0"/>
        <v>40</v>
      </c>
      <c r="L30" t="s">
        <v>7</v>
      </c>
      <c r="M30" s="2">
        <v>4</v>
      </c>
      <c r="N30" t="s">
        <v>10</v>
      </c>
    </row>
    <row r="31" spans="1:14" x14ac:dyDescent="0.25">
      <c r="A31">
        <v>24</v>
      </c>
      <c r="B31" s="1">
        <v>36827</v>
      </c>
      <c r="C31">
        <v>1090025</v>
      </c>
      <c r="D31">
        <v>1090000</v>
      </c>
      <c r="E31" s="14">
        <f t="shared" si="1"/>
        <v>1.0000229357798165</v>
      </c>
      <c r="F31" s="18"/>
      <c r="G31" s="18"/>
      <c r="H31" s="18"/>
      <c r="I31" s="18">
        <v>1</v>
      </c>
      <c r="J31" t="s">
        <v>0</v>
      </c>
      <c r="K31" s="3">
        <f t="shared" si="0"/>
        <v>25</v>
      </c>
      <c r="L31" t="s">
        <v>7</v>
      </c>
      <c r="M31" s="2">
        <v>4</v>
      </c>
      <c r="N31" t="s">
        <v>10</v>
      </c>
    </row>
    <row r="32" spans="1:14" x14ac:dyDescent="0.25">
      <c r="A32">
        <v>24</v>
      </c>
      <c r="B32" s="1">
        <v>36828</v>
      </c>
      <c r="C32">
        <v>1090024</v>
      </c>
      <c r="D32">
        <v>1090000</v>
      </c>
      <c r="E32" s="14">
        <f t="shared" si="1"/>
        <v>1.0000220183486239</v>
      </c>
      <c r="F32" s="18"/>
      <c r="G32" s="18"/>
      <c r="H32" s="18"/>
      <c r="I32" s="18">
        <v>1</v>
      </c>
      <c r="J32" t="s">
        <v>0</v>
      </c>
      <c r="K32" s="3">
        <f t="shared" si="0"/>
        <v>24</v>
      </c>
      <c r="L32" t="s">
        <v>7</v>
      </c>
      <c r="M32" s="2">
        <v>4</v>
      </c>
      <c r="N32" t="s">
        <v>10</v>
      </c>
    </row>
    <row r="33" spans="1:14" x14ac:dyDescent="0.25">
      <c r="A33" s="4">
        <v>24</v>
      </c>
      <c r="B33" s="29">
        <v>36829</v>
      </c>
      <c r="C33" s="4">
        <v>775630</v>
      </c>
      <c r="D33" s="4">
        <v>775630</v>
      </c>
      <c r="E33" s="30">
        <f t="shared" si="1"/>
        <v>1</v>
      </c>
      <c r="F33" s="18"/>
      <c r="G33" s="18"/>
      <c r="H33" s="18"/>
      <c r="I33" s="18">
        <v>1</v>
      </c>
      <c r="J33" t="s">
        <v>0</v>
      </c>
      <c r="K33" s="43" t="s">
        <v>50</v>
      </c>
      <c r="L33" t="s">
        <v>7</v>
      </c>
      <c r="M33" s="2">
        <v>4</v>
      </c>
      <c r="N33" t="s">
        <v>49</v>
      </c>
    </row>
    <row r="34" spans="1:14" ht="13.8" thickBot="1" x14ac:dyDescent="0.3">
      <c r="A34">
        <v>24</v>
      </c>
      <c r="B34" s="1">
        <v>36830</v>
      </c>
      <c r="C34">
        <v>851870</v>
      </c>
      <c r="D34">
        <v>850000</v>
      </c>
      <c r="E34" s="14">
        <f t="shared" si="1"/>
        <v>1.0022</v>
      </c>
      <c r="F34" s="20"/>
      <c r="G34" s="20"/>
      <c r="H34" s="20"/>
      <c r="I34" s="20">
        <v>1</v>
      </c>
      <c r="J34" t="s">
        <v>0</v>
      </c>
      <c r="K34" s="3">
        <f t="shared" si="0"/>
        <v>1870</v>
      </c>
      <c r="L34" t="s">
        <v>7</v>
      </c>
      <c r="M34" s="2">
        <v>4</v>
      </c>
      <c r="N34" t="s">
        <v>10</v>
      </c>
    </row>
    <row r="35" spans="1:14" x14ac:dyDescent="0.25">
      <c r="B35" s="1"/>
      <c r="F35" s="17">
        <f>SUM(F4:F34)</f>
        <v>9</v>
      </c>
      <c r="G35" s="17"/>
      <c r="H35" s="17">
        <f>SUM(H4:H34)</f>
        <v>10</v>
      </c>
      <c r="I35" s="17">
        <f>SUM(I4:I34)</f>
        <v>11</v>
      </c>
      <c r="M35" s="2"/>
    </row>
    <row r="36" spans="1:14" x14ac:dyDescent="0.25">
      <c r="B36" s="1"/>
      <c r="F36" s="17"/>
      <c r="G36" s="17"/>
      <c r="H36" s="17"/>
      <c r="I36" s="17"/>
      <c r="M36" s="2"/>
    </row>
    <row r="37" spans="1:14" x14ac:dyDescent="0.25">
      <c r="A37" s="5" t="s">
        <v>2</v>
      </c>
      <c r="B37" s="6" t="s">
        <v>3</v>
      </c>
      <c r="C37" s="5" t="s">
        <v>4</v>
      </c>
      <c r="D37" s="6" t="s">
        <v>5</v>
      </c>
      <c r="E37" s="13" t="s">
        <v>23</v>
      </c>
      <c r="F37" s="16">
        <v>0.95</v>
      </c>
      <c r="G37" s="16"/>
      <c r="H37" s="16">
        <v>0.98</v>
      </c>
      <c r="I37" s="16">
        <v>1</v>
      </c>
      <c r="J37" s="5" t="s">
        <v>6</v>
      </c>
      <c r="M37" s="5" t="s">
        <v>22</v>
      </c>
      <c r="N37" s="5" t="s">
        <v>21</v>
      </c>
    </row>
    <row r="38" spans="1:14" x14ac:dyDescent="0.25">
      <c r="A38">
        <v>24</v>
      </c>
      <c r="B38" s="1">
        <v>36831</v>
      </c>
      <c r="C38">
        <v>625370</v>
      </c>
      <c r="D38">
        <v>850000</v>
      </c>
      <c r="E38" s="14">
        <f t="shared" si="1"/>
        <v>0.73572941176470585</v>
      </c>
      <c r="F38" s="18"/>
      <c r="G38" s="18"/>
      <c r="H38" s="18"/>
      <c r="I38" s="18"/>
      <c r="J38" t="s">
        <v>0</v>
      </c>
      <c r="K38" s="3">
        <f t="shared" si="0"/>
        <v>-224630</v>
      </c>
    </row>
    <row r="39" spans="1:14" x14ac:dyDescent="0.25">
      <c r="A39">
        <v>24</v>
      </c>
      <c r="B39" s="1">
        <v>36832</v>
      </c>
      <c r="C39">
        <v>833284</v>
      </c>
      <c r="D39">
        <v>850000</v>
      </c>
      <c r="E39" s="14">
        <f t="shared" si="1"/>
        <v>0.9803341176470588</v>
      </c>
      <c r="F39" s="18"/>
      <c r="G39" s="18"/>
      <c r="H39" s="18">
        <v>1</v>
      </c>
      <c r="I39" s="18"/>
      <c r="J39" t="s">
        <v>0</v>
      </c>
      <c r="K39" s="3">
        <f t="shared" si="0"/>
        <v>-16716</v>
      </c>
    </row>
    <row r="40" spans="1:14" x14ac:dyDescent="0.25">
      <c r="A40">
        <v>24</v>
      </c>
      <c r="B40" s="1">
        <v>36833</v>
      </c>
      <c r="C40">
        <v>816270</v>
      </c>
      <c r="D40">
        <v>850000</v>
      </c>
      <c r="E40" s="14">
        <f t="shared" si="1"/>
        <v>0.9603176470588235</v>
      </c>
      <c r="F40" s="18">
        <v>1</v>
      </c>
      <c r="G40" s="18"/>
      <c r="H40" s="18"/>
      <c r="I40" s="18"/>
      <c r="J40" t="s">
        <v>0</v>
      </c>
      <c r="K40" s="3">
        <f t="shared" si="0"/>
        <v>-33730</v>
      </c>
    </row>
    <row r="41" spans="1:14" x14ac:dyDescent="0.25">
      <c r="A41">
        <v>24</v>
      </c>
      <c r="B41" s="1">
        <v>36834</v>
      </c>
      <c r="C41">
        <v>801473</v>
      </c>
      <c r="D41">
        <v>875000</v>
      </c>
      <c r="E41" s="14">
        <f t="shared" si="1"/>
        <v>0.91596914285714282</v>
      </c>
      <c r="F41" s="18"/>
      <c r="G41" s="18"/>
      <c r="H41" s="18"/>
      <c r="I41" s="18"/>
      <c r="J41" t="s">
        <v>0</v>
      </c>
      <c r="K41" s="3">
        <f t="shared" si="0"/>
        <v>-73527</v>
      </c>
      <c r="M41" s="2">
        <v>4</v>
      </c>
      <c r="N41" t="s">
        <v>10</v>
      </c>
    </row>
    <row r="42" spans="1:14" x14ac:dyDescent="0.25">
      <c r="A42">
        <v>24</v>
      </c>
      <c r="B42" s="1">
        <v>36835</v>
      </c>
      <c r="C42">
        <v>875015</v>
      </c>
      <c r="D42">
        <v>875000</v>
      </c>
      <c r="E42" s="14">
        <f t="shared" si="1"/>
        <v>1.0000171428571429</v>
      </c>
      <c r="F42" s="18"/>
      <c r="G42" s="18"/>
      <c r="H42" s="18"/>
      <c r="I42" s="18">
        <v>1</v>
      </c>
      <c r="J42" t="s">
        <v>0</v>
      </c>
      <c r="K42" s="3">
        <f t="shared" si="0"/>
        <v>15</v>
      </c>
      <c r="L42" t="s">
        <v>7</v>
      </c>
      <c r="M42" s="2">
        <v>4</v>
      </c>
      <c r="N42" t="s">
        <v>10</v>
      </c>
    </row>
    <row r="43" spans="1:14" x14ac:dyDescent="0.25">
      <c r="A43">
        <v>24</v>
      </c>
      <c r="B43" s="1">
        <v>36836</v>
      </c>
      <c r="C43">
        <v>875017</v>
      </c>
      <c r="D43">
        <v>875000</v>
      </c>
      <c r="E43" s="14">
        <f t="shared" si="1"/>
        <v>1.0000194285714286</v>
      </c>
      <c r="F43" s="18"/>
      <c r="G43" s="18"/>
      <c r="H43" s="18"/>
      <c r="I43" s="18">
        <v>1</v>
      </c>
      <c r="J43" t="s">
        <v>0</v>
      </c>
      <c r="K43" s="3">
        <f t="shared" si="0"/>
        <v>17</v>
      </c>
      <c r="L43" t="s">
        <v>7</v>
      </c>
      <c r="M43" s="2">
        <v>4</v>
      </c>
      <c r="N43" t="s">
        <v>10</v>
      </c>
    </row>
    <row r="44" spans="1:14" x14ac:dyDescent="0.25">
      <c r="A44">
        <v>24</v>
      </c>
      <c r="B44" s="1">
        <v>36837</v>
      </c>
      <c r="C44">
        <v>961300</v>
      </c>
      <c r="D44">
        <v>950000</v>
      </c>
      <c r="E44" s="14">
        <f t="shared" si="1"/>
        <v>1.0118947368421052</v>
      </c>
      <c r="F44" s="18"/>
      <c r="G44" s="18"/>
      <c r="H44" s="18"/>
      <c r="I44" s="18">
        <v>1</v>
      </c>
      <c r="J44" t="s">
        <v>0</v>
      </c>
      <c r="K44" s="3">
        <f t="shared" si="0"/>
        <v>11300</v>
      </c>
      <c r="L44" t="s">
        <v>7</v>
      </c>
      <c r="M44" s="2">
        <v>4</v>
      </c>
      <c r="N44" t="s">
        <v>10</v>
      </c>
    </row>
    <row r="45" spans="1:14" x14ac:dyDescent="0.25">
      <c r="A45">
        <v>24</v>
      </c>
      <c r="B45" s="1">
        <v>36838</v>
      </c>
      <c r="C45">
        <v>950029</v>
      </c>
      <c r="D45">
        <v>950000</v>
      </c>
      <c r="E45" s="14">
        <f t="shared" si="1"/>
        <v>1.0000305263157894</v>
      </c>
      <c r="F45" s="18"/>
      <c r="G45" s="18"/>
      <c r="H45" s="18"/>
      <c r="I45" s="18">
        <v>1</v>
      </c>
      <c r="J45" t="s">
        <v>0</v>
      </c>
      <c r="K45" s="3">
        <f t="shared" si="0"/>
        <v>29</v>
      </c>
      <c r="L45" t="s">
        <v>7</v>
      </c>
      <c r="M45" s="2">
        <v>4</v>
      </c>
      <c r="N45" t="s">
        <v>10</v>
      </c>
    </row>
    <row r="46" spans="1:14" x14ac:dyDescent="0.25">
      <c r="A46">
        <v>24</v>
      </c>
      <c r="B46" s="1">
        <v>36839</v>
      </c>
      <c r="C46">
        <v>950715</v>
      </c>
      <c r="D46">
        <v>950000</v>
      </c>
      <c r="E46" s="14">
        <f t="shared" si="1"/>
        <v>1.0007526315789474</v>
      </c>
      <c r="F46" s="18"/>
      <c r="G46" s="18"/>
      <c r="H46" s="18"/>
      <c r="I46" s="18">
        <v>1</v>
      </c>
      <c r="J46" t="s">
        <v>0</v>
      </c>
      <c r="K46" s="3">
        <f t="shared" si="0"/>
        <v>715</v>
      </c>
      <c r="L46" t="s">
        <v>7</v>
      </c>
      <c r="M46" s="2">
        <v>4</v>
      </c>
      <c r="N46" t="s">
        <v>10</v>
      </c>
    </row>
    <row r="47" spans="1:14" x14ac:dyDescent="0.25">
      <c r="A47">
        <v>24</v>
      </c>
      <c r="B47" s="1">
        <v>36840</v>
      </c>
      <c r="C47">
        <v>950282</v>
      </c>
      <c r="D47">
        <v>949926</v>
      </c>
      <c r="E47" s="14">
        <f t="shared" si="1"/>
        <v>1.0003747660344069</v>
      </c>
      <c r="F47" s="18"/>
      <c r="G47" s="18"/>
      <c r="H47" s="18"/>
      <c r="I47" s="18">
        <v>1</v>
      </c>
      <c r="J47" t="s">
        <v>0</v>
      </c>
      <c r="K47" s="3">
        <f t="shared" si="0"/>
        <v>356</v>
      </c>
      <c r="L47" t="s">
        <v>7</v>
      </c>
      <c r="M47" s="2">
        <v>4</v>
      </c>
      <c r="N47" t="s">
        <v>10</v>
      </c>
    </row>
    <row r="48" spans="1:14" x14ac:dyDescent="0.25">
      <c r="A48">
        <v>24</v>
      </c>
      <c r="B48" s="1">
        <v>36841</v>
      </c>
      <c r="C48">
        <v>950431</v>
      </c>
      <c r="D48">
        <v>950000</v>
      </c>
      <c r="E48" s="14">
        <f t="shared" si="1"/>
        <v>1.0004536842105263</v>
      </c>
      <c r="F48" s="18"/>
      <c r="G48" s="18"/>
      <c r="H48" s="18"/>
      <c r="I48" s="18">
        <v>1</v>
      </c>
      <c r="J48" t="s">
        <v>0</v>
      </c>
      <c r="K48" s="3">
        <f t="shared" si="0"/>
        <v>431</v>
      </c>
      <c r="L48" t="s">
        <v>7</v>
      </c>
      <c r="M48" s="2">
        <v>4</v>
      </c>
      <c r="N48" t="s">
        <v>10</v>
      </c>
    </row>
    <row r="49" spans="1:14" x14ac:dyDescent="0.25">
      <c r="A49">
        <v>24</v>
      </c>
      <c r="B49" s="1">
        <v>36842</v>
      </c>
      <c r="C49">
        <v>953577</v>
      </c>
      <c r="D49">
        <v>950000</v>
      </c>
      <c r="E49" s="14">
        <f t="shared" si="1"/>
        <v>1.0037652631578948</v>
      </c>
      <c r="F49" s="18"/>
      <c r="G49" s="18"/>
      <c r="H49" s="18"/>
      <c r="I49" s="18">
        <v>1</v>
      </c>
      <c r="J49" t="s">
        <v>0</v>
      </c>
      <c r="K49" s="3">
        <f t="shared" si="0"/>
        <v>3577</v>
      </c>
      <c r="L49" t="s">
        <v>7</v>
      </c>
      <c r="M49" s="2">
        <v>4</v>
      </c>
      <c r="N49" t="s">
        <v>10</v>
      </c>
    </row>
    <row r="50" spans="1:14" x14ac:dyDescent="0.25">
      <c r="A50">
        <v>24</v>
      </c>
      <c r="B50" s="1">
        <v>36843</v>
      </c>
      <c r="C50">
        <v>955255</v>
      </c>
      <c r="D50">
        <v>950000</v>
      </c>
      <c r="E50" s="14">
        <f t="shared" si="1"/>
        <v>1.0055315789473684</v>
      </c>
      <c r="F50" s="18"/>
      <c r="G50" s="18"/>
      <c r="H50" s="18"/>
      <c r="I50" s="18">
        <v>1</v>
      </c>
      <c r="J50" t="s">
        <v>0</v>
      </c>
      <c r="K50" s="3">
        <f t="shared" si="0"/>
        <v>5255</v>
      </c>
      <c r="L50" t="s">
        <v>7</v>
      </c>
      <c r="M50" s="2">
        <v>4</v>
      </c>
      <c r="N50" t="s">
        <v>10</v>
      </c>
    </row>
    <row r="51" spans="1:14" x14ac:dyDescent="0.25">
      <c r="A51">
        <v>24</v>
      </c>
      <c r="B51" s="1">
        <v>36844</v>
      </c>
      <c r="C51">
        <v>950041</v>
      </c>
      <c r="D51">
        <v>950000</v>
      </c>
      <c r="E51" s="14">
        <f t="shared" si="1"/>
        <v>1.0000431578947369</v>
      </c>
      <c r="F51" s="18"/>
      <c r="G51" s="18"/>
      <c r="H51" s="18"/>
      <c r="I51" s="18">
        <v>1</v>
      </c>
      <c r="J51" t="s">
        <v>0</v>
      </c>
      <c r="K51" s="3">
        <f t="shared" si="0"/>
        <v>41</v>
      </c>
      <c r="L51" t="s">
        <v>7</v>
      </c>
      <c r="M51" s="2">
        <v>4</v>
      </c>
      <c r="N51" t="s">
        <v>10</v>
      </c>
    </row>
    <row r="52" spans="1:14" x14ac:dyDescent="0.25">
      <c r="A52">
        <v>24</v>
      </c>
      <c r="B52" s="1">
        <v>36845</v>
      </c>
      <c r="C52">
        <v>935495</v>
      </c>
      <c r="D52">
        <v>950000</v>
      </c>
      <c r="E52" s="14">
        <f t="shared" si="1"/>
        <v>0.9847315789473684</v>
      </c>
      <c r="F52" s="18"/>
      <c r="G52" s="18"/>
      <c r="H52" s="18">
        <v>1</v>
      </c>
      <c r="I52" s="18"/>
      <c r="J52" t="s">
        <v>0</v>
      </c>
      <c r="K52" s="3">
        <f t="shared" si="0"/>
        <v>-14505</v>
      </c>
      <c r="M52" s="2">
        <v>4</v>
      </c>
      <c r="N52" t="s">
        <v>10</v>
      </c>
    </row>
    <row r="53" spans="1:14" x14ac:dyDescent="0.25">
      <c r="A53">
        <v>24</v>
      </c>
      <c r="B53" s="1">
        <v>36846</v>
      </c>
      <c r="C53">
        <v>939186</v>
      </c>
      <c r="D53">
        <v>964496</v>
      </c>
      <c r="E53" s="14">
        <f t="shared" si="1"/>
        <v>0.97375831522370238</v>
      </c>
      <c r="F53" s="18">
        <v>1</v>
      </c>
      <c r="G53" s="18"/>
      <c r="H53" s="18"/>
      <c r="I53" s="18"/>
      <c r="J53" t="s">
        <v>0</v>
      </c>
      <c r="K53" s="3">
        <f t="shared" si="0"/>
        <v>-25310</v>
      </c>
    </row>
    <row r="54" spans="1:14" x14ac:dyDescent="0.25">
      <c r="A54">
        <v>24</v>
      </c>
      <c r="B54" s="1">
        <v>36847</v>
      </c>
      <c r="C54">
        <v>953337</v>
      </c>
      <c r="D54">
        <v>949924</v>
      </c>
      <c r="E54" s="14">
        <f t="shared" si="1"/>
        <v>1.0035929190124684</v>
      </c>
      <c r="F54" s="18"/>
      <c r="G54" s="18"/>
      <c r="H54" s="18"/>
      <c r="I54" s="18">
        <v>1</v>
      </c>
      <c r="J54" t="s">
        <v>0</v>
      </c>
      <c r="K54" s="3">
        <f t="shared" si="0"/>
        <v>3413</v>
      </c>
      <c r="L54" t="s">
        <v>7</v>
      </c>
      <c r="M54" s="2">
        <v>4</v>
      </c>
      <c r="N54" t="s">
        <v>10</v>
      </c>
    </row>
    <row r="55" spans="1:14" x14ac:dyDescent="0.25">
      <c r="A55">
        <v>24</v>
      </c>
      <c r="B55" s="1">
        <v>36848</v>
      </c>
      <c r="C55">
        <v>949212</v>
      </c>
      <c r="D55">
        <v>950000</v>
      </c>
      <c r="E55" s="14">
        <f t="shared" si="1"/>
        <v>0.99917052631578951</v>
      </c>
      <c r="F55" s="18"/>
      <c r="G55" s="18"/>
      <c r="H55" s="18"/>
      <c r="I55" s="18">
        <v>1</v>
      </c>
      <c r="J55" t="s">
        <v>0</v>
      </c>
      <c r="K55" s="3">
        <f t="shared" si="0"/>
        <v>-788</v>
      </c>
      <c r="M55" s="2">
        <v>4</v>
      </c>
      <c r="N55" t="s">
        <v>10</v>
      </c>
    </row>
    <row r="56" spans="1:14" x14ac:dyDescent="0.25">
      <c r="A56">
        <v>24</v>
      </c>
      <c r="B56" s="1">
        <v>36849</v>
      </c>
      <c r="C56">
        <v>949878</v>
      </c>
      <c r="D56">
        <v>950000</v>
      </c>
      <c r="E56" s="14">
        <f t="shared" si="1"/>
        <v>0.99987157894736844</v>
      </c>
      <c r="F56" s="18"/>
      <c r="G56" s="18"/>
      <c r="H56" s="18"/>
      <c r="I56" s="18">
        <v>1</v>
      </c>
      <c r="J56" t="s">
        <v>0</v>
      </c>
      <c r="K56" s="3">
        <f t="shared" si="0"/>
        <v>-122</v>
      </c>
      <c r="M56" s="2">
        <v>4</v>
      </c>
      <c r="N56" t="s">
        <v>10</v>
      </c>
    </row>
    <row r="57" spans="1:14" x14ac:dyDescent="0.25">
      <c r="A57">
        <v>24</v>
      </c>
      <c r="B57" s="1">
        <v>36850</v>
      </c>
      <c r="C57">
        <v>949419</v>
      </c>
      <c r="D57">
        <v>950012</v>
      </c>
      <c r="E57" s="14">
        <f t="shared" si="1"/>
        <v>0.99937579735834914</v>
      </c>
      <c r="F57" s="18"/>
      <c r="G57" s="18"/>
      <c r="H57" s="18"/>
      <c r="I57" s="18">
        <v>1</v>
      </c>
      <c r="J57" t="s">
        <v>0</v>
      </c>
      <c r="K57" s="3">
        <f t="shared" si="0"/>
        <v>-593</v>
      </c>
      <c r="M57" s="2">
        <v>4</v>
      </c>
      <c r="N57" t="s">
        <v>10</v>
      </c>
    </row>
    <row r="58" spans="1:14" x14ac:dyDescent="0.25">
      <c r="A58">
        <v>24</v>
      </c>
      <c r="B58" s="1">
        <v>36851</v>
      </c>
      <c r="C58">
        <v>936097</v>
      </c>
      <c r="D58">
        <v>949882</v>
      </c>
      <c r="E58" s="14">
        <f t="shared" si="1"/>
        <v>0.98548767110019986</v>
      </c>
      <c r="F58" s="18"/>
      <c r="G58" s="18"/>
      <c r="H58" s="18">
        <v>1</v>
      </c>
      <c r="I58" s="18"/>
      <c r="J58" t="s">
        <v>0</v>
      </c>
      <c r="K58" s="3">
        <f t="shared" si="0"/>
        <v>-13785</v>
      </c>
      <c r="M58" s="2">
        <v>4</v>
      </c>
      <c r="N58" t="s">
        <v>10</v>
      </c>
    </row>
    <row r="59" spans="1:14" x14ac:dyDescent="0.25">
      <c r="A59">
        <v>24</v>
      </c>
      <c r="B59" s="1">
        <v>36852</v>
      </c>
      <c r="C59">
        <v>938549</v>
      </c>
      <c r="D59">
        <v>949842</v>
      </c>
      <c r="E59" s="14">
        <f t="shared" si="1"/>
        <v>0.98811065419301314</v>
      </c>
      <c r="F59" s="18"/>
      <c r="G59" s="18"/>
      <c r="H59" s="18">
        <v>1</v>
      </c>
      <c r="I59" s="18"/>
      <c r="J59" t="s">
        <v>0</v>
      </c>
      <c r="K59" s="3">
        <f t="shared" si="0"/>
        <v>-11293</v>
      </c>
      <c r="M59" s="2">
        <v>4</v>
      </c>
      <c r="N59" t="s">
        <v>10</v>
      </c>
    </row>
    <row r="60" spans="1:14" x14ac:dyDescent="0.25">
      <c r="A60">
        <v>24</v>
      </c>
      <c r="B60" s="1">
        <v>36853</v>
      </c>
      <c r="C60">
        <v>936111</v>
      </c>
      <c r="D60">
        <v>950000</v>
      </c>
      <c r="E60" s="14">
        <f t="shared" si="1"/>
        <v>0.98538000000000003</v>
      </c>
      <c r="F60" s="18"/>
      <c r="G60" s="18"/>
      <c r="H60" s="18">
        <v>1</v>
      </c>
      <c r="I60" s="18"/>
      <c r="J60" t="s">
        <v>0</v>
      </c>
      <c r="K60" s="3">
        <f t="shared" si="0"/>
        <v>-13889</v>
      </c>
      <c r="M60" s="2">
        <v>4</v>
      </c>
      <c r="N60" t="s">
        <v>10</v>
      </c>
    </row>
    <row r="61" spans="1:14" x14ac:dyDescent="0.25">
      <c r="A61">
        <v>24</v>
      </c>
      <c r="B61" s="1">
        <v>36854</v>
      </c>
      <c r="C61">
        <v>939996</v>
      </c>
      <c r="D61">
        <v>950000</v>
      </c>
      <c r="E61" s="14">
        <f t="shared" si="1"/>
        <v>0.98946947368421057</v>
      </c>
      <c r="F61" s="18"/>
      <c r="G61" s="18"/>
      <c r="H61" s="18">
        <v>1</v>
      </c>
      <c r="I61" s="18"/>
      <c r="J61" t="s">
        <v>0</v>
      </c>
      <c r="K61" s="3">
        <f t="shared" si="0"/>
        <v>-10004</v>
      </c>
      <c r="M61" s="2">
        <v>4</v>
      </c>
      <c r="N61" t="s">
        <v>10</v>
      </c>
    </row>
    <row r="62" spans="1:14" x14ac:dyDescent="0.25">
      <c r="A62">
        <v>24</v>
      </c>
      <c r="B62" s="1">
        <v>36855</v>
      </c>
      <c r="C62">
        <v>932130</v>
      </c>
      <c r="D62">
        <v>950000</v>
      </c>
      <c r="E62" s="14">
        <f t="shared" si="1"/>
        <v>0.9811894736842105</v>
      </c>
      <c r="F62" s="18"/>
      <c r="G62" s="18"/>
      <c r="H62" s="18">
        <v>1</v>
      </c>
      <c r="I62" s="18"/>
      <c r="J62" t="s">
        <v>0</v>
      </c>
      <c r="K62" s="3">
        <f t="shared" si="0"/>
        <v>-17870</v>
      </c>
      <c r="M62" s="2">
        <v>4</v>
      </c>
      <c r="N62" t="s">
        <v>10</v>
      </c>
    </row>
    <row r="63" spans="1:14" x14ac:dyDescent="0.25">
      <c r="A63">
        <v>24</v>
      </c>
      <c r="B63" s="1">
        <v>36856</v>
      </c>
      <c r="C63">
        <v>1030235</v>
      </c>
      <c r="D63">
        <v>1040000</v>
      </c>
      <c r="E63" s="14">
        <f t="shared" si="1"/>
        <v>0.99061057692307697</v>
      </c>
      <c r="F63" s="18"/>
      <c r="G63" s="18"/>
      <c r="H63" s="18">
        <v>1</v>
      </c>
      <c r="I63" s="18"/>
      <c r="J63" t="s">
        <v>0</v>
      </c>
      <c r="K63" s="3">
        <f t="shared" si="0"/>
        <v>-9765</v>
      </c>
      <c r="M63" s="2">
        <v>4</v>
      </c>
      <c r="N63" t="s">
        <v>10</v>
      </c>
    </row>
    <row r="64" spans="1:14" x14ac:dyDescent="0.25">
      <c r="A64">
        <v>24</v>
      </c>
      <c r="B64" s="1">
        <v>36857</v>
      </c>
      <c r="C64">
        <v>1032599</v>
      </c>
      <c r="D64">
        <v>1040056</v>
      </c>
      <c r="E64" s="14">
        <f t="shared" si="1"/>
        <v>0.99283019375879755</v>
      </c>
      <c r="F64" s="18"/>
      <c r="G64" s="18"/>
      <c r="H64" s="18">
        <v>1</v>
      </c>
      <c r="I64" s="18"/>
      <c r="J64" t="s">
        <v>0</v>
      </c>
      <c r="K64" s="3">
        <f t="shared" si="0"/>
        <v>-7457</v>
      </c>
      <c r="M64" s="2">
        <v>4</v>
      </c>
      <c r="N64" t="s">
        <v>10</v>
      </c>
    </row>
    <row r="65" spans="1:14" x14ac:dyDescent="0.25">
      <c r="A65">
        <v>24</v>
      </c>
      <c r="B65" s="1">
        <v>36858</v>
      </c>
      <c r="C65">
        <v>1041151</v>
      </c>
      <c r="D65">
        <v>1040068</v>
      </c>
      <c r="E65" s="14">
        <f t="shared" si="1"/>
        <v>1.00104127807028</v>
      </c>
      <c r="F65" s="18"/>
      <c r="G65" s="18"/>
      <c r="H65" s="18"/>
      <c r="I65" s="18">
        <v>1</v>
      </c>
      <c r="J65" t="s">
        <v>0</v>
      </c>
      <c r="K65" s="3">
        <f t="shared" si="0"/>
        <v>1083</v>
      </c>
      <c r="L65" t="s">
        <v>7</v>
      </c>
      <c r="M65" s="2">
        <v>4</v>
      </c>
      <c r="N65" t="s">
        <v>10</v>
      </c>
    </row>
    <row r="66" spans="1:14" x14ac:dyDescent="0.25">
      <c r="A66">
        <v>24</v>
      </c>
      <c r="B66" s="1">
        <v>36859</v>
      </c>
      <c r="C66">
        <v>1039719</v>
      </c>
      <c r="D66">
        <v>1040980</v>
      </c>
      <c r="E66" s="14">
        <f t="shared" si="1"/>
        <v>0.9987886414724586</v>
      </c>
      <c r="F66" s="18"/>
      <c r="G66" s="18"/>
      <c r="H66" s="18"/>
      <c r="I66" s="18">
        <v>1</v>
      </c>
      <c r="J66" t="s">
        <v>0</v>
      </c>
      <c r="K66" s="3">
        <f t="shared" si="0"/>
        <v>-1261</v>
      </c>
      <c r="M66" s="2">
        <v>4</v>
      </c>
      <c r="N66" t="s">
        <v>10</v>
      </c>
    </row>
    <row r="67" spans="1:14" ht="13.8" thickBot="1" x14ac:dyDescent="0.3">
      <c r="A67">
        <v>24</v>
      </c>
      <c r="B67" s="1">
        <v>36860</v>
      </c>
      <c r="C67">
        <v>1040124</v>
      </c>
      <c r="D67">
        <v>1021566</v>
      </c>
      <c r="E67" s="14">
        <f t="shared" si="1"/>
        <v>1.0181662271453826</v>
      </c>
      <c r="F67" s="20"/>
      <c r="G67" s="20"/>
      <c r="H67" s="20"/>
      <c r="I67" s="20">
        <v>1</v>
      </c>
      <c r="J67" t="s">
        <v>0</v>
      </c>
      <c r="K67" s="3">
        <f t="shared" si="0"/>
        <v>18558</v>
      </c>
      <c r="L67" t="s">
        <v>7</v>
      </c>
      <c r="M67" s="2">
        <v>4</v>
      </c>
      <c r="N67" t="s">
        <v>10</v>
      </c>
    </row>
    <row r="68" spans="1:14" x14ac:dyDescent="0.25">
      <c r="B68" s="1"/>
      <c r="F68" s="17">
        <f>SUM(F39:F67)</f>
        <v>2</v>
      </c>
      <c r="G68" s="17"/>
      <c r="H68" s="17">
        <f>SUM(H39:H67)</f>
        <v>9</v>
      </c>
      <c r="I68" s="17">
        <f>SUM(I39:I67)</f>
        <v>17</v>
      </c>
      <c r="M68" s="2"/>
    </row>
    <row r="69" spans="1:14" x14ac:dyDescent="0.25">
      <c r="B69" s="1"/>
      <c r="F69" s="17"/>
      <c r="G69" s="17"/>
      <c r="H69" s="17"/>
      <c r="I69" s="17"/>
      <c r="M69" s="2"/>
    </row>
    <row r="70" spans="1:14" x14ac:dyDescent="0.25">
      <c r="A70" s="5" t="s">
        <v>2</v>
      </c>
      <c r="B70" s="6" t="s">
        <v>3</v>
      </c>
      <c r="C70" s="5" t="s">
        <v>4</v>
      </c>
      <c r="D70" s="6" t="s">
        <v>5</v>
      </c>
      <c r="E70" s="13" t="s">
        <v>23</v>
      </c>
      <c r="F70" s="16">
        <v>0.95</v>
      </c>
      <c r="G70" s="16"/>
      <c r="H70" s="16">
        <v>0.98</v>
      </c>
      <c r="I70" s="16">
        <v>1</v>
      </c>
      <c r="J70" s="5" t="s">
        <v>6</v>
      </c>
      <c r="M70" s="5" t="s">
        <v>22</v>
      </c>
      <c r="N70" s="5" t="s">
        <v>21</v>
      </c>
    </row>
    <row r="71" spans="1:14" x14ac:dyDescent="0.25">
      <c r="A71">
        <v>24</v>
      </c>
      <c r="B71" s="1">
        <v>36861</v>
      </c>
      <c r="C71">
        <v>1084280</v>
      </c>
      <c r="D71">
        <v>1100000</v>
      </c>
      <c r="E71" s="14">
        <f t="shared" si="1"/>
        <v>0.98570909090909087</v>
      </c>
      <c r="F71" s="18"/>
      <c r="G71" s="18"/>
      <c r="H71" s="18">
        <v>1</v>
      </c>
      <c r="I71" s="18"/>
      <c r="J71" t="s">
        <v>0</v>
      </c>
      <c r="K71" s="3">
        <f t="shared" si="0"/>
        <v>-15720</v>
      </c>
      <c r="M71" s="2">
        <v>3</v>
      </c>
      <c r="N71" t="s">
        <v>10</v>
      </c>
    </row>
    <row r="72" spans="1:14" x14ac:dyDescent="0.25">
      <c r="A72">
        <v>24</v>
      </c>
      <c r="B72" s="1">
        <v>36862</v>
      </c>
      <c r="C72">
        <v>1101296</v>
      </c>
      <c r="D72">
        <v>1100000</v>
      </c>
      <c r="E72" s="14">
        <f t="shared" si="1"/>
        <v>1.0011781818181817</v>
      </c>
      <c r="F72" s="18"/>
      <c r="G72" s="18"/>
      <c r="H72" s="18"/>
      <c r="I72" s="18">
        <v>1</v>
      </c>
      <c r="J72" t="s">
        <v>0</v>
      </c>
      <c r="K72" s="3">
        <f t="shared" si="0"/>
        <v>1296</v>
      </c>
      <c r="L72" t="s">
        <v>7</v>
      </c>
      <c r="M72" s="2">
        <v>4</v>
      </c>
      <c r="N72" t="s">
        <v>10</v>
      </c>
    </row>
    <row r="73" spans="1:14" x14ac:dyDescent="0.25">
      <c r="A73">
        <v>24</v>
      </c>
      <c r="B73" s="1">
        <v>36863</v>
      </c>
      <c r="C73">
        <v>1111503</v>
      </c>
      <c r="D73">
        <v>1100000</v>
      </c>
      <c r="E73" s="14">
        <f t="shared" si="1"/>
        <v>1.0104572727272727</v>
      </c>
      <c r="F73" s="18"/>
      <c r="G73" s="18"/>
      <c r="H73" s="18"/>
      <c r="I73" s="18">
        <v>1</v>
      </c>
      <c r="J73" t="s">
        <v>0</v>
      </c>
      <c r="K73" s="3">
        <f t="shared" si="0"/>
        <v>11503</v>
      </c>
      <c r="L73" t="s">
        <v>7</v>
      </c>
      <c r="M73" s="2">
        <v>4</v>
      </c>
      <c r="N73" t="s">
        <v>10</v>
      </c>
    </row>
    <row r="74" spans="1:14" x14ac:dyDescent="0.25">
      <c r="A74">
        <v>24</v>
      </c>
      <c r="B74" s="1">
        <v>36864</v>
      </c>
      <c r="C74">
        <v>1100021</v>
      </c>
      <c r="D74">
        <v>1100000</v>
      </c>
      <c r="E74" s="14">
        <f t="shared" si="1"/>
        <v>1.0000190909090909</v>
      </c>
      <c r="F74" s="18"/>
      <c r="G74" s="18"/>
      <c r="H74" s="18"/>
      <c r="I74" s="18">
        <v>1</v>
      </c>
      <c r="J74" t="s">
        <v>0</v>
      </c>
      <c r="K74" s="3">
        <f t="shared" si="0"/>
        <v>21</v>
      </c>
      <c r="L74" t="s">
        <v>7</v>
      </c>
      <c r="M74" s="2">
        <v>4</v>
      </c>
      <c r="N74" t="s">
        <v>10</v>
      </c>
    </row>
    <row r="75" spans="1:14" x14ac:dyDescent="0.25">
      <c r="A75">
        <v>24</v>
      </c>
      <c r="B75" s="1">
        <v>36865</v>
      </c>
      <c r="C75">
        <v>1102312</v>
      </c>
      <c r="D75">
        <v>1099950</v>
      </c>
      <c r="E75" s="14">
        <f t="shared" si="1"/>
        <v>1.0021473703350152</v>
      </c>
      <c r="F75" s="18"/>
      <c r="G75" s="18"/>
      <c r="H75" s="18"/>
      <c r="I75" s="18">
        <v>1</v>
      </c>
      <c r="J75" t="s">
        <v>0</v>
      </c>
      <c r="K75" s="3">
        <f t="shared" ref="K75:K144" si="2">SUM(C75-D75)</f>
        <v>2362</v>
      </c>
      <c r="L75" t="s">
        <v>7</v>
      </c>
      <c r="M75" s="2">
        <v>4</v>
      </c>
      <c r="N75" t="s">
        <v>10</v>
      </c>
    </row>
    <row r="76" spans="1:14" x14ac:dyDescent="0.25">
      <c r="A76">
        <v>24</v>
      </c>
      <c r="B76" s="1">
        <v>36866</v>
      </c>
      <c r="C76">
        <v>1109094</v>
      </c>
      <c r="D76">
        <v>1099938</v>
      </c>
      <c r="E76" s="14">
        <f t="shared" si="1"/>
        <v>1.0083241055404941</v>
      </c>
      <c r="F76" s="18"/>
      <c r="G76" s="18"/>
      <c r="H76" s="18"/>
      <c r="I76" s="18">
        <v>1</v>
      </c>
      <c r="J76" t="s">
        <v>0</v>
      </c>
      <c r="K76" s="3">
        <f t="shared" si="2"/>
        <v>9156</v>
      </c>
      <c r="L76" t="s">
        <v>7</v>
      </c>
      <c r="M76" s="2">
        <v>4</v>
      </c>
      <c r="N76" t="s">
        <v>10</v>
      </c>
    </row>
    <row r="77" spans="1:14" x14ac:dyDescent="0.25">
      <c r="A77">
        <v>24</v>
      </c>
      <c r="B77" s="1">
        <v>36867</v>
      </c>
      <c r="C77">
        <v>1089680</v>
      </c>
      <c r="D77">
        <v>1100000</v>
      </c>
      <c r="E77" s="14">
        <f t="shared" ref="E77:E146" si="3">+C77/D77</f>
        <v>0.99061818181818184</v>
      </c>
      <c r="F77" s="18"/>
      <c r="G77" s="18"/>
      <c r="H77" s="18">
        <v>1</v>
      </c>
      <c r="I77" s="18"/>
      <c r="J77" t="s">
        <v>0</v>
      </c>
      <c r="K77" s="3">
        <f t="shared" si="2"/>
        <v>-10320</v>
      </c>
      <c r="M77" s="2">
        <v>4</v>
      </c>
      <c r="N77" t="s">
        <v>10</v>
      </c>
    </row>
    <row r="78" spans="1:14" x14ac:dyDescent="0.25">
      <c r="A78">
        <v>24</v>
      </c>
      <c r="B78" s="1">
        <v>36868</v>
      </c>
      <c r="C78">
        <v>1086799</v>
      </c>
      <c r="D78">
        <v>1100000</v>
      </c>
      <c r="E78" s="14">
        <f t="shared" si="3"/>
        <v>0.98799909090909088</v>
      </c>
      <c r="F78" s="18"/>
      <c r="G78" s="18"/>
      <c r="H78" s="18">
        <v>1</v>
      </c>
      <c r="I78" s="18"/>
      <c r="J78" t="s">
        <v>0</v>
      </c>
      <c r="K78" s="3">
        <f t="shared" si="2"/>
        <v>-13201</v>
      </c>
      <c r="M78" s="2">
        <v>4</v>
      </c>
      <c r="N78" t="s">
        <v>10</v>
      </c>
    </row>
    <row r="79" spans="1:14" x14ac:dyDescent="0.25">
      <c r="A79">
        <v>24</v>
      </c>
      <c r="B79" s="1">
        <v>36869</v>
      </c>
      <c r="C79">
        <v>1088891</v>
      </c>
      <c r="D79">
        <v>1099946</v>
      </c>
      <c r="E79" s="14">
        <f t="shared" si="3"/>
        <v>0.98994950661214276</v>
      </c>
      <c r="F79" s="18"/>
      <c r="G79" s="18"/>
      <c r="H79" s="18">
        <v>1</v>
      </c>
      <c r="I79" s="18"/>
      <c r="J79" t="s">
        <v>0</v>
      </c>
      <c r="K79" s="3">
        <f t="shared" si="2"/>
        <v>-11055</v>
      </c>
      <c r="M79" s="2">
        <v>4</v>
      </c>
      <c r="N79" t="s">
        <v>10</v>
      </c>
    </row>
    <row r="80" spans="1:14" x14ac:dyDescent="0.25">
      <c r="A80">
        <v>24</v>
      </c>
      <c r="B80" s="1">
        <v>36870</v>
      </c>
      <c r="C80">
        <v>1089910</v>
      </c>
      <c r="D80">
        <v>1099948</v>
      </c>
      <c r="E80" s="14">
        <f t="shared" si="3"/>
        <v>0.99087411404902781</v>
      </c>
      <c r="F80" s="18"/>
      <c r="G80" s="18"/>
      <c r="H80" s="18">
        <v>1</v>
      </c>
      <c r="I80" s="18"/>
      <c r="J80" t="s">
        <v>0</v>
      </c>
      <c r="K80" s="3">
        <f t="shared" si="2"/>
        <v>-10038</v>
      </c>
      <c r="M80" s="2">
        <v>4</v>
      </c>
      <c r="N80" t="s">
        <v>10</v>
      </c>
    </row>
    <row r="81" spans="1:14" x14ac:dyDescent="0.25">
      <c r="A81">
        <v>24</v>
      </c>
      <c r="B81" s="1">
        <v>36871</v>
      </c>
      <c r="C81">
        <v>1089033</v>
      </c>
      <c r="D81">
        <v>1100000</v>
      </c>
      <c r="E81" s="14">
        <f t="shared" si="3"/>
        <v>0.99002999999999997</v>
      </c>
      <c r="F81" s="18"/>
      <c r="G81" s="18"/>
      <c r="H81" s="18">
        <v>1</v>
      </c>
      <c r="I81" s="18"/>
      <c r="J81" t="s">
        <v>0</v>
      </c>
      <c r="K81" s="3">
        <f t="shared" si="2"/>
        <v>-10967</v>
      </c>
      <c r="M81" s="2">
        <v>4</v>
      </c>
      <c r="N81" t="s">
        <v>10</v>
      </c>
    </row>
    <row r="82" spans="1:14" x14ac:dyDescent="0.25">
      <c r="A82">
        <v>24</v>
      </c>
      <c r="B82" s="1">
        <v>36872</v>
      </c>
      <c r="C82">
        <v>1090378</v>
      </c>
      <c r="D82">
        <v>1100000</v>
      </c>
      <c r="E82" s="14">
        <f t="shared" si="3"/>
        <v>0.99125272727272729</v>
      </c>
      <c r="F82" s="18"/>
      <c r="G82" s="18"/>
      <c r="H82" s="18">
        <v>1</v>
      </c>
      <c r="I82" s="18"/>
      <c r="J82" t="s">
        <v>0</v>
      </c>
      <c r="K82" s="3">
        <f t="shared" si="2"/>
        <v>-9622</v>
      </c>
      <c r="M82" s="2">
        <v>4</v>
      </c>
      <c r="N82" t="s">
        <v>10</v>
      </c>
    </row>
    <row r="83" spans="1:14" x14ac:dyDescent="0.25">
      <c r="A83">
        <v>24</v>
      </c>
      <c r="B83" s="1">
        <v>36873</v>
      </c>
      <c r="C83">
        <v>1086123</v>
      </c>
      <c r="D83">
        <v>1100000</v>
      </c>
      <c r="E83" s="14">
        <f t="shared" si="3"/>
        <v>0.98738454545454546</v>
      </c>
      <c r="F83" s="18"/>
      <c r="G83" s="18"/>
      <c r="H83" s="18">
        <v>1</v>
      </c>
      <c r="I83" s="18"/>
      <c r="J83" t="s">
        <v>0</v>
      </c>
      <c r="K83" s="3">
        <f t="shared" si="2"/>
        <v>-13877</v>
      </c>
      <c r="M83" s="2">
        <v>4</v>
      </c>
      <c r="N83" t="s">
        <v>10</v>
      </c>
    </row>
    <row r="84" spans="1:14" x14ac:dyDescent="0.25">
      <c r="A84">
        <v>24</v>
      </c>
      <c r="B84" s="1">
        <v>36874</v>
      </c>
      <c r="C84">
        <v>1087981</v>
      </c>
      <c r="D84">
        <v>1099939</v>
      </c>
      <c r="E84" s="14">
        <f t="shared" si="3"/>
        <v>0.98912848803433639</v>
      </c>
      <c r="F84" s="18"/>
      <c r="G84" s="18"/>
      <c r="H84" s="18">
        <v>1</v>
      </c>
      <c r="I84" s="18"/>
      <c r="J84" t="s">
        <v>0</v>
      </c>
      <c r="K84" s="3">
        <f t="shared" si="2"/>
        <v>-11958</v>
      </c>
      <c r="M84" s="2">
        <v>4</v>
      </c>
      <c r="N84" t="s">
        <v>10</v>
      </c>
    </row>
    <row r="85" spans="1:14" x14ac:dyDescent="0.25">
      <c r="A85">
        <v>24</v>
      </c>
      <c r="B85" s="1">
        <v>36875</v>
      </c>
      <c r="C85">
        <v>1087566</v>
      </c>
      <c r="D85">
        <v>1100000</v>
      </c>
      <c r="E85" s="14">
        <f t="shared" si="3"/>
        <v>0.9886963636363636</v>
      </c>
      <c r="F85" s="18"/>
      <c r="G85" s="18"/>
      <c r="H85" s="18">
        <v>1</v>
      </c>
      <c r="I85" s="18"/>
      <c r="J85" t="s">
        <v>0</v>
      </c>
      <c r="K85" s="3">
        <f t="shared" si="2"/>
        <v>-12434</v>
      </c>
      <c r="M85" s="2">
        <v>4</v>
      </c>
      <c r="N85" t="s">
        <v>10</v>
      </c>
    </row>
    <row r="86" spans="1:14" x14ac:dyDescent="0.25">
      <c r="A86">
        <v>24</v>
      </c>
      <c r="B86" s="1">
        <v>36876</v>
      </c>
      <c r="C86">
        <v>1089311</v>
      </c>
      <c r="D86">
        <v>1099942</v>
      </c>
      <c r="E86" s="14">
        <f t="shared" si="3"/>
        <v>0.99033494493346008</v>
      </c>
      <c r="F86" s="18"/>
      <c r="G86" s="18"/>
      <c r="H86" s="18">
        <v>1</v>
      </c>
      <c r="I86" s="18"/>
      <c r="J86" t="s">
        <v>0</v>
      </c>
      <c r="K86" s="3">
        <f t="shared" si="2"/>
        <v>-10631</v>
      </c>
      <c r="M86" s="2">
        <v>4</v>
      </c>
      <c r="N86" t="s">
        <v>10</v>
      </c>
    </row>
    <row r="87" spans="1:14" x14ac:dyDescent="0.25">
      <c r="A87">
        <v>24</v>
      </c>
      <c r="B87" s="1">
        <v>36877</v>
      </c>
      <c r="C87">
        <v>1087086</v>
      </c>
      <c r="D87">
        <v>1101958</v>
      </c>
      <c r="E87" s="14">
        <f t="shared" si="3"/>
        <v>0.98650402283934602</v>
      </c>
      <c r="F87" s="18"/>
      <c r="G87" s="18"/>
      <c r="H87" s="18">
        <v>1</v>
      </c>
      <c r="I87" s="18"/>
      <c r="J87" t="s">
        <v>0</v>
      </c>
      <c r="K87" s="3">
        <f t="shared" si="2"/>
        <v>-14872</v>
      </c>
      <c r="M87" s="2">
        <v>4</v>
      </c>
      <c r="N87" t="s">
        <v>10</v>
      </c>
    </row>
    <row r="88" spans="1:14" x14ac:dyDescent="0.25">
      <c r="A88">
        <v>24</v>
      </c>
      <c r="B88" s="1">
        <v>36878</v>
      </c>
      <c r="C88">
        <v>1089912</v>
      </c>
      <c r="D88">
        <v>1101934</v>
      </c>
      <c r="E88" s="14">
        <f t="shared" si="3"/>
        <v>0.98909009069508702</v>
      </c>
      <c r="F88" s="18"/>
      <c r="G88" s="18"/>
      <c r="H88" s="18">
        <v>1</v>
      </c>
      <c r="I88" s="18"/>
      <c r="J88" t="s">
        <v>0</v>
      </c>
      <c r="K88" s="3">
        <f t="shared" si="2"/>
        <v>-12022</v>
      </c>
      <c r="M88" s="2">
        <v>4</v>
      </c>
      <c r="N88" t="s">
        <v>10</v>
      </c>
    </row>
    <row r="89" spans="1:14" x14ac:dyDescent="0.25">
      <c r="A89">
        <v>24</v>
      </c>
      <c r="B89" s="1">
        <v>36879</v>
      </c>
      <c r="C89">
        <v>1069040</v>
      </c>
      <c r="D89">
        <v>1100000</v>
      </c>
      <c r="E89" s="14">
        <f t="shared" si="3"/>
        <v>0.97185454545454542</v>
      </c>
      <c r="F89" s="18">
        <v>1</v>
      </c>
      <c r="G89" s="18"/>
      <c r="H89" s="18"/>
      <c r="I89" s="18"/>
      <c r="J89" t="s">
        <v>0</v>
      </c>
      <c r="K89" s="3">
        <f t="shared" si="2"/>
        <v>-30960</v>
      </c>
      <c r="M89" s="2">
        <v>3</v>
      </c>
      <c r="N89" t="s">
        <v>10</v>
      </c>
    </row>
    <row r="90" spans="1:14" x14ac:dyDescent="0.25">
      <c r="A90">
        <v>24</v>
      </c>
      <c r="B90" s="1">
        <v>36880</v>
      </c>
      <c r="C90">
        <v>1079350</v>
      </c>
      <c r="D90">
        <v>1090770</v>
      </c>
      <c r="E90" s="14">
        <f t="shared" si="3"/>
        <v>0.9895303317839691</v>
      </c>
      <c r="F90" s="18"/>
      <c r="G90" s="18"/>
      <c r="H90" s="18">
        <v>1</v>
      </c>
      <c r="I90" s="18"/>
      <c r="J90" t="s">
        <v>0</v>
      </c>
      <c r="K90" s="3">
        <f t="shared" si="2"/>
        <v>-11420</v>
      </c>
      <c r="M90" s="2">
        <v>4</v>
      </c>
      <c r="N90" t="s">
        <v>10</v>
      </c>
    </row>
    <row r="91" spans="1:14" x14ac:dyDescent="0.25">
      <c r="A91">
        <v>24</v>
      </c>
      <c r="B91" s="1">
        <v>36881</v>
      </c>
      <c r="C91">
        <v>1087907</v>
      </c>
      <c r="D91">
        <v>1131944</v>
      </c>
      <c r="E91" s="14">
        <f t="shared" si="3"/>
        <v>0.96109613196412547</v>
      </c>
      <c r="F91" s="18">
        <v>1</v>
      </c>
      <c r="G91" s="18"/>
      <c r="H91" s="18"/>
      <c r="I91" s="18"/>
      <c r="J91" t="s">
        <v>0</v>
      </c>
      <c r="K91" s="3">
        <f t="shared" si="2"/>
        <v>-44037</v>
      </c>
      <c r="M91" s="2">
        <v>2</v>
      </c>
      <c r="N91" t="s">
        <v>10</v>
      </c>
    </row>
    <row r="92" spans="1:14" x14ac:dyDescent="0.25">
      <c r="A92">
        <v>24</v>
      </c>
      <c r="B92" s="1">
        <v>36882</v>
      </c>
      <c r="C92">
        <v>1086022</v>
      </c>
      <c r="D92">
        <v>1100000</v>
      </c>
      <c r="E92" s="14">
        <f t="shared" si="3"/>
        <v>0.98729272727272732</v>
      </c>
      <c r="F92" s="18"/>
      <c r="G92" s="18"/>
      <c r="H92" s="18">
        <v>1</v>
      </c>
      <c r="I92" s="18"/>
      <c r="J92" t="s">
        <v>0</v>
      </c>
      <c r="K92" s="3">
        <f t="shared" si="2"/>
        <v>-13978</v>
      </c>
      <c r="M92" s="2">
        <v>4</v>
      </c>
      <c r="N92" t="s">
        <v>10</v>
      </c>
    </row>
    <row r="93" spans="1:14" x14ac:dyDescent="0.25">
      <c r="A93">
        <v>24</v>
      </c>
      <c r="B93" s="1">
        <v>36883</v>
      </c>
      <c r="C93">
        <v>1084585</v>
      </c>
      <c r="D93">
        <v>1100000</v>
      </c>
      <c r="E93" s="14">
        <f t="shared" si="3"/>
        <v>0.98598636363636361</v>
      </c>
      <c r="F93" s="18"/>
      <c r="G93" s="18"/>
      <c r="H93" s="18">
        <v>1</v>
      </c>
      <c r="I93" s="18"/>
      <c r="J93" t="s">
        <v>0</v>
      </c>
      <c r="K93" s="3">
        <f t="shared" si="2"/>
        <v>-15415</v>
      </c>
      <c r="M93" s="2">
        <v>4</v>
      </c>
      <c r="N93" t="s">
        <v>10</v>
      </c>
    </row>
    <row r="94" spans="1:14" x14ac:dyDescent="0.25">
      <c r="A94">
        <v>24</v>
      </c>
      <c r="B94" s="1">
        <v>36884</v>
      </c>
      <c r="C94">
        <v>1086042</v>
      </c>
      <c r="D94">
        <v>1100000</v>
      </c>
      <c r="E94" s="14">
        <f t="shared" si="3"/>
        <v>0.98731090909090913</v>
      </c>
      <c r="F94" s="18"/>
      <c r="G94" s="18"/>
      <c r="H94" s="18">
        <v>1</v>
      </c>
      <c r="I94" s="18"/>
      <c r="J94" t="s">
        <v>0</v>
      </c>
      <c r="K94" s="3">
        <f t="shared" si="2"/>
        <v>-13958</v>
      </c>
      <c r="M94" s="2">
        <v>4</v>
      </c>
      <c r="N94" t="s">
        <v>10</v>
      </c>
    </row>
    <row r="95" spans="1:14" x14ac:dyDescent="0.25">
      <c r="A95">
        <v>24</v>
      </c>
      <c r="B95" s="1">
        <v>36885</v>
      </c>
      <c r="C95">
        <v>1086022</v>
      </c>
      <c r="D95">
        <v>1100000</v>
      </c>
      <c r="E95" s="14">
        <f t="shared" si="3"/>
        <v>0.98729272727272732</v>
      </c>
      <c r="F95" s="18"/>
      <c r="G95" s="18"/>
      <c r="H95" s="18">
        <v>1</v>
      </c>
      <c r="I95" s="18"/>
      <c r="J95" t="s">
        <v>0</v>
      </c>
      <c r="K95" s="3">
        <f t="shared" si="2"/>
        <v>-13978</v>
      </c>
      <c r="M95" s="2">
        <v>4</v>
      </c>
      <c r="N95" t="s">
        <v>10</v>
      </c>
    </row>
    <row r="96" spans="1:14" x14ac:dyDescent="0.25">
      <c r="A96">
        <v>24</v>
      </c>
      <c r="B96" s="1">
        <v>36886</v>
      </c>
      <c r="C96">
        <v>1085440</v>
      </c>
      <c r="D96">
        <v>1100000</v>
      </c>
      <c r="E96" s="14">
        <f t="shared" si="3"/>
        <v>0.9867636363636364</v>
      </c>
      <c r="F96" s="18"/>
      <c r="G96" s="18"/>
      <c r="H96" s="18">
        <v>1</v>
      </c>
      <c r="I96" s="18"/>
      <c r="J96" t="s">
        <v>0</v>
      </c>
      <c r="K96" s="3">
        <f t="shared" si="2"/>
        <v>-14560</v>
      </c>
      <c r="M96" s="2">
        <v>4</v>
      </c>
      <c r="N96" t="s">
        <v>10</v>
      </c>
    </row>
    <row r="97" spans="1:14" x14ac:dyDescent="0.25">
      <c r="A97">
        <v>24</v>
      </c>
      <c r="B97" s="1">
        <v>36887</v>
      </c>
      <c r="C97">
        <v>1069072</v>
      </c>
      <c r="D97">
        <v>1113562</v>
      </c>
      <c r="E97" s="14">
        <f t="shared" si="3"/>
        <v>0.9600471280449584</v>
      </c>
      <c r="F97" s="18">
        <v>1</v>
      </c>
      <c r="G97" s="18"/>
      <c r="H97" s="18"/>
      <c r="I97" s="18"/>
      <c r="J97" t="s">
        <v>0</v>
      </c>
      <c r="K97" s="3">
        <f t="shared" si="2"/>
        <v>-44490</v>
      </c>
      <c r="M97" s="2">
        <v>2</v>
      </c>
      <c r="N97" t="s">
        <v>10</v>
      </c>
    </row>
    <row r="98" spans="1:14" x14ac:dyDescent="0.25">
      <c r="A98">
        <v>24</v>
      </c>
      <c r="B98" s="1">
        <v>36888</v>
      </c>
      <c r="C98">
        <v>1058843</v>
      </c>
      <c r="D98">
        <v>1100000</v>
      </c>
      <c r="E98" s="14">
        <f t="shared" si="3"/>
        <v>0.96258454545454541</v>
      </c>
      <c r="F98" s="18">
        <v>1</v>
      </c>
      <c r="G98" s="18"/>
      <c r="H98" s="18"/>
      <c r="I98" s="18"/>
      <c r="J98" t="s">
        <v>0</v>
      </c>
      <c r="K98" s="3">
        <f t="shared" si="2"/>
        <v>-41157</v>
      </c>
      <c r="M98" s="2">
        <v>1</v>
      </c>
      <c r="N98" t="s">
        <v>10</v>
      </c>
    </row>
    <row r="99" spans="1:14" x14ac:dyDescent="0.25">
      <c r="A99">
        <v>24</v>
      </c>
      <c r="B99" s="1">
        <v>36889</v>
      </c>
      <c r="C99">
        <v>1087084</v>
      </c>
      <c r="D99">
        <v>1100000</v>
      </c>
      <c r="E99" s="14">
        <f t="shared" si="3"/>
        <v>0.98825818181818181</v>
      </c>
      <c r="F99" s="18"/>
      <c r="G99" s="18"/>
      <c r="H99" s="18">
        <v>1</v>
      </c>
      <c r="I99" s="18"/>
      <c r="J99" t="s">
        <v>0</v>
      </c>
      <c r="K99" s="3">
        <f t="shared" si="2"/>
        <v>-12916</v>
      </c>
      <c r="M99" s="2">
        <v>4</v>
      </c>
      <c r="N99" t="s">
        <v>10</v>
      </c>
    </row>
    <row r="100" spans="1:14" x14ac:dyDescent="0.25">
      <c r="A100">
        <v>24</v>
      </c>
      <c r="B100" s="1">
        <v>36890</v>
      </c>
      <c r="C100">
        <v>1086598</v>
      </c>
      <c r="D100">
        <v>1099938</v>
      </c>
      <c r="E100" s="14">
        <f t="shared" si="3"/>
        <v>0.98787204369700843</v>
      </c>
      <c r="F100" s="18"/>
      <c r="G100" s="18"/>
      <c r="H100" s="18">
        <v>1</v>
      </c>
      <c r="I100" s="18"/>
      <c r="J100" t="s">
        <v>0</v>
      </c>
      <c r="K100" s="3">
        <f t="shared" si="2"/>
        <v>-13340</v>
      </c>
      <c r="M100" s="2">
        <v>4</v>
      </c>
      <c r="N100" t="s">
        <v>10</v>
      </c>
    </row>
    <row r="101" spans="1:14" ht="13.8" thickBot="1" x14ac:dyDescent="0.3">
      <c r="A101">
        <v>24</v>
      </c>
      <c r="B101" s="1">
        <v>36891</v>
      </c>
      <c r="C101">
        <v>1084633</v>
      </c>
      <c r="D101">
        <v>1100000</v>
      </c>
      <c r="E101" s="14">
        <f t="shared" si="3"/>
        <v>0.98602999999999996</v>
      </c>
      <c r="F101" s="20"/>
      <c r="G101" s="20"/>
      <c r="H101" s="20">
        <v>1</v>
      </c>
      <c r="I101" s="20"/>
      <c r="J101" t="s">
        <v>0</v>
      </c>
      <c r="K101" s="3">
        <f t="shared" si="2"/>
        <v>-15367</v>
      </c>
      <c r="M101" s="2">
        <v>4</v>
      </c>
      <c r="N101" t="s">
        <v>10</v>
      </c>
    </row>
    <row r="102" spans="1:14" x14ac:dyDescent="0.25">
      <c r="B102" s="1"/>
      <c r="F102" s="17">
        <f>SUM(F71:F101)</f>
        <v>4</v>
      </c>
      <c r="G102" s="17"/>
      <c r="H102" s="17">
        <f>SUM(H71:H101)</f>
        <v>22</v>
      </c>
      <c r="I102" s="17">
        <f>SUM(I71:I101)</f>
        <v>5</v>
      </c>
      <c r="M102" s="2"/>
    </row>
    <row r="103" spans="1:14" x14ac:dyDescent="0.25">
      <c r="B103" s="1"/>
      <c r="F103" s="17"/>
      <c r="G103" s="17"/>
      <c r="H103" s="17"/>
      <c r="I103" s="17"/>
      <c r="M103" s="2"/>
    </row>
    <row r="104" spans="1:14" x14ac:dyDescent="0.25">
      <c r="A104" s="5" t="s">
        <v>2</v>
      </c>
      <c r="B104" s="6" t="s">
        <v>3</v>
      </c>
      <c r="C104" s="5" t="s">
        <v>4</v>
      </c>
      <c r="D104" s="6" t="s">
        <v>5</v>
      </c>
      <c r="E104" s="13" t="s">
        <v>23</v>
      </c>
      <c r="F104" s="16">
        <v>0.95</v>
      </c>
      <c r="G104" s="16"/>
      <c r="H104" s="16">
        <v>0.98</v>
      </c>
      <c r="I104" s="16">
        <v>1</v>
      </c>
      <c r="J104" s="5" t="s">
        <v>6</v>
      </c>
      <c r="M104" s="5" t="s">
        <v>22</v>
      </c>
      <c r="N104" s="5" t="s">
        <v>21</v>
      </c>
    </row>
    <row r="105" spans="1:14" x14ac:dyDescent="0.25">
      <c r="A105">
        <v>24</v>
      </c>
      <c r="B105" s="1">
        <v>36892</v>
      </c>
      <c r="C105">
        <v>1096022</v>
      </c>
      <c r="D105">
        <v>1110000</v>
      </c>
      <c r="E105" s="14">
        <f t="shared" si="3"/>
        <v>0.9874072072072072</v>
      </c>
      <c r="F105" s="18"/>
      <c r="G105" s="18"/>
      <c r="H105" s="18">
        <v>1</v>
      </c>
      <c r="I105" s="18"/>
      <c r="J105" t="s">
        <v>0</v>
      </c>
      <c r="K105" s="3">
        <f t="shared" si="2"/>
        <v>-13978</v>
      </c>
      <c r="M105" s="2">
        <v>4</v>
      </c>
      <c r="N105" t="s">
        <v>10</v>
      </c>
    </row>
    <row r="106" spans="1:14" x14ac:dyDescent="0.25">
      <c r="A106">
        <v>24</v>
      </c>
      <c r="B106" s="1">
        <v>36893</v>
      </c>
      <c r="C106">
        <v>1046768</v>
      </c>
      <c r="D106">
        <v>1011378</v>
      </c>
      <c r="E106" s="14">
        <f t="shared" si="3"/>
        <v>1.0349918625874797</v>
      </c>
      <c r="F106" s="18"/>
      <c r="G106" s="18"/>
      <c r="H106" s="18"/>
      <c r="I106" s="18">
        <v>1</v>
      </c>
      <c r="J106" t="s">
        <v>0</v>
      </c>
      <c r="K106" s="3">
        <f t="shared" si="2"/>
        <v>35390</v>
      </c>
      <c r="L106" t="s">
        <v>7</v>
      </c>
      <c r="M106" s="2">
        <v>4</v>
      </c>
      <c r="N106" t="s">
        <v>10</v>
      </c>
    </row>
    <row r="107" spans="1:14" x14ac:dyDescent="0.25">
      <c r="A107">
        <v>24</v>
      </c>
      <c r="B107" s="1">
        <v>36894</v>
      </c>
      <c r="C107">
        <v>1106977</v>
      </c>
      <c r="D107">
        <v>1109954</v>
      </c>
      <c r="E107" s="14">
        <f t="shared" si="3"/>
        <v>0.99731790686821253</v>
      </c>
      <c r="F107" s="18"/>
      <c r="G107" s="18"/>
      <c r="H107" s="18"/>
      <c r="I107" s="18">
        <v>1</v>
      </c>
      <c r="J107" t="s">
        <v>0</v>
      </c>
      <c r="K107" s="3">
        <f t="shared" si="2"/>
        <v>-2977</v>
      </c>
      <c r="M107" s="2">
        <v>4</v>
      </c>
      <c r="N107" t="s">
        <v>10</v>
      </c>
    </row>
    <row r="108" spans="1:14" x14ac:dyDescent="0.25">
      <c r="A108">
        <v>24</v>
      </c>
      <c r="B108" s="1">
        <v>36895</v>
      </c>
      <c r="C108">
        <v>1099466</v>
      </c>
      <c r="D108">
        <v>1109944</v>
      </c>
      <c r="E108" s="14">
        <f t="shared" si="3"/>
        <v>0.99055988410226103</v>
      </c>
      <c r="F108" s="18"/>
      <c r="G108" s="18"/>
      <c r="H108" s="18">
        <v>1</v>
      </c>
      <c r="I108" s="18"/>
      <c r="J108" t="s">
        <v>0</v>
      </c>
      <c r="K108" s="3">
        <f t="shared" si="2"/>
        <v>-10478</v>
      </c>
      <c r="M108" s="2">
        <v>3</v>
      </c>
      <c r="N108" t="s">
        <v>10</v>
      </c>
    </row>
    <row r="109" spans="1:14" x14ac:dyDescent="0.25">
      <c r="A109">
        <v>24</v>
      </c>
      <c r="B109" s="1">
        <v>36896</v>
      </c>
      <c r="C109">
        <v>1109872</v>
      </c>
      <c r="D109">
        <v>1109944</v>
      </c>
      <c r="E109" s="14">
        <f t="shared" si="3"/>
        <v>0.99993513186250838</v>
      </c>
      <c r="F109" s="18"/>
      <c r="G109" s="18"/>
      <c r="H109" s="18"/>
      <c r="I109" s="18">
        <v>1</v>
      </c>
      <c r="J109" t="s">
        <v>0</v>
      </c>
      <c r="K109" s="3">
        <f t="shared" si="2"/>
        <v>-72</v>
      </c>
      <c r="M109" s="2">
        <v>4</v>
      </c>
      <c r="N109" t="s">
        <v>10</v>
      </c>
    </row>
    <row r="110" spans="1:14" x14ac:dyDescent="0.25">
      <c r="A110">
        <v>24</v>
      </c>
      <c r="B110" s="1">
        <v>36897</v>
      </c>
      <c r="C110">
        <v>1116268</v>
      </c>
      <c r="D110">
        <v>1122002</v>
      </c>
      <c r="E110" s="14">
        <f t="shared" si="3"/>
        <v>0.9948894921755933</v>
      </c>
      <c r="F110" s="18"/>
      <c r="G110" s="18"/>
      <c r="H110" s="18"/>
      <c r="I110" s="18">
        <v>1</v>
      </c>
      <c r="J110" t="s">
        <v>0</v>
      </c>
      <c r="K110" s="3">
        <f t="shared" si="2"/>
        <v>-5734</v>
      </c>
      <c r="M110" s="2">
        <v>4</v>
      </c>
      <c r="N110" t="s">
        <v>10</v>
      </c>
    </row>
    <row r="111" spans="1:14" x14ac:dyDescent="0.25">
      <c r="A111">
        <v>24</v>
      </c>
      <c r="B111" s="1">
        <v>36898</v>
      </c>
      <c r="C111">
        <v>1109984</v>
      </c>
      <c r="D111">
        <v>1109944</v>
      </c>
      <c r="E111" s="14">
        <f t="shared" si="3"/>
        <v>1.000036037854162</v>
      </c>
      <c r="F111" s="18"/>
      <c r="G111" s="18"/>
      <c r="H111" s="18"/>
      <c r="I111" s="18">
        <v>1</v>
      </c>
      <c r="J111" t="s">
        <v>0</v>
      </c>
      <c r="K111" s="3">
        <f t="shared" si="2"/>
        <v>40</v>
      </c>
      <c r="L111" t="s">
        <v>7</v>
      </c>
      <c r="M111" s="2">
        <v>4</v>
      </c>
      <c r="N111" t="s">
        <v>10</v>
      </c>
    </row>
    <row r="112" spans="1:14" x14ac:dyDescent="0.25">
      <c r="A112">
        <v>24</v>
      </c>
      <c r="B112" s="1">
        <v>36899</v>
      </c>
      <c r="C112">
        <v>1110000</v>
      </c>
      <c r="D112">
        <v>1109866</v>
      </c>
      <c r="E112" s="14">
        <f t="shared" si="3"/>
        <v>1.0001207352959727</v>
      </c>
      <c r="F112" s="18"/>
      <c r="G112" s="18"/>
      <c r="H112" s="18"/>
      <c r="I112" s="18">
        <v>1</v>
      </c>
      <c r="J112" t="s">
        <v>0</v>
      </c>
      <c r="K112" s="3">
        <f t="shared" si="2"/>
        <v>134</v>
      </c>
      <c r="L112" t="s">
        <v>7</v>
      </c>
      <c r="M112" s="2">
        <v>4</v>
      </c>
      <c r="N112" t="s">
        <v>10</v>
      </c>
    </row>
    <row r="113" spans="1:14" x14ac:dyDescent="0.25">
      <c r="A113">
        <v>24</v>
      </c>
      <c r="B113" s="1">
        <v>36900</v>
      </c>
      <c r="C113">
        <v>1109999</v>
      </c>
      <c r="D113">
        <v>1109956</v>
      </c>
      <c r="E113" s="14">
        <f t="shared" si="3"/>
        <v>1.0000387402743893</v>
      </c>
      <c r="F113" s="18"/>
      <c r="G113" s="18"/>
      <c r="H113" s="18"/>
      <c r="I113" s="18">
        <v>1</v>
      </c>
      <c r="J113" t="s">
        <v>0</v>
      </c>
      <c r="K113" s="3">
        <f t="shared" si="2"/>
        <v>43</v>
      </c>
      <c r="L113" t="s">
        <v>7</v>
      </c>
      <c r="M113" s="2">
        <v>4</v>
      </c>
      <c r="N113" t="s">
        <v>10</v>
      </c>
    </row>
    <row r="114" spans="1:14" x14ac:dyDescent="0.25">
      <c r="A114">
        <v>24</v>
      </c>
      <c r="B114" s="1">
        <v>36901</v>
      </c>
      <c r="C114">
        <v>1094380</v>
      </c>
      <c r="D114">
        <v>1110000</v>
      </c>
      <c r="E114" s="14">
        <f t="shared" si="3"/>
        <v>0.98592792792792794</v>
      </c>
      <c r="F114" s="18"/>
      <c r="G114" s="18"/>
      <c r="H114" s="18">
        <v>1</v>
      </c>
      <c r="I114" s="18"/>
      <c r="J114" t="s">
        <v>0</v>
      </c>
      <c r="K114" s="3">
        <f t="shared" si="2"/>
        <v>-15620</v>
      </c>
      <c r="M114" s="2">
        <v>4</v>
      </c>
      <c r="N114" t="s">
        <v>10</v>
      </c>
    </row>
    <row r="115" spans="1:14" x14ac:dyDescent="0.25">
      <c r="A115">
        <v>24</v>
      </c>
      <c r="B115" s="1">
        <v>36902</v>
      </c>
      <c r="C115">
        <v>1094716</v>
      </c>
      <c r="D115">
        <v>1113196</v>
      </c>
      <c r="E115" s="14">
        <f t="shared" si="3"/>
        <v>0.98339914983524912</v>
      </c>
      <c r="F115" s="18"/>
      <c r="G115" s="18"/>
      <c r="H115" s="18">
        <v>1</v>
      </c>
      <c r="I115" s="18"/>
      <c r="J115" t="s">
        <v>0</v>
      </c>
      <c r="K115" s="3">
        <f t="shared" si="2"/>
        <v>-18480</v>
      </c>
      <c r="M115" s="2">
        <v>4</v>
      </c>
      <c r="N115" t="s">
        <v>10</v>
      </c>
    </row>
    <row r="116" spans="1:14" x14ac:dyDescent="0.25">
      <c r="A116">
        <v>24</v>
      </c>
      <c r="B116" s="1">
        <v>36903</v>
      </c>
      <c r="C116">
        <v>1098134</v>
      </c>
      <c r="D116">
        <v>1111166</v>
      </c>
      <c r="E116" s="14">
        <f t="shared" si="3"/>
        <v>0.98827177937409894</v>
      </c>
      <c r="F116" s="18"/>
      <c r="G116" s="18"/>
      <c r="H116" s="18">
        <v>1</v>
      </c>
      <c r="I116" s="18"/>
      <c r="J116" t="s">
        <v>0</v>
      </c>
      <c r="K116" s="3">
        <f t="shared" si="2"/>
        <v>-13032</v>
      </c>
      <c r="L116" t="s">
        <v>8</v>
      </c>
      <c r="M116" s="2">
        <v>4</v>
      </c>
      <c r="N116" t="s">
        <v>10</v>
      </c>
    </row>
    <row r="117" spans="1:14" x14ac:dyDescent="0.25">
      <c r="A117">
        <v>24</v>
      </c>
      <c r="B117" s="1">
        <v>36904</v>
      </c>
      <c r="C117">
        <v>1099685</v>
      </c>
      <c r="D117">
        <v>1128396</v>
      </c>
      <c r="E117" s="14">
        <f t="shared" si="3"/>
        <v>0.97455591831236554</v>
      </c>
      <c r="F117" s="18">
        <v>1</v>
      </c>
      <c r="G117" s="18"/>
      <c r="H117" s="18"/>
      <c r="I117" s="18"/>
      <c r="J117" t="s">
        <v>0</v>
      </c>
      <c r="K117" s="3">
        <f t="shared" si="2"/>
        <v>-28711</v>
      </c>
      <c r="M117" s="2">
        <v>4</v>
      </c>
      <c r="N117" t="s">
        <v>10</v>
      </c>
    </row>
    <row r="118" spans="1:14" x14ac:dyDescent="0.25">
      <c r="A118">
        <v>24</v>
      </c>
      <c r="B118" s="1">
        <v>36905</v>
      </c>
      <c r="C118">
        <v>1093090</v>
      </c>
      <c r="D118">
        <v>1112296</v>
      </c>
      <c r="E118" s="14">
        <f t="shared" si="3"/>
        <v>0.98273301351438824</v>
      </c>
      <c r="F118" s="18"/>
      <c r="G118" s="18"/>
      <c r="H118" s="18">
        <v>1</v>
      </c>
      <c r="I118" s="18"/>
      <c r="J118" t="s">
        <v>0</v>
      </c>
      <c r="K118" s="3">
        <f t="shared" si="2"/>
        <v>-19206</v>
      </c>
      <c r="M118" s="2">
        <v>4</v>
      </c>
      <c r="N118" t="s">
        <v>10</v>
      </c>
    </row>
    <row r="119" spans="1:14" x14ac:dyDescent="0.25">
      <c r="A119">
        <v>24</v>
      </c>
      <c r="B119" s="1">
        <v>36906</v>
      </c>
      <c r="C119">
        <v>1093611</v>
      </c>
      <c r="D119">
        <v>1112310</v>
      </c>
      <c r="E119" s="14">
        <f t="shared" si="3"/>
        <v>0.98318903902689003</v>
      </c>
      <c r="F119" s="18"/>
      <c r="G119" s="18"/>
      <c r="H119" s="18">
        <v>1</v>
      </c>
      <c r="I119" s="18"/>
      <c r="J119" t="s">
        <v>0</v>
      </c>
      <c r="K119" s="3">
        <f t="shared" si="2"/>
        <v>-18699</v>
      </c>
      <c r="M119" s="2">
        <v>4</v>
      </c>
      <c r="N119" t="s">
        <v>10</v>
      </c>
    </row>
    <row r="120" spans="1:14" x14ac:dyDescent="0.25">
      <c r="A120">
        <v>24</v>
      </c>
      <c r="B120" s="1">
        <v>36907</v>
      </c>
      <c r="C120">
        <v>1094297</v>
      </c>
      <c r="D120">
        <v>1112142</v>
      </c>
      <c r="E120" s="14">
        <f t="shared" si="3"/>
        <v>0.98395438711963046</v>
      </c>
      <c r="F120" s="18"/>
      <c r="G120" s="18"/>
      <c r="H120" s="18">
        <v>1</v>
      </c>
      <c r="I120" s="18"/>
      <c r="J120" t="s">
        <v>0</v>
      </c>
      <c r="K120" s="3">
        <f t="shared" si="2"/>
        <v>-17845</v>
      </c>
      <c r="M120" s="2">
        <v>4</v>
      </c>
      <c r="N120" t="s">
        <v>10</v>
      </c>
    </row>
    <row r="121" spans="1:14" x14ac:dyDescent="0.25">
      <c r="A121">
        <v>24</v>
      </c>
      <c r="B121" s="1">
        <v>36908</v>
      </c>
      <c r="C121">
        <v>1096027</v>
      </c>
      <c r="D121">
        <v>1109954</v>
      </c>
      <c r="E121" s="14">
        <f t="shared" si="3"/>
        <v>0.98745263317218557</v>
      </c>
      <c r="F121" s="18"/>
      <c r="G121" s="18"/>
      <c r="H121" s="18">
        <v>1</v>
      </c>
      <c r="I121" s="18"/>
      <c r="J121" t="s">
        <v>0</v>
      </c>
      <c r="K121" s="3">
        <f t="shared" si="2"/>
        <v>-13927</v>
      </c>
      <c r="M121" s="2">
        <v>4</v>
      </c>
      <c r="N121" t="s">
        <v>10</v>
      </c>
    </row>
    <row r="122" spans="1:14" x14ac:dyDescent="0.25">
      <c r="A122">
        <v>24</v>
      </c>
      <c r="B122" s="1">
        <v>36909</v>
      </c>
      <c r="C122">
        <v>1091375</v>
      </c>
      <c r="D122">
        <v>1109972</v>
      </c>
      <c r="E122" s="14">
        <f t="shared" si="3"/>
        <v>0.98324552331049797</v>
      </c>
      <c r="F122" s="18"/>
      <c r="G122" s="18"/>
      <c r="H122" s="18">
        <v>1</v>
      </c>
      <c r="I122" s="18"/>
      <c r="J122" t="s">
        <v>0</v>
      </c>
      <c r="K122" s="3">
        <f t="shared" si="2"/>
        <v>-18597</v>
      </c>
      <c r="M122" s="2">
        <v>4</v>
      </c>
      <c r="N122" t="s">
        <v>10</v>
      </c>
    </row>
    <row r="123" spans="1:14" x14ac:dyDescent="0.25">
      <c r="A123">
        <v>24</v>
      </c>
      <c r="B123" s="1">
        <v>36910</v>
      </c>
      <c r="C123">
        <v>1090056</v>
      </c>
      <c r="D123">
        <v>1110000</v>
      </c>
      <c r="E123" s="14">
        <f t="shared" si="3"/>
        <v>0.98203243243243243</v>
      </c>
      <c r="F123" s="18"/>
      <c r="G123" s="18"/>
      <c r="H123" s="18">
        <v>1</v>
      </c>
      <c r="I123" s="18"/>
      <c r="J123" t="s">
        <v>0</v>
      </c>
      <c r="K123" s="3">
        <f t="shared" si="2"/>
        <v>-19944</v>
      </c>
      <c r="M123" s="2">
        <v>2</v>
      </c>
      <c r="N123" t="s">
        <v>10</v>
      </c>
    </row>
    <row r="124" spans="1:14" x14ac:dyDescent="0.25">
      <c r="A124">
        <v>24</v>
      </c>
      <c r="B124" s="1">
        <v>36911</v>
      </c>
      <c r="C124">
        <v>1095348</v>
      </c>
      <c r="D124">
        <v>1109974</v>
      </c>
      <c r="E124" s="14">
        <f t="shared" si="3"/>
        <v>0.98682311477566143</v>
      </c>
      <c r="F124" s="18"/>
      <c r="G124" s="18"/>
      <c r="H124" s="18">
        <v>1</v>
      </c>
      <c r="I124" s="18"/>
      <c r="J124" t="s">
        <v>0</v>
      </c>
      <c r="K124" s="3">
        <f t="shared" si="2"/>
        <v>-14626</v>
      </c>
      <c r="M124" s="2">
        <v>4</v>
      </c>
      <c r="N124" t="s">
        <v>10</v>
      </c>
    </row>
    <row r="125" spans="1:14" x14ac:dyDescent="0.25">
      <c r="A125">
        <v>24</v>
      </c>
      <c r="B125" s="1">
        <v>36912</v>
      </c>
      <c r="C125">
        <v>1096000</v>
      </c>
      <c r="D125">
        <v>1109974</v>
      </c>
      <c r="E125" s="14">
        <f t="shared" si="3"/>
        <v>0.98741051592199458</v>
      </c>
      <c r="F125" s="18"/>
      <c r="G125" s="18"/>
      <c r="H125" s="18">
        <v>1</v>
      </c>
      <c r="I125" s="18"/>
      <c r="J125" t="s">
        <v>0</v>
      </c>
      <c r="K125" s="3">
        <f t="shared" si="2"/>
        <v>-13974</v>
      </c>
      <c r="M125" s="2">
        <v>4</v>
      </c>
      <c r="N125" t="s">
        <v>10</v>
      </c>
    </row>
    <row r="126" spans="1:14" x14ac:dyDescent="0.25">
      <c r="A126">
        <v>24</v>
      </c>
      <c r="B126" s="1">
        <v>36913</v>
      </c>
      <c r="C126">
        <v>1096197</v>
      </c>
      <c r="D126">
        <v>1110000</v>
      </c>
      <c r="E126" s="14">
        <f t="shared" si="3"/>
        <v>0.98756486486486483</v>
      </c>
      <c r="F126" s="18"/>
      <c r="G126" s="18"/>
      <c r="H126" s="18">
        <v>1</v>
      </c>
      <c r="I126" s="18"/>
      <c r="J126" t="s">
        <v>0</v>
      </c>
      <c r="K126" s="3">
        <f t="shared" si="2"/>
        <v>-13803</v>
      </c>
      <c r="M126" s="2">
        <v>4</v>
      </c>
      <c r="N126" t="s">
        <v>10</v>
      </c>
    </row>
    <row r="127" spans="1:14" x14ac:dyDescent="0.25">
      <c r="A127">
        <v>24</v>
      </c>
      <c r="B127" s="1">
        <v>36914</v>
      </c>
      <c r="C127">
        <v>1095919</v>
      </c>
      <c r="D127">
        <v>1109972</v>
      </c>
      <c r="E127" s="14">
        <f t="shared" si="3"/>
        <v>0.98733932027114202</v>
      </c>
      <c r="F127" s="18"/>
      <c r="G127" s="18"/>
      <c r="H127" s="18">
        <v>1</v>
      </c>
      <c r="I127" s="18"/>
      <c r="J127" t="s">
        <v>0</v>
      </c>
      <c r="K127" s="3">
        <f t="shared" si="2"/>
        <v>-14053</v>
      </c>
      <c r="M127" s="2">
        <v>4</v>
      </c>
      <c r="N127" t="s">
        <v>10</v>
      </c>
    </row>
    <row r="128" spans="1:14" x14ac:dyDescent="0.25">
      <c r="A128">
        <v>24</v>
      </c>
      <c r="B128" s="1">
        <v>36915</v>
      </c>
      <c r="C128">
        <v>1097343</v>
      </c>
      <c r="D128">
        <v>1109954</v>
      </c>
      <c r="E128" s="14">
        <f t="shared" si="3"/>
        <v>0.9886382678921829</v>
      </c>
      <c r="F128" s="18"/>
      <c r="G128" s="18"/>
      <c r="H128" s="18">
        <v>1</v>
      </c>
      <c r="I128" s="18"/>
      <c r="J128" t="s">
        <v>0</v>
      </c>
      <c r="K128" s="3">
        <f t="shared" si="2"/>
        <v>-12611</v>
      </c>
      <c r="M128" s="2">
        <v>4</v>
      </c>
      <c r="N128" t="s">
        <v>10</v>
      </c>
    </row>
    <row r="129" spans="1:14" x14ac:dyDescent="0.25">
      <c r="A129">
        <v>24</v>
      </c>
      <c r="B129" s="1">
        <v>36916</v>
      </c>
      <c r="C129">
        <v>1096000</v>
      </c>
      <c r="D129">
        <v>1109948</v>
      </c>
      <c r="E129" s="14">
        <f t="shared" si="3"/>
        <v>0.98743364554015145</v>
      </c>
      <c r="F129" s="18"/>
      <c r="G129" s="18"/>
      <c r="H129" s="18">
        <v>1</v>
      </c>
      <c r="I129" s="18"/>
      <c r="J129" t="s">
        <v>0</v>
      </c>
      <c r="K129" s="3">
        <f t="shared" si="2"/>
        <v>-13948</v>
      </c>
      <c r="M129" s="2">
        <v>4</v>
      </c>
      <c r="N129" t="s">
        <v>10</v>
      </c>
    </row>
    <row r="130" spans="1:14" x14ac:dyDescent="0.25">
      <c r="A130">
        <v>24</v>
      </c>
      <c r="B130" s="1">
        <v>36917</v>
      </c>
      <c r="C130">
        <v>1095991</v>
      </c>
      <c r="D130">
        <v>1109942</v>
      </c>
      <c r="E130" s="14">
        <f t="shared" si="3"/>
        <v>0.98743087476642921</v>
      </c>
      <c r="F130" s="18"/>
      <c r="G130" s="18"/>
      <c r="H130" s="18">
        <v>1</v>
      </c>
      <c r="I130" s="18"/>
      <c r="J130" t="s">
        <v>0</v>
      </c>
      <c r="K130" s="3">
        <f t="shared" si="2"/>
        <v>-13951</v>
      </c>
      <c r="M130" s="2">
        <v>4</v>
      </c>
      <c r="N130" t="s">
        <v>10</v>
      </c>
    </row>
    <row r="131" spans="1:14" x14ac:dyDescent="0.25">
      <c r="A131">
        <v>24</v>
      </c>
      <c r="B131" s="1">
        <v>36918</v>
      </c>
      <c r="C131">
        <v>1096243</v>
      </c>
      <c r="D131">
        <v>1110000</v>
      </c>
      <c r="E131" s="14">
        <f t="shared" si="3"/>
        <v>0.9876063063063063</v>
      </c>
      <c r="F131" s="18"/>
      <c r="G131" s="18"/>
      <c r="H131" s="18">
        <v>1</v>
      </c>
      <c r="I131" s="18"/>
      <c r="J131" t="s">
        <v>0</v>
      </c>
      <c r="K131" s="3">
        <f t="shared" si="2"/>
        <v>-13757</v>
      </c>
      <c r="M131" s="2">
        <v>4</v>
      </c>
      <c r="N131" t="s">
        <v>10</v>
      </c>
    </row>
    <row r="132" spans="1:14" x14ac:dyDescent="0.25">
      <c r="A132">
        <v>24</v>
      </c>
      <c r="B132" s="1">
        <v>36919</v>
      </c>
      <c r="C132">
        <v>1096330</v>
      </c>
      <c r="D132">
        <v>1109940</v>
      </c>
      <c r="E132" s="14">
        <f t="shared" si="3"/>
        <v>0.98773807593203233</v>
      </c>
      <c r="F132" s="18"/>
      <c r="G132" s="18"/>
      <c r="H132" s="18">
        <v>1</v>
      </c>
      <c r="I132" s="18"/>
      <c r="J132" t="s">
        <v>0</v>
      </c>
      <c r="K132" s="3">
        <f t="shared" si="2"/>
        <v>-13610</v>
      </c>
      <c r="M132" s="2">
        <v>4</v>
      </c>
      <c r="N132" t="s">
        <v>10</v>
      </c>
    </row>
    <row r="133" spans="1:14" x14ac:dyDescent="0.25">
      <c r="A133">
        <v>24</v>
      </c>
      <c r="B133" s="1">
        <v>36920</v>
      </c>
      <c r="C133">
        <v>1089962</v>
      </c>
      <c r="D133">
        <v>1089940</v>
      </c>
      <c r="E133" s="14">
        <f t="shared" si="3"/>
        <v>1.0000201845973173</v>
      </c>
      <c r="F133" s="18"/>
      <c r="G133" s="18"/>
      <c r="H133" s="18"/>
      <c r="I133" s="18">
        <v>1</v>
      </c>
      <c r="J133" t="s">
        <v>0</v>
      </c>
      <c r="K133" s="3">
        <f t="shared" si="2"/>
        <v>22</v>
      </c>
      <c r="L133" t="s">
        <v>7</v>
      </c>
      <c r="M133" s="2">
        <v>4</v>
      </c>
      <c r="N133" t="s">
        <v>10</v>
      </c>
    </row>
    <row r="134" spans="1:14" x14ac:dyDescent="0.25">
      <c r="A134">
        <v>24</v>
      </c>
      <c r="B134" s="1">
        <v>36921</v>
      </c>
      <c r="C134">
        <v>1088392</v>
      </c>
      <c r="D134">
        <v>1089936</v>
      </c>
      <c r="E134" s="14">
        <f t="shared" si="3"/>
        <v>0.99858340306219817</v>
      </c>
      <c r="F134" s="18"/>
      <c r="G134" s="18"/>
      <c r="H134" s="18"/>
      <c r="I134" s="18">
        <v>1</v>
      </c>
      <c r="J134" t="s">
        <v>0</v>
      </c>
      <c r="K134" s="3">
        <f t="shared" si="2"/>
        <v>-1544</v>
      </c>
      <c r="M134" s="2">
        <v>4</v>
      </c>
      <c r="N134" t="s">
        <v>10</v>
      </c>
    </row>
    <row r="135" spans="1:14" ht="13.8" thickBot="1" x14ac:dyDescent="0.3">
      <c r="A135">
        <v>24</v>
      </c>
      <c r="B135" s="1">
        <v>36922</v>
      </c>
      <c r="C135">
        <v>1095999</v>
      </c>
      <c r="D135">
        <v>1109938</v>
      </c>
      <c r="E135" s="14">
        <f t="shared" si="3"/>
        <v>0.98744164088444575</v>
      </c>
      <c r="F135" s="20"/>
      <c r="G135" s="20"/>
      <c r="H135" s="20">
        <v>1</v>
      </c>
      <c r="I135" s="20"/>
      <c r="J135" t="s">
        <v>0</v>
      </c>
      <c r="K135" s="3">
        <f t="shared" si="2"/>
        <v>-13939</v>
      </c>
      <c r="M135" s="2">
        <v>4</v>
      </c>
      <c r="N135" t="s">
        <v>10</v>
      </c>
    </row>
    <row r="136" spans="1:14" x14ac:dyDescent="0.25">
      <c r="B136" s="1"/>
      <c r="F136" s="17">
        <f>SUM(F105:F135)</f>
        <v>1</v>
      </c>
      <c r="G136" s="17"/>
      <c r="H136" s="17">
        <f>SUM(H105:H135)</f>
        <v>21</v>
      </c>
      <c r="I136" s="17">
        <f>SUM(I105:I135)</f>
        <v>9</v>
      </c>
      <c r="M136" s="2"/>
    </row>
    <row r="137" spans="1:14" x14ac:dyDescent="0.25">
      <c r="B137" s="1"/>
      <c r="F137" s="17"/>
      <c r="G137" s="17"/>
      <c r="H137" s="17"/>
      <c r="I137" s="17"/>
      <c r="M137" s="2"/>
    </row>
    <row r="138" spans="1:14" x14ac:dyDescent="0.25">
      <c r="A138" s="5" t="s">
        <v>2</v>
      </c>
      <c r="B138" s="6" t="s">
        <v>3</v>
      </c>
      <c r="C138" s="5" t="s">
        <v>4</v>
      </c>
      <c r="D138" s="6" t="s">
        <v>5</v>
      </c>
      <c r="E138" s="13" t="s">
        <v>23</v>
      </c>
      <c r="F138" s="16">
        <v>0.95</v>
      </c>
      <c r="G138" s="16"/>
      <c r="H138" s="16">
        <v>0.98</v>
      </c>
      <c r="I138" s="16">
        <v>1</v>
      </c>
      <c r="J138" s="5" t="s">
        <v>6</v>
      </c>
      <c r="M138" s="5" t="s">
        <v>22</v>
      </c>
      <c r="N138" s="5" t="s">
        <v>21</v>
      </c>
    </row>
    <row r="139" spans="1:14" x14ac:dyDescent="0.25">
      <c r="A139">
        <v>24</v>
      </c>
      <c r="B139" s="1">
        <v>36923</v>
      </c>
      <c r="C139">
        <v>1113840</v>
      </c>
      <c r="D139">
        <v>1124968</v>
      </c>
      <c r="E139" s="14">
        <f t="shared" si="3"/>
        <v>0.99010816307663863</v>
      </c>
      <c r="F139" s="18"/>
      <c r="G139" s="18"/>
      <c r="H139" s="18">
        <v>1</v>
      </c>
      <c r="I139" s="18"/>
      <c r="J139" t="s">
        <v>0</v>
      </c>
      <c r="K139" s="3">
        <f t="shared" si="2"/>
        <v>-11128</v>
      </c>
      <c r="M139" s="2">
        <v>4</v>
      </c>
      <c r="N139" t="s">
        <v>10</v>
      </c>
    </row>
    <row r="140" spans="1:14" x14ac:dyDescent="0.25">
      <c r="A140">
        <v>24</v>
      </c>
      <c r="B140" s="1">
        <v>36924</v>
      </c>
      <c r="C140">
        <v>987418</v>
      </c>
      <c r="D140">
        <v>1135190</v>
      </c>
      <c r="E140" s="14">
        <f t="shared" si="3"/>
        <v>0.86982619649574078</v>
      </c>
      <c r="F140" s="18"/>
      <c r="G140" s="18"/>
      <c r="H140" s="18"/>
      <c r="I140" s="18"/>
      <c r="J140" t="s">
        <v>0</v>
      </c>
      <c r="K140" s="3">
        <f t="shared" si="2"/>
        <v>-147772</v>
      </c>
      <c r="M140" s="2">
        <v>2</v>
      </c>
      <c r="N140" t="s">
        <v>10</v>
      </c>
    </row>
    <row r="141" spans="1:14" x14ac:dyDescent="0.25">
      <c r="A141">
        <v>24</v>
      </c>
      <c r="B141" s="1">
        <v>36925</v>
      </c>
      <c r="C141">
        <v>1127406</v>
      </c>
      <c r="D141">
        <v>1134954</v>
      </c>
      <c r="E141" s="14">
        <f t="shared" si="3"/>
        <v>0.9933495102004134</v>
      </c>
      <c r="F141" s="18"/>
      <c r="G141" s="18"/>
      <c r="H141" s="18">
        <v>1</v>
      </c>
      <c r="I141" s="18"/>
      <c r="J141" t="s">
        <v>0</v>
      </c>
      <c r="K141" s="3">
        <f t="shared" si="2"/>
        <v>-7548</v>
      </c>
      <c r="M141" s="2">
        <v>4</v>
      </c>
      <c r="N141" t="s">
        <v>10</v>
      </c>
    </row>
    <row r="142" spans="1:14" x14ac:dyDescent="0.25">
      <c r="A142">
        <v>24</v>
      </c>
      <c r="B142" s="1">
        <v>36926</v>
      </c>
      <c r="C142">
        <v>1121490</v>
      </c>
      <c r="D142">
        <v>1135000</v>
      </c>
      <c r="E142" s="14">
        <f t="shared" si="3"/>
        <v>0.98809691629955942</v>
      </c>
      <c r="F142" s="18"/>
      <c r="G142" s="18"/>
      <c r="H142" s="18">
        <v>1</v>
      </c>
      <c r="I142" s="18"/>
      <c r="J142" t="s">
        <v>0</v>
      </c>
      <c r="K142" s="3">
        <f t="shared" si="2"/>
        <v>-13510</v>
      </c>
      <c r="M142" s="2">
        <v>3</v>
      </c>
      <c r="N142" t="s">
        <v>10</v>
      </c>
    </row>
    <row r="143" spans="1:14" x14ac:dyDescent="0.25">
      <c r="A143">
        <v>24</v>
      </c>
      <c r="B143" s="1">
        <v>36927</v>
      </c>
      <c r="C143">
        <v>1127503</v>
      </c>
      <c r="D143">
        <v>1135332</v>
      </c>
      <c r="E143" s="14">
        <f t="shared" si="3"/>
        <v>0.99310421973484408</v>
      </c>
      <c r="F143" s="18"/>
      <c r="G143" s="18"/>
      <c r="H143" s="18">
        <v>1</v>
      </c>
      <c r="I143" s="18"/>
      <c r="J143" t="s">
        <v>0</v>
      </c>
      <c r="K143" s="3">
        <f t="shared" si="2"/>
        <v>-7829</v>
      </c>
      <c r="M143" s="2">
        <v>4</v>
      </c>
      <c r="N143" t="s">
        <v>10</v>
      </c>
    </row>
    <row r="144" spans="1:14" x14ac:dyDescent="0.25">
      <c r="A144">
        <v>24</v>
      </c>
      <c r="B144" s="1">
        <v>36928</v>
      </c>
      <c r="C144">
        <v>1150022</v>
      </c>
      <c r="D144">
        <v>1125690</v>
      </c>
      <c r="E144" s="14">
        <f t="shared" si="3"/>
        <v>1.0216151871296715</v>
      </c>
      <c r="F144" s="18"/>
      <c r="G144" s="18"/>
      <c r="H144" s="18"/>
      <c r="I144" s="18">
        <v>1</v>
      </c>
      <c r="J144" t="s">
        <v>0</v>
      </c>
      <c r="K144" s="3">
        <f t="shared" si="2"/>
        <v>24332</v>
      </c>
      <c r="L144" t="s">
        <v>7</v>
      </c>
      <c r="M144" s="2">
        <v>4</v>
      </c>
      <c r="N144" t="s">
        <v>10</v>
      </c>
    </row>
    <row r="145" spans="1:14" x14ac:dyDescent="0.25">
      <c r="A145">
        <v>24</v>
      </c>
      <c r="B145" s="1">
        <v>36929</v>
      </c>
      <c r="C145">
        <v>1137848</v>
      </c>
      <c r="D145">
        <v>1127456</v>
      </c>
      <c r="E145" s="14">
        <f t="shared" si="3"/>
        <v>1.0092172111372861</v>
      </c>
      <c r="F145" s="18"/>
      <c r="G145" s="18"/>
      <c r="H145" s="18"/>
      <c r="I145" s="18">
        <v>1</v>
      </c>
      <c r="J145" t="s">
        <v>0</v>
      </c>
      <c r="K145" s="3">
        <f t="shared" ref="K145:K214" si="4">SUM(C145-D145)</f>
        <v>10392</v>
      </c>
      <c r="L145" t="s">
        <v>7</v>
      </c>
      <c r="M145" s="2">
        <v>4</v>
      </c>
      <c r="N145" t="s">
        <v>10</v>
      </c>
    </row>
    <row r="146" spans="1:14" x14ac:dyDescent="0.25">
      <c r="A146">
        <v>24</v>
      </c>
      <c r="B146" s="1">
        <v>36930</v>
      </c>
      <c r="C146">
        <v>1137529</v>
      </c>
      <c r="D146">
        <v>1124956</v>
      </c>
      <c r="E146" s="14">
        <f t="shared" si="3"/>
        <v>1.0111764371228742</v>
      </c>
      <c r="F146" s="18"/>
      <c r="G146" s="18"/>
      <c r="H146" s="18"/>
      <c r="I146" s="18">
        <v>1</v>
      </c>
      <c r="J146" t="s">
        <v>0</v>
      </c>
      <c r="K146" s="3">
        <f t="shared" si="4"/>
        <v>12573</v>
      </c>
      <c r="L146" t="s">
        <v>7</v>
      </c>
      <c r="M146" s="2">
        <v>4</v>
      </c>
      <c r="N146" t="s">
        <v>10</v>
      </c>
    </row>
    <row r="147" spans="1:14" x14ac:dyDescent="0.25">
      <c r="A147">
        <v>24</v>
      </c>
      <c r="B147" s="1">
        <v>36931</v>
      </c>
      <c r="C147">
        <v>1125095</v>
      </c>
      <c r="D147">
        <v>1134954</v>
      </c>
      <c r="E147" s="14">
        <f t="shared" ref="E147:E216" si="5">+C147/D147</f>
        <v>0.99131330432775244</v>
      </c>
      <c r="F147" s="18"/>
      <c r="G147" s="18"/>
      <c r="H147" s="18">
        <v>1</v>
      </c>
      <c r="I147" s="18"/>
      <c r="J147" t="s">
        <v>0</v>
      </c>
      <c r="K147" s="3">
        <f t="shared" si="4"/>
        <v>-9859</v>
      </c>
      <c r="M147" s="2">
        <v>4</v>
      </c>
      <c r="N147" t="s">
        <v>10</v>
      </c>
    </row>
    <row r="148" spans="1:14" x14ac:dyDescent="0.25">
      <c r="A148">
        <v>24</v>
      </c>
      <c r="B148" s="1">
        <v>36932</v>
      </c>
      <c r="C148">
        <v>1121000</v>
      </c>
      <c r="D148">
        <v>1134952</v>
      </c>
      <c r="E148" s="14">
        <f t="shared" si="5"/>
        <v>0.98770696910530142</v>
      </c>
      <c r="F148" s="18"/>
      <c r="G148" s="18"/>
      <c r="H148" s="18">
        <v>1</v>
      </c>
      <c r="I148" s="18"/>
      <c r="J148" t="s">
        <v>0</v>
      </c>
      <c r="K148" s="3">
        <f t="shared" si="4"/>
        <v>-13952</v>
      </c>
      <c r="M148" s="2">
        <v>4</v>
      </c>
      <c r="N148" t="s">
        <v>10</v>
      </c>
    </row>
    <row r="149" spans="1:14" x14ac:dyDescent="0.25">
      <c r="A149">
        <v>24</v>
      </c>
      <c r="B149" s="1">
        <v>36933</v>
      </c>
      <c r="C149">
        <v>1120974</v>
      </c>
      <c r="D149">
        <v>1134952</v>
      </c>
      <c r="E149" s="14">
        <f t="shared" si="5"/>
        <v>0.9876840606474987</v>
      </c>
      <c r="F149" s="18"/>
      <c r="G149" s="18"/>
      <c r="H149" s="18">
        <v>1</v>
      </c>
      <c r="I149" s="18"/>
      <c r="J149" t="s">
        <v>0</v>
      </c>
      <c r="K149" s="3">
        <f t="shared" si="4"/>
        <v>-13978</v>
      </c>
      <c r="M149" s="2">
        <v>4</v>
      </c>
      <c r="N149" t="s">
        <v>10</v>
      </c>
    </row>
    <row r="150" spans="1:14" x14ac:dyDescent="0.25">
      <c r="A150">
        <v>24</v>
      </c>
      <c r="B150" s="1">
        <v>36934</v>
      </c>
      <c r="C150">
        <v>1110864</v>
      </c>
      <c r="D150">
        <v>1134936</v>
      </c>
      <c r="E150" s="14">
        <f t="shared" si="5"/>
        <v>0.9787899934445643</v>
      </c>
      <c r="F150" s="18"/>
      <c r="G150" s="18"/>
      <c r="H150" s="18">
        <v>1</v>
      </c>
      <c r="I150" s="18"/>
      <c r="J150" t="s">
        <v>0</v>
      </c>
      <c r="K150" s="3">
        <f t="shared" si="4"/>
        <v>-24072</v>
      </c>
      <c r="M150" s="2">
        <v>3</v>
      </c>
      <c r="N150" t="s">
        <v>10</v>
      </c>
    </row>
    <row r="151" spans="1:14" x14ac:dyDescent="0.25">
      <c r="A151">
        <v>24</v>
      </c>
      <c r="B151" s="1">
        <v>36935</v>
      </c>
      <c r="C151">
        <v>1131617</v>
      </c>
      <c r="D151">
        <v>1122060</v>
      </c>
      <c r="E151" s="14">
        <f t="shared" si="5"/>
        <v>1.0085173698376202</v>
      </c>
      <c r="F151" s="18"/>
      <c r="G151" s="18"/>
      <c r="H151" s="18"/>
      <c r="I151" s="18">
        <v>1</v>
      </c>
      <c r="J151" t="s">
        <v>0</v>
      </c>
      <c r="K151" s="3">
        <f t="shared" si="4"/>
        <v>9557</v>
      </c>
      <c r="L151" t="s">
        <v>7</v>
      </c>
      <c r="M151" s="2">
        <v>4</v>
      </c>
      <c r="N151" t="s">
        <v>10</v>
      </c>
    </row>
    <row r="152" spans="1:14" x14ac:dyDescent="0.25">
      <c r="A152">
        <v>24</v>
      </c>
      <c r="B152" s="1">
        <v>36936</v>
      </c>
      <c r="C152">
        <v>1114426</v>
      </c>
      <c r="D152">
        <v>1135000</v>
      </c>
      <c r="E152" s="14">
        <f t="shared" si="5"/>
        <v>0.98187312775330393</v>
      </c>
      <c r="F152" s="18"/>
      <c r="G152" s="18"/>
      <c r="H152" s="18">
        <v>1</v>
      </c>
      <c r="I152" s="18"/>
      <c r="J152" t="s">
        <v>0</v>
      </c>
      <c r="K152" s="3">
        <f t="shared" si="4"/>
        <v>-20574</v>
      </c>
      <c r="M152" s="2">
        <v>3</v>
      </c>
      <c r="N152" t="s">
        <v>10</v>
      </c>
    </row>
    <row r="153" spans="1:14" x14ac:dyDescent="0.25">
      <c r="A153">
        <v>24</v>
      </c>
      <c r="B153" s="1">
        <v>36937</v>
      </c>
      <c r="C153">
        <v>1121018</v>
      </c>
      <c r="D153">
        <v>1134950</v>
      </c>
      <c r="E153" s="14">
        <f t="shared" si="5"/>
        <v>0.98772456936428921</v>
      </c>
      <c r="F153" s="18"/>
      <c r="G153" s="18"/>
      <c r="H153" s="18">
        <v>1</v>
      </c>
      <c r="I153" s="18"/>
      <c r="J153" t="s">
        <v>0</v>
      </c>
      <c r="K153" s="3">
        <f t="shared" si="4"/>
        <v>-13932</v>
      </c>
      <c r="M153" s="2">
        <v>4</v>
      </c>
      <c r="N153" t="s">
        <v>10</v>
      </c>
    </row>
    <row r="154" spans="1:14" x14ac:dyDescent="0.25">
      <c r="A154">
        <v>24</v>
      </c>
      <c r="B154" s="1">
        <v>36938</v>
      </c>
      <c r="C154">
        <v>1119500</v>
      </c>
      <c r="D154">
        <v>1134952</v>
      </c>
      <c r="E154" s="14">
        <f t="shared" si="5"/>
        <v>0.98638532730899631</v>
      </c>
      <c r="F154" s="18"/>
      <c r="G154" s="18"/>
      <c r="H154" s="18">
        <v>1</v>
      </c>
      <c r="I154" s="18"/>
      <c r="J154" t="s">
        <v>0</v>
      </c>
      <c r="K154" s="3">
        <f t="shared" si="4"/>
        <v>-15452</v>
      </c>
      <c r="M154" s="2">
        <v>4</v>
      </c>
      <c r="N154" t="s">
        <v>10</v>
      </c>
    </row>
    <row r="155" spans="1:14" x14ac:dyDescent="0.25">
      <c r="A155">
        <v>24</v>
      </c>
      <c r="B155" s="1">
        <v>36939</v>
      </c>
      <c r="C155">
        <v>1135146</v>
      </c>
      <c r="D155">
        <v>1134952</v>
      </c>
      <c r="E155" s="14">
        <f t="shared" si="5"/>
        <v>1.0001709323389887</v>
      </c>
      <c r="F155" s="18"/>
      <c r="G155" s="18"/>
      <c r="H155" s="18"/>
      <c r="I155" s="18">
        <v>1</v>
      </c>
      <c r="J155" t="s">
        <v>0</v>
      </c>
      <c r="K155" s="3">
        <f t="shared" si="4"/>
        <v>194</v>
      </c>
      <c r="L155" t="s">
        <v>7</v>
      </c>
      <c r="M155" s="2">
        <v>4</v>
      </c>
      <c r="N155" t="s">
        <v>10</v>
      </c>
    </row>
    <row r="156" spans="1:14" x14ac:dyDescent="0.25">
      <c r="A156">
        <v>24</v>
      </c>
      <c r="B156" s="1">
        <v>36940</v>
      </c>
      <c r="C156">
        <v>1131855</v>
      </c>
      <c r="D156">
        <v>1134956</v>
      </c>
      <c r="E156" s="14">
        <f t="shared" si="5"/>
        <v>0.99726773548930536</v>
      </c>
      <c r="F156" s="18"/>
      <c r="G156" s="18"/>
      <c r="H156" s="18"/>
      <c r="I156" s="18">
        <v>1</v>
      </c>
      <c r="J156" t="s">
        <v>0</v>
      </c>
      <c r="K156" s="3">
        <f t="shared" si="4"/>
        <v>-3101</v>
      </c>
      <c r="M156" s="2">
        <v>4</v>
      </c>
      <c r="N156" t="s">
        <v>10</v>
      </c>
    </row>
    <row r="157" spans="1:14" x14ac:dyDescent="0.25">
      <c r="A157">
        <v>24</v>
      </c>
      <c r="B157" s="1">
        <v>36941</v>
      </c>
      <c r="C157">
        <v>1136579</v>
      </c>
      <c r="D157">
        <v>1134954</v>
      </c>
      <c r="E157" s="14">
        <f t="shared" si="5"/>
        <v>1.0014317760896037</v>
      </c>
      <c r="F157" s="18"/>
      <c r="G157" s="18"/>
      <c r="H157" s="18"/>
      <c r="I157" s="18">
        <v>1</v>
      </c>
      <c r="J157" t="s">
        <v>0</v>
      </c>
      <c r="K157" s="3">
        <f t="shared" si="4"/>
        <v>1625</v>
      </c>
      <c r="L157" t="s">
        <v>7</v>
      </c>
      <c r="M157" s="2">
        <v>4</v>
      </c>
      <c r="N157" t="s">
        <v>10</v>
      </c>
    </row>
    <row r="158" spans="1:14" x14ac:dyDescent="0.25">
      <c r="A158">
        <v>24</v>
      </c>
      <c r="B158" s="1">
        <v>36942</v>
      </c>
      <c r="C158">
        <v>1104017</v>
      </c>
      <c r="D158">
        <v>1135000</v>
      </c>
      <c r="E158" s="14">
        <f t="shared" si="5"/>
        <v>0.97270220264317175</v>
      </c>
      <c r="F158" s="18">
        <v>1</v>
      </c>
      <c r="G158" s="18"/>
      <c r="H158" s="18"/>
      <c r="I158" s="18"/>
      <c r="J158" t="s">
        <v>0</v>
      </c>
      <c r="K158" s="3">
        <f t="shared" si="4"/>
        <v>-30983</v>
      </c>
      <c r="M158" s="2">
        <v>3</v>
      </c>
      <c r="N158" t="s">
        <v>10</v>
      </c>
    </row>
    <row r="159" spans="1:14" x14ac:dyDescent="0.25">
      <c r="A159">
        <v>24</v>
      </c>
      <c r="B159" s="1">
        <v>36943</v>
      </c>
      <c r="C159">
        <v>1128381</v>
      </c>
      <c r="D159">
        <v>1148634</v>
      </c>
      <c r="E159" s="14">
        <f t="shared" si="5"/>
        <v>0.98236775160756162</v>
      </c>
      <c r="F159" s="18"/>
      <c r="G159" s="18"/>
      <c r="H159" s="18">
        <v>1</v>
      </c>
      <c r="I159" s="18"/>
      <c r="J159" t="s">
        <v>0</v>
      </c>
      <c r="K159" s="3">
        <f t="shared" si="4"/>
        <v>-20253</v>
      </c>
      <c r="M159" s="2">
        <v>0</v>
      </c>
      <c r="N159" t="s">
        <v>10</v>
      </c>
    </row>
    <row r="160" spans="1:14" x14ac:dyDescent="0.25">
      <c r="A160">
        <v>24</v>
      </c>
      <c r="B160" s="1">
        <v>36944</v>
      </c>
      <c r="C160">
        <v>1135010</v>
      </c>
      <c r="D160">
        <v>1134952</v>
      </c>
      <c r="E160" s="14">
        <f t="shared" si="5"/>
        <v>1.0000511034827904</v>
      </c>
      <c r="F160" s="18"/>
      <c r="G160" s="18"/>
      <c r="H160" s="18"/>
      <c r="I160" s="18">
        <v>1</v>
      </c>
      <c r="J160" t="s">
        <v>0</v>
      </c>
      <c r="K160" s="3">
        <f t="shared" si="4"/>
        <v>58</v>
      </c>
      <c r="L160" t="s">
        <v>7</v>
      </c>
      <c r="M160" s="2">
        <v>4</v>
      </c>
      <c r="N160" t="s">
        <v>10</v>
      </c>
    </row>
    <row r="161" spans="1:14" x14ac:dyDescent="0.25">
      <c r="A161">
        <v>24</v>
      </c>
      <c r="B161" s="1">
        <v>36945</v>
      </c>
      <c r="C161">
        <v>1120668</v>
      </c>
      <c r="D161">
        <v>1159440</v>
      </c>
      <c r="E161" s="14">
        <f t="shared" si="5"/>
        <v>0.96655971848478572</v>
      </c>
      <c r="F161" s="18">
        <v>1</v>
      </c>
      <c r="G161" s="18"/>
      <c r="H161" s="18"/>
      <c r="I161" s="18"/>
      <c r="J161" t="s">
        <v>0</v>
      </c>
      <c r="K161" s="3">
        <f t="shared" si="4"/>
        <v>-38772</v>
      </c>
    </row>
    <row r="162" spans="1:14" x14ac:dyDescent="0.25">
      <c r="A162">
        <v>24</v>
      </c>
      <c r="B162" s="1">
        <v>36946</v>
      </c>
      <c r="C162">
        <v>1128475</v>
      </c>
      <c r="D162">
        <v>1134958</v>
      </c>
      <c r="E162" s="14">
        <f t="shared" si="5"/>
        <v>0.99428789435379983</v>
      </c>
      <c r="F162" s="18"/>
      <c r="G162" s="18"/>
      <c r="H162" s="18">
        <v>1</v>
      </c>
      <c r="I162" s="18"/>
      <c r="J162" t="s">
        <v>0</v>
      </c>
      <c r="K162" s="3">
        <f t="shared" si="4"/>
        <v>-6483</v>
      </c>
      <c r="M162" s="2">
        <v>4</v>
      </c>
      <c r="N162" t="s">
        <v>10</v>
      </c>
    </row>
    <row r="163" spans="1:14" x14ac:dyDescent="0.25">
      <c r="A163">
        <v>24</v>
      </c>
      <c r="B163" s="1">
        <v>36947</v>
      </c>
      <c r="C163">
        <v>1132249</v>
      </c>
      <c r="D163">
        <v>1134958</v>
      </c>
      <c r="E163" s="14">
        <f t="shared" si="5"/>
        <v>0.9976131275342347</v>
      </c>
      <c r="F163" s="18"/>
      <c r="G163" s="18"/>
      <c r="H163" s="18"/>
      <c r="I163" s="18">
        <v>1</v>
      </c>
      <c r="J163" t="s">
        <v>0</v>
      </c>
      <c r="K163" s="3">
        <f t="shared" si="4"/>
        <v>-2709</v>
      </c>
      <c r="M163" s="2">
        <v>4</v>
      </c>
      <c r="N163" t="s">
        <v>10</v>
      </c>
    </row>
    <row r="164" spans="1:14" x14ac:dyDescent="0.25">
      <c r="A164">
        <v>24</v>
      </c>
      <c r="B164" s="1">
        <v>36948</v>
      </c>
      <c r="C164">
        <v>1133124</v>
      </c>
      <c r="D164">
        <v>1134958</v>
      </c>
      <c r="E164" s="14">
        <f t="shared" si="5"/>
        <v>0.99838408117304778</v>
      </c>
      <c r="F164" s="18"/>
      <c r="G164" s="18"/>
      <c r="H164" s="18"/>
      <c r="I164" s="18">
        <v>1</v>
      </c>
      <c r="J164" t="s">
        <v>0</v>
      </c>
      <c r="K164" s="3">
        <f t="shared" si="4"/>
        <v>-1834</v>
      </c>
      <c r="M164" s="2">
        <v>4</v>
      </c>
      <c r="N164" t="s">
        <v>10</v>
      </c>
    </row>
    <row r="165" spans="1:14" x14ac:dyDescent="0.25">
      <c r="A165">
        <v>24</v>
      </c>
      <c r="B165" s="1">
        <v>36949</v>
      </c>
      <c r="C165">
        <v>1134999</v>
      </c>
      <c r="D165">
        <v>1135010</v>
      </c>
      <c r="E165" s="14">
        <f t="shared" si="5"/>
        <v>0.99999030845543213</v>
      </c>
      <c r="F165" s="18"/>
      <c r="G165" s="18"/>
      <c r="H165" s="18"/>
      <c r="I165" s="18">
        <v>1</v>
      </c>
      <c r="J165" t="s">
        <v>0</v>
      </c>
      <c r="K165" s="3">
        <f t="shared" si="4"/>
        <v>-11</v>
      </c>
      <c r="M165" s="2">
        <v>4</v>
      </c>
      <c r="N165" t="s">
        <v>10</v>
      </c>
    </row>
    <row r="166" spans="1:14" ht="13.8" thickBot="1" x14ac:dyDescent="0.3">
      <c r="A166">
        <v>24</v>
      </c>
      <c r="B166" s="1">
        <v>36950</v>
      </c>
      <c r="C166">
        <v>1065001</v>
      </c>
      <c r="D166">
        <v>1064920</v>
      </c>
      <c r="E166" s="14">
        <f t="shared" si="5"/>
        <v>1.0000760620516096</v>
      </c>
      <c r="F166" s="20"/>
      <c r="G166" s="20"/>
      <c r="H166" s="20"/>
      <c r="I166" s="20">
        <v>1</v>
      </c>
      <c r="J166" t="s">
        <v>0</v>
      </c>
      <c r="K166" s="3">
        <f t="shared" si="4"/>
        <v>81</v>
      </c>
      <c r="L166" t="s">
        <v>7</v>
      </c>
      <c r="M166" s="2">
        <v>4</v>
      </c>
      <c r="N166" t="s">
        <v>12</v>
      </c>
    </row>
    <row r="167" spans="1:14" x14ac:dyDescent="0.25">
      <c r="B167" s="1"/>
      <c r="F167" s="17">
        <f>SUM(F139:F166)</f>
        <v>2</v>
      </c>
      <c r="G167" s="17"/>
      <c r="H167" s="17">
        <f>SUM(H139:H166)</f>
        <v>13</v>
      </c>
      <c r="I167" s="17">
        <f>SUM(I139:I166)</f>
        <v>12</v>
      </c>
      <c r="M167" s="2"/>
    </row>
    <row r="168" spans="1:14" x14ac:dyDescent="0.25">
      <c r="B168" s="1"/>
      <c r="F168" s="17"/>
      <c r="G168" s="17"/>
      <c r="H168" s="17"/>
      <c r="I168" s="17"/>
      <c r="M168" s="2"/>
    </row>
    <row r="169" spans="1:14" x14ac:dyDescent="0.25">
      <c r="A169" s="5" t="s">
        <v>2</v>
      </c>
      <c r="B169" s="6" t="s">
        <v>3</v>
      </c>
      <c r="C169" s="5" t="s">
        <v>4</v>
      </c>
      <c r="D169" s="6" t="s">
        <v>5</v>
      </c>
      <c r="E169" s="13" t="s">
        <v>23</v>
      </c>
      <c r="F169" s="16">
        <v>0.95</v>
      </c>
      <c r="G169" s="16"/>
      <c r="H169" s="16">
        <v>0.98</v>
      </c>
      <c r="I169" s="16">
        <v>1</v>
      </c>
      <c r="J169" s="5" t="s">
        <v>6</v>
      </c>
      <c r="M169" s="5" t="s">
        <v>22</v>
      </c>
      <c r="N169" s="5" t="s">
        <v>21</v>
      </c>
    </row>
    <row r="170" spans="1:14" x14ac:dyDescent="0.25">
      <c r="A170">
        <v>24</v>
      </c>
      <c r="B170" s="1">
        <v>36951</v>
      </c>
      <c r="C170">
        <v>1125555</v>
      </c>
      <c r="D170">
        <v>1125000</v>
      </c>
      <c r="E170" s="14">
        <f t="shared" si="5"/>
        <v>1.0004933333333332</v>
      </c>
      <c r="F170" s="18"/>
      <c r="G170" s="18"/>
      <c r="H170" s="18"/>
      <c r="I170" s="18">
        <v>1</v>
      </c>
      <c r="J170" t="s">
        <v>0</v>
      </c>
      <c r="K170" s="3">
        <f t="shared" si="4"/>
        <v>555</v>
      </c>
      <c r="L170" t="s">
        <v>7</v>
      </c>
      <c r="M170" s="2">
        <v>4</v>
      </c>
      <c r="N170" t="s">
        <v>10</v>
      </c>
    </row>
    <row r="171" spans="1:14" x14ac:dyDescent="0.25">
      <c r="A171">
        <v>24</v>
      </c>
      <c r="B171" s="1">
        <v>36952</v>
      </c>
      <c r="C171">
        <v>1113421</v>
      </c>
      <c r="D171">
        <v>1124992</v>
      </c>
      <c r="E171" s="14">
        <f t="shared" si="5"/>
        <v>0.98971459352599844</v>
      </c>
      <c r="F171" s="18"/>
      <c r="G171" s="18"/>
      <c r="H171" s="18">
        <v>1</v>
      </c>
      <c r="I171" s="18"/>
      <c r="J171" t="s">
        <v>0</v>
      </c>
      <c r="K171" s="3">
        <f t="shared" si="4"/>
        <v>-11571</v>
      </c>
      <c r="M171" s="2">
        <v>4</v>
      </c>
      <c r="N171" t="s">
        <v>10</v>
      </c>
    </row>
    <row r="172" spans="1:14" x14ac:dyDescent="0.25">
      <c r="A172">
        <v>24</v>
      </c>
      <c r="B172" s="1">
        <v>36953</v>
      </c>
      <c r="C172">
        <v>1111001</v>
      </c>
      <c r="D172">
        <v>1124974</v>
      </c>
      <c r="E172" s="14">
        <f t="shared" si="5"/>
        <v>0.98757926849864974</v>
      </c>
      <c r="F172" s="18"/>
      <c r="G172" s="18"/>
      <c r="H172" s="18">
        <v>1</v>
      </c>
      <c r="I172" s="18"/>
      <c r="J172" t="s">
        <v>0</v>
      </c>
      <c r="K172" s="3">
        <f t="shared" si="4"/>
        <v>-13973</v>
      </c>
      <c r="M172" s="2">
        <v>4</v>
      </c>
      <c r="N172" t="s">
        <v>10</v>
      </c>
    </row>
    <row r="173" spans="1:14" x14ac:dyDescent="0.25">
      <c r="A173">
        <v>24</v>
      </c>
      <c r="B173" s="1">
        <v>36954</v>
      </c>
      <c r="C173">
        <v>1111001</v>
      </c>
      <c r="D173">
        <v>1125022</v>
      </c>
      <c r="E173" s="14">
        <f t="shared" si="5"/>
        <v>0.98753713260718456</v>
      </c>
      <c r="F173" s="18"/>
      <c r="G173" s="18"/>
      <c r="H173" s="18">
        <v>1</v>
      </c>
      <c r="I173" s="18"/>
      <c r="J173" t="s">
        <v>0</v>
      </c>
      <c r="K173" s="3">
        <f t="shared" si="4"/>
        <v>-14021</v>
      </c>
      <c r="M173" s="2">
        <v>4</v>
      </c>
      <c r="N173" t="s">
        <v>10</v>
      </c>
    </row>
    <row r="174" spans="1:14" x14ac:dyDescent="0.25">
      <c r="A174">
        <v>24</v>
      </c>
      <c r="B174" s="1">
        <v>36955</v>
      </c>
      <c r="C174">
        <v>1095674</v>
      </c>
      <c r="D174">
        <v>1159698</v>
      </c>
      <c r="E174" s="14">
        <f t="shared" si="5"/>
        <v>0.94479252357079169</v>
      </c>
      <c r="F174" s="18">
        <v>1</v>
      </c>
      <c r="G174" s="18"/>
      <c r="H174" s="18"/>
      <c r="I174" s="18"/>
      <c r="J174" t="s">
        <v>0</v>
      </c>
      <c r="K174" s="3">
        <f t="shared" si="4"/>
        <v>-64024</v>
      </c>
      <c r="M174" s="2">
        <v>2</v>
      </c>
      <c r="N174" t="s">
        <v>10</v>
      </c>
    </row>
    <row r="175" spans="1:14" x14ac:dyDescent="0.25">
      <c r="A175">
        <v>24</v>
      </c>
      <c r="B175" s="1">
        <v>36956</v>
      </c>
      <c r="C175">
        <v>890286</v>
      </c>
      <c r="D175">
        <v>899934</v>
      </c>
      <c r="E175" s="14">
        <f t="shared" si="5"/>
        <v>0.98927921380901263</v>
      </c>
      <c r="F175" s="18"/>
      <c r="G175" s="18"/>
      <c r="H175" s="18">
        <v>1</v>
      </c>
      <c r="I175" s="18"/>
      <c r="J175" t="s">
        <v>0</v>
      </c>
      <c r="K175" s="3">
        <f t="shared" si="4"/>
        <v>-9648</v>
      </c>
      <c r="M175" s="2">
        <v>4</v>
      </c>
      <c r="N175" t="s">
        <v>10</v>
      </c>
    </row>
    <row r="176" spans="1:14" x14ac:dyDescent="0.25">
      <c r="A176">
        <v>24</v>
      </c>
      <c r="B176" s="1">
        <v>36957</v>
      </c>
      <c r="C176">
        <v>1124783</v>
      </c>
      <c r="D176">
        <v>1125000</v>
      </c>
      <c r="E176" s="14">
        <f t="shared" si="5"/>
        <v>0.99980711111111109</v>
      </c>
      <c r="F176" s="18"/>
      <c r="G176" s="18"/>
      <c r="H176" s="18"/>
      <c r="I176" s="18">
        <v>1</v>
      </c>
      <c r="J176" t="s">
        <v>0</v>
      </c>
      <c r="K176" s="3">
        <f t="shared" si="4"/>
        <v>-217</v>
      </c>
      <c r="M176" s="2">
        <v>4</v>
      </c>
      <c r="N176" t="s">
        <v>10</v>
      </c>
    </row>
    <row r="177" spans="1:14" x14ac:dyDescent="0.25">
      <c r="A177">
        <v>24</v>
      </c>
      <c r="B177" s="1">
        <v>36958</v>
      </c>
      <c r="C177">
        <v>1125000</v>
      </c>
      <c r="D177">
        <v>1125738</v>
      </c>
      <c r="E177" s="14">
        <f t="shared" si="5"/>
        <v>0.99934443005388462</v>
      </c>
      <c r="F177" s="18"/>
      <c r="G177" s="18"/>
      <c r="H177" s="18"/>
      <c r="I177" s="18">
        <v>1</v>
      </c>
      <c r="J177" t="s">
        <v>0</v>
      </c>
      <c r="K177" s="3">
        <f t="shared" si="4"/>
        <v>-738</v>
      </c>
      <c r="M177" s="2">
        <v>4</v>
      </c>
      <c r="N177" t="s">
        <v>10</v>
      </c>
    </row>
    <row r="178" spans="1:14" x14ac:dyDescent="0.25">
      <c r="A178">
        <v>24</v>
      </c>
      <c r="B178" s="1">
        <v>36959</v>
      </c>
      <c r="C178">
        <v>1125015</v>
      </c>
      <c r="D178">
        <v>1124950</v>
      </c>
      <c r="E178" s="14">
        <f t="shared" si="5"/>
        <v>1.0000577803457931</v>
      </c>
      <c r="F178" s="18"/>
      <c r="G178" s="18"/>
      <c r="H178" s="18"/>
      <c r="I178" s="18">
        <v>1</v>
      </c>
      <c r="J178" t="s">
        <v>0</v>
      </c>
      <c r="K178" s="3">
        <f t="shared" si="4"/>
        <v>65</v>
      </c>
      <c r="L178" t="s">
        <v>7</v>
      </c>
      <c r="M178" s="2">
        <v>4</v>
      </c>
      <c r="N178" t="s">
        <v>10</v>
      </c>
    </row>
    <row r="179" spans="1:14" x14ac:dyDescent="0.25">
      <c r="A179">
        <v>24</v>
      </c>
      <c r="B179" s="1">
        <v>36960</v>
      </c>
      <c r="C179">
        <v>1125026</v>
      </c>
      <c r="D179">
        <v>1125000</v>
      </c>
      <c r="E179" s="14">
        <f t="shared" si="5"/>
        <v>1.0000231111111111</v>
      </c>
      <c r="F179" s="18"/>
      <c r="G179" s="18"/>
      <c r="H179" s="18"/>
      <c r="I179" s="18">
        <v>1</v>
      </c>
      <c r="J179" t="s">
        <v>0</v>
      </c>
      <c r="K179" s="3">
        <f t="shared" si="4"/>
        <v>26</v>
      </c>
      <c r="L179" t="s">
        <v>7</v>
      </c>
      <c r="M179" s="2">
        <v>4</v>
      </c>
      <c r="N179" t="s">
        <v>10</v>
      </c>
    </row>
    <row r="180" spans="1:14" x14ac:dyDescent="0.25">
      <c r="A180">
        <v>24</v>
      </c>
      <c r="B180" s="1">
        <v>36961</v>
      </c>
      <c r="C180">
        <v>1125026</v>
      </c>
      <c r="D180">
        <v>1125000</v>
      </c>
      <c r="E180" s="14">
        <f t="shared" si="5"/>
        <v>1.0000231111111111</v>
      </c>
      <c r="F180" s="18"/>
      <c r="G180" s="18"/>
      <c r="H180" s="18"/>
      <c r="I180" s="18">
        <v>1</v>
      </c>
      <c r="J180" t="s">
        <v>0</v>
      </c>
      <c r="K180" s="3">
        <f t="shared" si="4"/>
        <v>26</v>
      </c>
      <c r="L180" t="s">
        <v>7</v>
      </c>
      <c r="M180" s="2">
        <v>4</v>
      </c>
      <c r="N180" t="s">
        <v>10</v>
      </c>
    </row>
    <row r="181" spans="1:14" x14ac:dyDescent="0.25">
      <c r="A181">
        <v>24</v>
      </c>
      <c r="B181" s="1">
        <v>36962</v>
      </c>
      <c r="C181">
        <v>1119367</v>
      </c>
      <c r="D181">
        <v>1125000</v>
      </c>
      <c r="E181" s="14">
        <f t="shared" si="5"/>
        <v>0.99499288888888893</v>
      </c>
      <c r="F181" s="18"/>
      <c r="G181" s="18"/>
      <c r="H181" s="18"/>
      <c r="I181" s="18">
        <v>1</v>
      </c>
      <c r="J181" t="s">
        <v>0</v>
      </c>
      <c r="K181" s="3">
        <f t="shared" si="4"/>
        <v>-5633</v>
      </c>
      <c r="M181" s="2">
        <v>4</v>
      </c>
      <c r="N181" t="s">
        <v>10</v>
      </c>
    </row>
    <row r="182" spans="1:14" x14ac:dyDescent="0.25">
      <c r="A182">
        <v>24</v>
      </c>
      <c r="B182" s="1">
        <v>36963</v>
      </c>
      <c r="C182">
        <v>1125034</v>
      </c>
      <c r="D182">
        <v>1125000</v>
      </c>
      <c r="E182" s="14">
        <f t="shared" si="5"/>
        <v>1.0000302222222222</v>
      </c>
      <c r="F182" s="18"/>
      <c r="G182" s="18"/>
      <c r="H182" s="18"/>
      <c r="I182" s="18">
        <v>1</v>
      </c>
      <c r="J182" t="s">
        <v>0</v>
      </c>
      <c r="K182" s="3">
        <f t="shared" si="4"/>
        <v>34</v>
      </c>
      <c r="L182" t="s">
        <v>7</v>
      </c>
      <c r="M182" s="2">
        <v>4</v>
      </c>
      <c r="N182" t="s">
        <v>10</v>
      </c>
    </row>
    <row r="183" spans="1:14" x14ac:dyDescent="0.25">
      <c r="A183">
        <v>24</v>
      </c>
      <c r="B183" s="1">
        <v>36964</v>
      </c>
      <c r="C183">
        <v>1124725</v>
      </c>
      <c r="D183">
        <v>1124925</v>
      </c>
      <c r="E183" s="14">
        <f t="shared" si="5"/>
        <v>0.99982221036958019</v>
      </c>
      <c r="F183" s="18"/>
      <c r="G183" s="18"/>
      <c r="H183" s="18"/>
      <c r="I183" s="18">
        <v>1</v>
      </c>
      <c r="J183" t="s">
        <v>0</v>
      </c>
      <c r="K183" s="3">
        <f t="shared" si="4"/>
        <v>-200</v>
      </c>
      <c r="M183" s="2">
        <v>4</v>
      </c>
      <c r="N183" t="s">
        <v>10</v>
      </c>
    </row>
    <row r="184" spans="1:14" x14ac:dyDescent="0.25">
      <c r="A184">
        <v>24</v>
      </c>
      <c r="B184" s="1">
        <v>36965</v>
      </c>
      <c r="C184">
        <v>1110226</v>
      </c>
      <c r="D184">
        <v>1125000</v>
      </c>
      <c r="E184" s="14">
        <f t="shared" si="5"/>
        <v>0.98686755555555561</v>
      </c>
      <c r="F184" s="18"/>
      <c r="G184" s="18"/>
      <c r="H184" s="18">
        <v>1</v>
      </c>
      <c r="I184" s="18"/>
      <c r="J184" t="s">
        <v>0</v>
      </c>
      <c r="K184" s="3">
        <f t="shared" si="4"/>
        <v>-14774</v>
      </c>
      <c r="M184" s="2">
        <v>0</v>
      </c>
      <c r="N184" t="s">
        <v>10</v>
      </c>
    </row>
    <row r="185" spans="1:14" x14ac:dyDescent="0.25">
      <c r="A185">
        <v>24</v>
      </c>
      <c r="B185" s="1">
        <v>36966</v>
      </c>
      <c r="C185">
        <v>1105668</v>
      </c>
      <c r="D185">
        <v>1125000</v>
      </c>
      <c r="E185" s="14">
        <f t="shared" si="5"/>
        <v>0.98281600000000002</v>
      </c>
      <c r="F185" s="18"/>
      <c r="G185" s="18"/>
      <c r="H185" s="18">
        <v>1</v>
      </c>
      <c r="I185" s="18"/>
      <c r="J185" t="s">
        <v>0</v>
      </c>
      <c r="K185" s="3">
        <f t="shared" si="4"/>
        <v>-19332</v>
      </c>
      <c r="M185" s="2">
        <v>0</v>
      </c>
      <c r="N185" t="s">
        <v>10</v>
      </c>
    </row>
    <row r="186" spans="1:14" x14ac:dyDescent="0.25">
      <c r="A186">
        <v>24</v>
      </c>
      <c r="B186" s="1">
        <v>36967</v>
      </c>
      <c r="C186">
        <v>1110159</v>
      </c>
      <c r="D186">
        <v>1125000</v>
      </c>
      <c r="E186" s="14">
        <f t="shared" si="5"/>
        <v>0.98680800000000002</v>
      </c>
      <c r="F186" s="18"/>
      <c r="G186" s="18"/>
      <c r="H186" s="18">
        <v>1</v>
      </c>
      <c r="I186" s="18"/>
      <c r="J186" t="s">
        <v>0</v>
      </c>
      <c r="K186" s="3">
        <f t="shared" si="4"/>
        <v>-14841</v>
      </c>
      <c r="M186" s="2">
        <v>4</v>
      </c>
      <c r="N186" t="s">
        <v>10</v>
      </c>
    </row>
    <row r="187" spans="1:14" x14ac:dyDescent="0.25">
      <c r="A187">
        <v>24</v>
      </c>
      <c r="B187" s="1">
        <v>36968</v>
      </c>
      <c r="C187">
        <v>1110577</v>
      </c>
      <c r="D187">
        <v>1124946</v>
      </c>
      <c r="E187" s="14">
        <f t="shared" si="5"/>
        <v>0.98722694244879305</v>
      </c>
      <c r="F187" s="18"/>
      <c r="G187" s="18"/>
      <c r="H187" s="18">
        <v>1</v>
      </c>
      <c r="I187" s="18"/>
      <c r="J187" t="s">
        <v>0</v>
      </c>
      <c r="K187" s="3">
        <f t="shared" si="4"/>
        <v>-14369</v>
      </c>
      <c r="M187" s="2">
        <v>4</v>
      </c>
      <c r="N187" t="s">
        <v>10</v>
      </c>
    </row>
    <row r="188" spans="1:14" x14ac:dyDescent="0.25">
      <c r="A188">
        <v>24</v>
      </c>
      <c r="B188" s="1">
        <v>36969</v>
      </c>
      <c r="C188">
        <v>1107994</v>
      </c>
      <c r="D188">
        <v>1125000</v>
      </c>
      <c r="E188" s="14">
        <f t="shared" si="5"/>
        <v>0.98488355555555551</v>
      </c>
      <c r="F188" s="18"/>
      <c r="G188" s="18"/>
      <c r="H188" s="18">
        <v>1</v>
      </c>
      <c r="I188" s="18"/>
      <c r="J188" t="s">
        <v>0</v>
      </c>
      <c r="K188" s="3">
        <f t="shared" si="4"/>
        <v>-17006</v>
      </c>
      <c r="M188" s="2">
        <v>4</v>
      </c>
      <c r="N188" t="s">
        <v>10</v>
      </c>
    </row>
    <row r="189" spans="1:14" x14ac:dyDescent="0.25">
      <c r="A189">
        <v>24</v>
      </c>
      <c r="B189" s="1">
        <v>36970</v>
      </c>
      <c r="C189">
        <v>1096411</v>
      </c>
      <c r="D189">
        <v>1125000</v>
      </c>
      <c r="E189" s="14">
        <f t="shared" si="5"/>
        <v>0.97458755555555554</v>
      </c>
      <c r="F189" s="18"/>
      <c r="G189" s="18"/>
      <c r="H189" s="18">
        <v>1</v>
      </c>
      <c r="I189" s="18"/>
      <c r="J189" t="s">
        <v>0</v>
      </c>
      <c r="K189" s="3">
        <f t="shared" si="4"/>
        <v>-28589</v>
      </c>
      <c r="M189" s="2">
        <v>2</v>
      </c>
      <c r="N189" t="s">
        <v>10</v>
      </c>
    </row>
    <row r="190" spans="1:14" x14ac:dyDescent="0.25">
      <c r="A190">
        <v>24</v>
      </c>
      <c r="B190" s="1">
        <v>36971</v>
      </c>
      <c r="C190">
        <v>1112378</v>
      </c>
      <c r="D190">
        <v>1125000</v>
      </c>
      <c r="E190" s="14">
        <f t="shared" si="5"/>
        <v>0.98878044444444446</v>
      </c>
      <c r="F190" s="18"/>
      <c r="G190" s="18"/>
      <c r="H190" s="18">
        <v>1</v>
      </c>
      <c r="I190" s="18"/>
      <c r="J190" t="s">
        <v>0</v>
      </c>
      <c r="K190" s="3">
        <f t="shared" si="4"/>
        <v>-12622</v>
      </c>
    </row>
    <row r="191" spans="1:14" x14ac:dyDescent="0.25">
      <c r="A191">
        <v>24</v>
      </c>
      <c r="B191" s="1">
        <v>36972</v>
      </c>
      <c r="C191">
        <v>1113132</v>
      </c>
      <c r="D191">
        <v>1125000</v>
      </c>
      <c r="E191" s="14">
        <f t="shared" si="5"/>
        <v>0.9894506666666667</v>
      </c>
      <c r="F191" s="18"/>
      <c r="G191" s="18"/>
      <c r="H191" s="18">
        <v>1</v>
      </c>
      <c r="I191" s="18"/>
      <c r="J191" t="s">
        <v>0</v>
      </c>
      <c r="K191" s="3">
        <f t="shared" si="4"/>
        <v>-11868</v>
      </c>
    </row>
    <row r="192" spans="1:14" x14ac:dyDescent="0.25">
      <c r="A192">
        <v>24</v>
      </c>
      <c r="B192" s="1">
        <v>36973</v>
      </c>
      <c r="C192">
        <v>1125040</v>
      </c>
      <c r="D192">
        <v>1125000</v>
      </c>
      <c r="E192" s="14">
        <f t="shared" si="5"/>
        <v>1.0000355555555556</v>
      </c>
      <c r="F192" s="18"/>
      <c r="G192" s="18"/>
      <c r="H192" s="18"/>
      <c r="I192" s="18">
        <v>1</v>
      </c>
      <c r="J192" t="s">
        <v>0</v>
      </c>
      <c r="K192" s="3">
        <f t="shared" si="4"/>
        <v>40</v>
      </c>
      <c r="L192" t="s">
        <v>7</v>
      </c>
      <c r="M192" s="2">
        <v>4</v>
      </c>
      <c r="N192" t="s">
        <v>10</v>
      </c>
    </row>
    <row r="193" spans="1:14" x14ac:dyDescent="0.25">
      <c r="A193">
        <v>24</v>
      </c>
      <c r="B193" s="1">
        <v>36974</v>
      </c>
      <c r="C193">
        <v>1125034</v>
      </c>
      <c r="D193">
        <v>1125000</v>
      </c>
      <c r="E193" s="14">
        <f t="shared" si="5"/>
        <v>1.0000302222222222</v>
      </c>
      <c r="F193" s="18"/>
      <c r="G193" s="18"/>
      <c r="H193" s="18"/>
      <c r="I193" s="18">
        <v>1</v>
      </c>
      <c r="J193" t="s">
        <v>0</v>
      </c>
      <c r="K193" s="3">
        <f t="shared" si="4"/>
        <v>34</v>
      </c>
      <c r="L193" t="s">
        <v>7</v>
      </c>
      <c r="M193" s="2">
        <v>4</v>
      </c>
      <c r="N193" t="s">
        <v>10</v>
      </c>
    </row>
    <row r="194" spans="1:14" x14ac:dyDescent="0.25">
      <c r="A194">
        <v>24</v>
      </c>
      <c r="B194" s="1">
        <v>36975</v>
      </c>
      <c r="C194">
        <v>1124286</v>
      </c>
      <c r="D194">
        <v>1125000</v>
      </c>
      <c r="E194" s="14">
        <f t="shared" si="5"/>
        <v>0.99936533333333333</v>
      </c>
      <c r="F194" s="18"/>
      <c r="G194" s="18"/>
      <c r="H194" s="18"/>
      <c r="I194" s="18">
        <v>1</v>
      </c>
      <c r="J194" t="s">
        <v>0</v>
      </c>
      <c r="K194" s="3">
        <f t="shared" si="4"/>
        <v>-714</v>
      </c>
      <c r="M194" s="2">
        <v>4</v>
      </c>
      <c r="N194" t="s">
        <v>10</v>
      </c>
    </row>
    <row r="195" spans="1:14" x14ac:dyDescent="0.25">
      <c r="A195">
        <v>24</v>
      </c>
      <c r="B195" s="1">
        <v>36976</v>
      </c>
      <c r="C195">
        <v>1125024</v>
      </c>
      <c r="D195">
        <v>1125000</v>
      </c>
      <c r="E195" s="14">
        <f t="shared" si="5"/>
        <v>1.0000213333333334</v>
      </c>
      <c r="F195" s="18"/>
      <c r="G195" s="18"/>
      <c r="H195" s="18"/>
      <c r="I195" s="18">
        <v>1</v>
      </c>
      <c r="J195" t="s">
        <v>0</v>
      </c>
      <c r="K195" s="3">
        <f t="shared" si="4"/>
        <v>24</v>
      </c>
      <c r="L195" t="s">
        <v>7</v>
      </c>
      <c r="M195" s="2">
        <v>4</v>
      </c>
      <c r="N195" t="s">
        <v>10</v>
      </c>
    </row>
    <row r="196" spans="1:14" x14ac:dyDescent="0.25">
      <c r="A196">
        <v>24</v>
      </c>
      <c r="B196" s="1">
        <v>36977</v>
      </c>
      <c r="C196">
        <v>1125026</v>
      </c>
      <c r="D196">
        <v>1125000</v>
      </c>
      <c r="E196" s="14">
        <f t="shared" si="5"/>
        <v>1.0000231111111111</v>
      </c>
      <c r="F196" s="18"/>
      <c r="G196" s="18"/>
      <c r="H196" s="18"/>
      <c r="I196" s="18">
        <v>1</v>
      </c>
      <c r="J196" t="s">
        <v>0</v>
      </c>
      <c r="K196" s="3">
        <f t="shared" si="4"/>
        <v>26</v>
      </c>
      <c r="L196" t="s">
        <v>7</v>
      </c>
      <c r="M196" s="2">
        <v>4</v>
      </c>
      <c r="N196" t="s">
        <v>10</v>
      </c>
    </row>
    <row r="197" spans="1:14" x14ac:dyDescent="0.25">
      <c r="A197">
        <v>24</v>
      </c>
      <c r="B197" s="1">
        <v>36978</v>
      </c>
      <c r="C197">
        <v>1121667</v>
      </c>
      <c r="D197">
        <v>1124948</v>
      </c>
      <c r="E197" s="14">
        <f t="shared" si="5"/>
        <v>0.99708342074478107</v>
      </c>
      <c r="F197" s="18"/>
      <c r="G197" s="18"/>
      <c r="H197" s="18"/>
      <c r="I197" s="18">
        <v>1</v>
      </c>
      <c r="J197" t="s">
        <v>0</v>
      </c>
      <c r="K197" s="3">
        <f t="shared" si="4"/>
        <v>-3281</v>
      </c>
      <c r="M197" s="2">
        <v>4</v>
      </c>
      <c r="N197" t="s">
        <v>10</v>
      </c>
    </row>
    <row r="198" spans="1:14" x14ac:dyDescent="0.25">
      <c r="A198">
        <v>24</v>
      </c>
      <c r="B198" s="1">
        <v>36979</v>
      </c>
      <c r="C198">
        <v>1110032</v>
      </c>
      <c r="D198">
        <v>1125000</v>
      </c>
      <c r="E198" s="14">
        <f t="shared" si="5"/>
        <v>0.98669511111111108</v>
      </c>
      <c r="F198" s="18"/>
      <c r="G198" s="18"/>
      <c r="H198" s="18">
        <v>1</v>
      </c>
      <c r="I198" s="18"/>
      <c r="J198" t="s">
        <v>0</v>
      </c>
      <c r="K198" s="3">
        <f t="shared" si="4"/>
        <v>-14968</v>
      </c>
      <c r="M198" s="2">
        <v>4</v>
      </c>
      <c r="N198" t="s">
        <v>10</v>
      </c>
    </row>
    <row r="199" spans="1:14" x14ac:dyDescent="0.25">
      <c r="A199">
        <v>24</v>
      </c>
      <c r="B199" s="1">
        <v>36980</v>
      </c>
      <c r="C199">
        <v>1109187</v>
      </c>
      <c r="D199">
        <v>1125000</v>
      </c>
      <c r="E199" s="14">
        <f t="shared" si="5"/>
        <v>0.98594400000000004</v>
      </c>
      <c r="F199" s="18"/>
      <c r="G199" s="18"/>
      <c r="H199" s="18">
        <v>1</v>
      </c>
      <c r="I199" s="18"/>
      <c r="J199" t="s">
        <v>0</v>
      </c>
      <c r="K199" s="3">
        <f t="shared" si="4"/>
        <v>-15813</v>
      </c>
      <c r="M199" s="2">
        <v>4</v>
      </c>
      <c r="N199" t="s">
        <v>10</v>
      </c>
    </row>
    <row r="200" spans="1:14" ht="13.8" thickBot="1" x14ac:dyDescent="0.3">
      <c r="A200">
        <v>24</v>
      </c>
      <c r="B200" s="1">
        <v>36981</v>
      </c>
      <c r="C200">
        <v>1125000</v>
      </c>
      <c r="D200">
        <v>1124946</v>
      </c>
      <c r="E200" s="14">
        <f t="shared" si="5"/>
        <v>1.0000480023041105</v>
      </c>
      <c r="F200" s="20"/>
      <c r="G200" s="20"/>
      <c r="H200" s="20"/>
      <c r="I200" s="20">
        <v>1</v>
      </c>
      <c r="J200" t="s">
        <v>0</v>
      </c>
      <c r="K200" s="3">
        <f t="shared" si="4"/>
        <v>54</v>
      </c>
      <c r="L200" t="s">
        <v>7</v>
      </c>
      <c r="M200" s="2">
        <v>4</v>
      </c>
      <c r="N200" t="s">
        <v>10</v>
      </c>
    </row>
    <row r="201" spans="1:14" x14ac:dyDescent="0.25">
      <c r="B201" s="1"/>
      <c r="F201" s="17">
        <f>SUM(F170:F200)</f>
        <v>1</v>
      </c>
      <c r="G201" s="17"/>
      <c r="H201" s="17">
        <f>SUM(H170:H200)</f>
        <v>14</v>
      </c>
      <c r="I201" s="17">
        <f>SUM(I170:I200)</f>
        <v>16</v>
      </c>
      <c r="M201" s="2"/>
    </row>
    <row r="202" spans="1:14" x14ac:dyDescent="0.25">
      <c r="B202" s="1"/>
      <c r="F202" s="17"/>
      <c r="G202" s="17"/>
      <c r="H202" s="17"/>
      <c r="I202" s="17"/>
      <c r="M202" s="2"/>
    </row>
    <row r="203" spans="1:14" x14ac:dyDescent="0.25">
      <c r="A203" s="5" t="s">
        <v>2</v>
      </c>
      <c r="B203" s="6" t="s">
        <v>3</v>
      </c>
      <c r="C203" s="5" t="s">
        <v>4</v>
      </c>
      <c r="D203" s="6" t="s">
        <v>5</v>
      </c>
      <c r="E203" s="13" t="s">
        <v>23</v>
      </c>
      <c r="F203" s="16">
        <v>0.95</v>
      </c>
      <c r="G203" s="16"/>
      <c r="H203" s="16">
        <v>0.98</v>
      </c>
      <c r="I203" s="16">
        <v>1</v>
      </c>
      <c r="J203" s="5" t="s">
        <v>6</v>
      </c>
      <c r="M203" s="5" t="s">
        <v>22</v>
      </c>
      <c r="N203" s="5" t="s">
        <v>21</v>
      </c>
    </row>
    <row r="204" spans="1:14" x14ac:dyDescent="0.25">
      <c r="A204">
        <v>24</v>
      </c>
      <c r="B204" s="1">
        <v>36982</v>
      </c>
      <c r="C204">
        <v>1074404</v>
      </c>
      <c r="D204">
        <v>1090000</v>
      </c>
      <c r="E204" s="14">
        <f t="shared" si="5"/>
        <v>0.98569174311926611</v>
      </c>
      <c r="F204" s="18"/>
      <c r="G204" s="18"/>
      <c r="H204" s="18">
        <v>1</v>
      </c>
      <c r="I204" s="18"/>
      <c r="J204" t="s">
        <v>0</v>
      </c>
      <c r="K204" s="3">
        <f t="shared" si="4"/>
        <v>-15596</v>
      </c>
      <c r="M204" s="2">
        <v>3</v>
      </c>
      <c r="N204" t="s">
        <v>10</v>
      </c>
    </row>
    <row r="205" spans="1:14" x14ac:dyDescent="0.25">
      <c r="A205">
        <v>24</v>
      </c>
      <c r="B205" s="1">
        <v>36983</v>
      </c>
      <c r="C205">
        <v>800029</v>
      </c>
      <c r="D205">
        <v>800000</v>
      </c>
      <c r="E205" s="14">
        <f t="shared" si="5"/>
        <v>1.00003625</v>
      </c>
      <c r="F205" s="18"/>
      <c r="G205" s="18"/>
      <c r="H205" s="18"/>
      <c r="I205" s="18">
        <v>1</v>
      </c>
      <c r="J205" t="s">
        <v>0</v>
      </c>
      <c r="K205" s="3">
        <f t="shared" si="4"/>
        <v>29</v>
      </c>
      <c r="L205" t="s">
        <v>7</v>
      </c>
      <c r="M205" s="2">
        <v>4</v>
      </c>
      <c r="N205" t="s">
        <v>10</v>
      </c>
    </row>
    <row r="206" spans="1:14" x14ac:dyDescent="0.25">
      <c r="A206">
        <v>24</v>
      </c>
      <c r="B206" s="1">
        <v>36984</v>
      </c>
      <c r="C206">
        <v>830785</v>
      </c>
      <c r="D206">
        <v>850000</v>
      </c>
      <c r="E206" s="14">
        <f t="shared" si="5"/>
        <v>0.97739411764705886</v>
      </c>
      <c r="F206" s="18"/>
      <c r="G206" s="18"/>
      <c r="H206" s="18">
        <v>1</v>
      </c>
      <c r="I206" s="18"/>
      <c r="J206" t="s">
        <v>0</v>
      </c>
      <c r="K206" s="3">
        <f t="shared" si="4"/>
        <v>-19215</v>
      </c>
      <c r="M206" s="2">
        <v>4</v>
      </c>
      <c r="N206" t="s">
        <v>10</v>
      </c>
    </row>
    <row r="207" spans="1:14" x14ac:dyDescent="0.25">
      <c r="A207">
        <v>24</v>
      </c>
      <c r="B207" s="1">
        <v>36985</v>
      </c>
      <c r="C207">
        <v>830026</v>
      </c>
      <c r="D207">
        <v>850000</v>
      </c>
      <c r="E207" s="14">
        <f t="shared" si="5"/>
        <v>0.97650117647058821</v>
      </c>
      <c r="F207" s="18"/>
      <c r="G207" s="18"/>
      <c r="H207" s="18">
        <v>1</v>
      </c>
      <c r="I207" s="18"/>
      <c r="J207" t="s">
        <v>0</v>
      </c>
      <c r="K207" s="3">
        <f t="shared" si="4"/>
        <v>-19974</v>
      </c>
      <c r="M207" s="2">
        <v>4</v>
      </c>
      <c r="N207" t="s">
        <v>10</v>
      </c>
    </row>
    <row r="208" spans="1:14" x14ac:dyDescent="0.25">
      <c r="A208">
        <v>24</v>
      </c>
      <c r="B208" s="1">
        <v>36986</v>
      </c>
      <c r="C208">
        <v>863008</v>
      </c>
      <c r="D208">
        <v>924934</v>
      </c>
      <c r="E208" s="14">
        <f t="shared" si="5"/>
        <v>0.93304819587127297</v>
      </c>
      <c r="F208" s="18"/>
      <c r="G208" s="18"/>
      <c r="H208" s="18"/>
      <c r="I208" s="18"/>
      <c r="J208" t="s">
        <v>0</v>
      </c>
      <c r="K208" s="3">
        <f t="shared" si="4"/>
        <v>-61926</v>
      </c>
      <c r="M208" s="2">
        <v>4</v>
      </c>
      <c r="N208" t="s">
        <v>10</v>
      </c>
    </row>
    <row r="209" spans="1:14" x14ac:dyDescent="0.25">
      <c r="A209">
        <v>24</v>
      </c>
      <c r="B209" s="1">
        <v>36987</v>
      </c>
      <c r="C209">
        <v>884862</v>
      </c>
      <c r="D209">
        <v>914896</v>
      </c>
      <c r="E209" s="14">
        <f t="shared" si="5"/>
        <v>0.96717222503978595</v>
      </c>
      <c r="F209" s="18">
        <v>1</v>
      </c>
      <c r="G209" s="18"/>
      <c r="H209" s="18"/>
      <c r="I209" s="18"/>
      <c r="J209" t="s">
        <v>0</v>
      </c>
      <c r="K209" s="3">
        <f t="shared" si="4"/>
        <v>-30034</v>
      </c>
      <c r="M209" s="2">
        <v>4</v>
      </c>
      <c r="N209" t="s">
        <v>10</v>
      </c>
    </row>
    <row r="210" spans="1:14" x14ac:dyDescent="0.25">
      <c r="A210">
        <v>24</v>
      </c>
      <c r="B210" s="1">
        <v>36988</v>
      </c>
      <c r="C210">
        <v>880000</v>
      </c>
      <c r="D210">
        <v>899942</v>
      </c>
      <c r="E210" s="14">
        <f t="shared" si="5"/>
        <v>0.97784079418451408</v>
      </c>
      <c r="F210" s="18"/>
      <c r="G210" s="18"/>
      <c r="H210" s="18">
        <v>1</v>
      </c>
      <c r="I210" s="18"/>
      <c r="J210" t="s">
        <v>0</v>
      </c>
      <c r="K210" s="3">
        <f t="shared" si="4"/>
        <v>-19942</v>
      </c>
      <c r="M210" s="2">
        <v>4</v>
      </c>
      <c r="N210" t="s">
        <v>10</v>
      </c>
    </row>
    <row r="211" spans="1:14" x14ac:dyDescent="0.25">
      <c r="A211">
        <v>24</v>
      </c>
      <c r="B211" s="1">
        <v>36989</v>
      </c>
      <c r="C211">
        <v>879979</v>
      </c>
      <c r="D211">
        <v>899944</v>
      </c>
      <c r="E211" s="14">
        <f t="shared" si="5"/>
        <v>0.97781528628447989</v>
      </c>
      <c r="F211" s="18"/>
      <c r="G211" s="18"/>
      <c r="H211" s="18">
        <v>1</v>
      </c>
      <c r="I211" s="18"/>
      <c r="J211" t="s">
        <v>0</v>
      </c>
      <c r="K211" s="3">
        <f t="shared" si="4"/>
        <v>-19965</v>
      </c>
      <c r="M211" s="2">
        <v>4</v>
      </c>
      <c r="N211" t="s">
        <v>10</v>
      </c>
    </row>
    <row r="212" spans="1:14" x14ac:dyDescent="0.25">
      <c r="A212">
        <v>24</v>
      </c>
      <c r="B212" s="1">
        <v>36990</v>
      </c>
      <c r="C212">
        <v>897515</v>
      </c>
      <c r="D212">
        <v>906098</v>
      </c>
      <c r="E212" s="14">
        <f t="shared" si="5"/>
        <v>0.99052751468384215</v>
      </c>
      <c r="F212" s="18"/>
      <c r="G212" s="18"/>
      <c r="H212" s="18">
        <v>1</v>
      </c>
      <c r="I212" s="18"/>
      <c r="J212" t="s">
        <v>0</v>
      </c>
      <c r="K212" s="3">
        <f t="shared" si="4"/>
        <v>-8583</v>
      </c>
      <c r="M212" s="2">
        <v>4</v>
      </c>
      <c r="N212" t="s">
        <v>10</v>
      </c>
    </row>
    <row r="213" spans="1:14" x14ac:dyDescent="0.25">
      <c r="A213">
        <v>24</v>
      </c>
      <c r="B213" s="1">
        <v>36991</v>
      </c>
      <c r="C213">
        <v>899644</v>
      </c>
      <c r="D213">
        <v>899932</v>
      </c>
      <c r="E213" s="14">
        <f t="shared" si="5"/>
        <v>0.99967997582039536</v>
      </c>
      <c r="F213" s="18"/>
      <c r="G213" s="18"/>
      <c r="H213" s="18"/>
      <c r="I213" s="18">
        <v>1</v>
      </c>
      <c r="J213" t="s">
        <v>0</v>
      </c>
      <c r="K213" s="3">
        <f t="shared" si="4"/>
        <v>-288</v>
      </c>
      <c r="M213" s="2">
        <v>4</v>
      </c>
      <c r="N213" t="s">
        <v>10</v>
      </c>
    </row>
    <row r="214" spans="1:14" x14ac:dyDescent="0.25">
      <c r="A214">
        <v>24</v>
      </c>
      <c r="B214" s="1">
        <v>36992</v>
      </c>
      <c r="C214">
        <v>860000</v>
      </c>
      <c r="D214">
        <v>909658</v>
      </c>
      <c r="E214" s="14">
        <f t="shared" si="5"/>
        <v>0.94541025308412607</v>
      </c>
      <c r="F214" s="18">
        <v>1</v>
      </c>
      <c r="G214" s="18"/>
      <c r="H214" s="18"/>
      <c r="I214" s="18"/>
      <c r="J214" t="s">
        <v>0</v>
      </c>
      <c r="K214" s="3">
        <f t="shared" si="4"/>
        <v>-49658</v>
      </c>
      <c r="M214" s="2">
        <v>4</v>
      </c>
      <c r="N214" t="s">
        <v>10</v>
      </c>
    </row>
    <row r="215" spans="1:14" x14ac:dyDescent="0.25">
      <c r="A215">
        <v>24</v>
      </c>
      <c r="B215" s="1">
        <v>36993</v>
      </c>
      <c r="C215">
        <v>853946</v>
      </c>
      <c r="D215">
        <v>899928</v>
      </c>
      <c r="E215" s="14">
        <f t="shared" si="5"/>
        <v>0.94890480127299071</v>
      </c>
      <c r="F215" s="18">
        <v>1</v>
      </c>
      <c r="G215" s="18"/>
      <c r="H215" s="18"/>
      <c r="I215" s="18"/>
      <c r="J215" t="s">
        <v>0</v>
      </c>
      <c r="K215" s="3">
        <f t="shared" ref="K215:K284" si="6">SUM(C215-D215)</f>
        <v>-45982</v>
      </c>
      <c r="M215" s="2">
        <v>4</v>
      </c>
      <c r="N215" t="s">
        <v>10</v>
      </c>
    </row>
    <row r="216" spans="1:14" x14ac:dyDescent="0.25">
      <c r="A216">
        <v>24</v>
      </c>
      <c r="B216" s="1">
        <v>36994</v>
      </c>
      <c r="C216">
        <v>834125</v>
      </c>
      <c r="D216">
        <v>899938</v>
      </c>
      <c r="E216" s="14">
        <f t="shared" si="5"/>
        <v>0.92686940655911854</v>
      </c>
      <c r="F216" s="18"/>
      <c r="G216" s="18"/>
      <c r="H216" s="18"/>
      <c r="I216" s="18"/>
      <c r="J216" t="s">
        <v>0</v>
      </c>
      <c r="K216" s="3">
        <f t="shared" si="6"/>
        <v>-65813</v>
      </c>
      <c r="M216" s="2">
        <v>4</v>
      </c>
      <c r="N216" t="s">
        <v>10</v>
      </c>
    </row>
    <row r="217" spans="1:14" x14ac:dyDescent="0.25">
      <c r="A217">
        <v>24</v>
      </c>
      <c r="B217" s="1">
        <v>36995</v>
      </c>
      <c r="C217">
        <v>860000</v>
      </c>
      <c r="D217">
        <v>899936</v>
      </c>
      <c r="E217" s="14">
        <f t="shared" ref="E217:E286" si="7">+C217/D217</f>
        <v>0.95562351100522702</v>
      </c>
      <c r="F217" s="18">
        <v>1</v>
      </c>
      <c r="G217" s="18"/>
      <c r="H217" s="18"/>
      <c r="I217" s="18"/>
      <c r="J217" t="s">
        <v>0</v>
      </c>
      <c r="K217" s="3">
        <f t="shared" si="6"/>
        <v>-39936</v>
      </c>
      <c r="M217" s="2">
        <v>3</v>
      </c>
      <c r="N217" t="s">
        <v>10</v>
      </c>
    </row>
    <row r="218" spans="1:14" x14ac:dyDescent="0.25">
      <c r="A218">
        <v>24</v>
      </c>
      <c r="B218" s="1">
        <v>36996</v>
      </c>
      <c r="C218">
        <v>862655</v>
      </c>
      <c r="D218">
        <v>899928</v>
      </c>
      <c r="E218" s="14">
        <f t="shared" si="7"/>
        <v>0.95858224213492638</v>
      </c>
      <c r="F218" s="18">
        <v>1</v>
      </c>
      <c r="G218" s="18"/>
      <c r="H218" s="18"/>
      <c r="I218" s="18"/>
      <c r="J218" t="s">
        <v>0</v>
      </c>
      <c r="K218" s="3">
        <f t="shared" si="6"/>
        <v>-37273</v>
      </c>
      <c r="M218" s="2">
        <v>4</v>
      </c>
      <c r="N218" t="s">
        <v>10</v>
      </c>
    </row>
    <row r="219" spans="1:14" x14ac:dyDescent="0.25">
      <c r="A219">
        <v>24</v>
      </c>
      <c r="B219" s="1">
        <v>36997</v>
      </c>
      <c r="C219">
        <v>860191</v>
      </c>
      <c r="D219">
        <v>899938</v>
      </c>
      <c r="E219" s="14">
        <f t="shared" si="7"/>
        <v>0.95583362409410422</v>
      </c>
      <c r="F219" s="18">
        <v>1</v>
      </c>
      <c r="G219" s="18"/>
      <c r="H219" s="18"/>
      <c r="I219" s="18"/>
      <c r="J219" t="s">
        <v>0</v>
      </c>
      <c r="K219" s="3">
        <f t="shared" si="6"/>
        <v>-39747</v>
      </c>
      <c r="M219" s="2">
        <v>4</v>
      </c>
      <c r="N219" t="s">
        <v>10</v>
      </c>
    </row>
    <row r="220" spans="1:14" x14ac:dyDescent="0.25">
      <c r="A220">
        <v>24</v>
      </c>
      <c r="B220" s="1">
        <v>36998</v>
      </c>
      <c r="C220">
        <v>910270</v>
      </c>
      <c r="D220">
        <v>999992</v>
      </c>
      <c r="E220" s="14">
        <f t="shared" si="7"/>
        <v>0.91027728221825777</v>
      </c>
      <c r="F220" s="18"/>
      <c r="G220" s="18"/>
      <c r="H220" s="18"/>
      <c r="I220" s="18"/>
      <c r="J220" t="s">
        <v>0</v>
      </c>
      <c r="K220" s="3">
        <f t="shared" si="6"/>
        <v>-89722</v>
      </c>
      <c r="M220" s="2">
        <v>4</v>
      </c>
      <c r="N220" t="s">
        <v>10</v>
      </c>
    </row>
    <row r="221" spans="1:14" x14ac:dyDescent="0.25">
      <c r="A221">
        <v>24</v>
      </c>
      <c r="B221" s="1">
        <v>36999</v>
      </c>
      <c r="C221">
        <v>928666</v>
      </c>
      <c r="D221">
        <v>949940</v>
      </c>
      <c r="E221" s="14">
        <f t="shared" si="7"/>
        <v>0.97760490136219125</v>
      </c>
      <c r="F221" s="18"/>
      <c r="G221" s="18"/>
      <c r="H221" s="18">
        <v>1</v>
      </c>
      <c r="I221" s="18"/>
      <c r="J221" t="s">
        <v>0</v>
      </c>
      <c r="K221" s="3">
        <f t="shared" si="6"/>
        <v>-21274</v>
      </c>
      <c r="M221" s="2">
        <v>4</v>
      </c>
      <c r="N221" t="s">
        <v>10</v>
      </c>
    </row>
    <row r="222" spans="1:14" x14ac:dyDescent="0.25">
      <c r="A222">
        <v>24</v>
      </c>
      <c r="B222" s="1">
        <v>37000</v>
      </c>
      <c r="C222">
        <v>999903</v>
      </c>
      <c r="D222">
        <v>1000000</v>
      </c>
      <c r="E222" s="14">
        <f t="shared" si="7"/>
        <v>0.99990299999999999</v>
      </c>
      <c r="F222" s="18"/>
      <c r="G222" s="18"/>
      <c r="H222" s="18"/>
      <c r="I222" s="18">
        <v>1</v>
      </c>
      <c r="J222" t="s">
        <v>0</v>
      </c>
      <c r="K222" s="3">
        <f t="shared" si="6"/>
        <v>-97</v>
      </c>
      <c r="M222" s="2">
        <v>4</v>
      </c>
      <c r="N222" t="s">
        <v>10</v>
      </c>
    </row>
    <row r="223" spans="1:14" x14ac:dyDescent="0.25">
      <c r="A223">
        <v>24</v>
      </c>
      <c r="B223" s="1">
        <v>37001</v>
      </c>
      <c r="C223">
        <v>980133</v>
      </c>
      <c r="D223">
        <v>999928</v>
      </c>
      <c r="E223" s="14">
        <f t="shared" si="7"/>
        <v>0.98020357465737529</v>
      </c>
      <c r="F223" s="18"/>
      <c r="G223" s="18"/>
      <c r="H223" s="18">
        <v>1</v>
      </c>
      <c r="I223" s="18"/>
      <c r="J223" t="s">
        <v>0</v>
      </c>
      <c r="K223" s="3">
        <f t="shared" si="6"/>
        <v>-19795</v>
      </c>
      <c r="M223" s="2">
        <v>2</v>
      </c>
      <c r="N223" t="s">
        <v>10</v>
      </c>
    </row>
    <row r="224" spans="1:14" x14ac:dyDescent="0.25">
      <c r="A224">
        <v>24</v>
      </c>
      <c r="B224" s="1">
        <v>37002</v>
      </c>
      <c r="C224">
        <v>978927</v>
      </c>
      <c r="D224">
        <v>1023270</v>
      </c>
      <c r="E224" s="14">
        <f t="shared" si="7"/>
        <v>0.95666539622973412</v>
      </c>
      <c r="F224" s="18">
        <v>1</v>
      </c>
      <c r="G224" s="18"/>
      <c r="H224" s="18"/>
      <c r="I224" s="18"/>
      <c r="J224" t="s">
        <v>0</v>
      </c>
      <c r="K224" s="3">
        <f t="shared" si="6"/>
        <v>-44343</v>
      </c>
      <c r="M224" s="2">
        <v>4</v>
      </c>
      <c r="N224" t="s">
        <v>10</v>
      </c>
    </row>
    <row r="225" spans="1:14" x14ac:dyDescent="0.25">
      <c r="A225">
        <v>24</v>
      </c>
      <c r="B225" s="1">
        <v>37003</v>
      </c>
      <c r="C225">
        <v>975372</v>
      </c>
      <c r="D225">
        <v>1023266</v>
      </c>
      <c r="E225" s="14">
        <f t="shared" si="7"/>
        <v>0.95319496592283925</v>
      </c>
      <c r="F225" s="18">
        <v>1</v>
      </c>
      <c r="G225" s="18"/>
      <c r="H225" s="18"/>
      <c r="I225" s="18"/>
      <c r="J225" t="s">
        <v>0</v>
      </c>
      <c r="K225" s="3">
        <f t="shared" si="6"/>
        <v>-47894</v>
      </c>
      <c r="M225" s="2">
        <v>4</v>
      </c>
      <c r="N225" t="s">
        <v>10</v>
      </c>
    </row>
    <row r="226" spans="1:14" x14ac:dyDescent="0.25">
      <c r="A226">
        <v>24</v>
      </c>
      <c r="B226" s="1">
        <v>37004</v>
      </c>
      <c r="C226">
        <v>994713</v>
      </c>
      <c r="D226">
        <v>1037968</v>
      </c>
      <c r="E226" s="14">
        <f t="shared" si="7"/>
        <v>0.95832723166802836</v>
      </c>
      <c r="F226" s="18">
        <v>1</v>
      </c>
      <c r="G226" s="18"/>
      <c r="H226" s="18"/>
      <c r="I226" s="18"/>
      <c r="J226" t="s">
        <v>0</v>
      </c>
      <c r="K226" s="3">
        <f t="shared" si="6"/>
        <v>-43255</v>
      </c>
      <c r="M226" s="2">
        <v>3</v>
      </c>
      <c r="N226" t="s">
        <v>10</v>
      </c>
    </row>
    <row r="227" spans="1:14" x14ac:dyDescent="0.25">
      <c r="A227">
        <v>24</v>
      </c>
      <c r="B227" s="1">
        <v>37005</v>
      </c>
      <c r="C227">
        <v>980000</v>
      </c>
      <c r="D227">
        <v>1023262</v>
      </c>
      <c r="E227" s="14">
        <f t="shared" si="7"/>
        <v>0.9577214828655809</v>
      </c>
      <c r="F227" s="18">
        <v>1</v>
      </c>
      <c r="G227" s="18"/>
      <c r="H227" s="18"/>
      <c r="I227" s="18"/>
      <c r="J227" t="s">
        <v>0</v>
      </c>
      <c r="K227" s="3">
        <f t="shared" si="6"/>
        <v>-43262</v>
      </c>
      <c r="M227" s="2">
        <v>4</v>
      </c>
      <c r="N227" t="s">
        <v>10</v>
      </c>
    </row>
    <row r="228" spans="1:14" x14ac:dyDescent="0.25">
      <c r="A228">
        <v>24</v>
      </c>
      <c r="B228" s="1">
        <v>37006</v>
      </c>
      <c r="C228">
        <v>979562</v>
      </c>
      <c r="D228">
        <v>1019948</v>
      </c>
      <c r="E228" s="14">
        <f t="shared" si="7"/>
        <v>0.96040386372638609</v>
      </c>
      <c r="F228" s="18">
        <v>1</v>
      </c>
      <c r="G228" s="18"/>
      <c r="H228" s="18"/>
      <c r="I228" s="18"/>
      <c r="J228" t="s">
        <v>0</v>
      </c>
      <c r="K228" s="3">
        <f t="shared" si="6"/>
        <v>-40386</v>
      </c>
      <c r="M228" s="2">
        <v>4</v>
      </c>
      <c r="N228" t="s">
        <v>10</v>
      </c>
    </row>
    <row r="229" spans="1:14" x14ac:dyDescent="0.25">
      <c r="A229">
        <v>24</v>
      </c>
      <c r="B229" s="1">
        <v>37007</v>
      </c>
      <c r="C229">
        <v>990894</v>
      </c>
      <c r="D229">
        <v>1014124</v>
      </c>
      <c r="E229" s="14">
        <f t="shared" si="7"/>
        <v>0.97709353096859952</v>
      </c>
      <c r="F229" s="18"/>
      <c r="G229" s="18"/>
      <c r="H229" s="18">
        <v>1</v>
      </c>
      <c r="I229" s="18"/>
      <c r="J229" t="s">
        <v>0</v>
      </c>
      <c r="K229" s="3">
        <f t="shared" si="6"/>
        <v>-23230</v>
      </c>
      <c r="M229" s="2">
        <v>4</v>
      </c>
      <c r="N229" t="s">
        <v>10</v>
      </c>
    </row>
    <row r="230" spans="1:14" x14ac:dyDescent="0.25">
      <c r="A230">
        <v>24</v>
      </c>
      <c r="B230" s="1">
        <v>37008</v>
      </c>
      <c r="C230">
        <v>974986</v>
      </c>
      <c r="D230">
        <v>1023264</v>
      </c>
      <c r="E230" s="14">
        <f t="shared" si="7"/>
        <v>0.95281960471588956</v>
      </c>
      <c r="F230" s="18">
        <v>1</v>
      </c>
      <c r="G230" s="18"/>
      <c r="H230" s="18"/>
      <c r="I230" s="18"/>
      <c r="J230" t="s">
        <v>0</v>
      </c>
      <c r="K230" s="3">
        <f t="shared" si="6"/>
        <v>-48278</v>
      </c>
      <c r="M230" s="2">
        <v>4</v>
      </c>
      <c r="N230" t="s">
        <v>10</v>
      </c>
    </row>
    <row r="231" spans="1:14" x14ac:dyDescent="0.25">
      <c r="A231">
        <v>24</v>
      </c>
      <c r="B231" s="1">
        <v>37009</v>
      </c>
      <c r="C231">
        <v>990362</v>
      </c>
      <c r="D231">
        <v>1015072</v>
      </c>
      <c r="E231" s="14">
        <f t="shared" si="7"/>
        <v>0.97565689921503107</v>
      </c>
      <c r="F231" s="18"/>
      <c r="G231" s="18"/>
      <c r="H231" s="18">
        <v>1</v>
      </c>
      <c r="I231" s="18"/>
      <c r="J231" t="s">
        <v>0</v>
      </c>
      <c r="K231" s="3">
        <f t="shared" si="6"/>
        <v>-24710</v>
      </c>
      <c r="M231" s="2">
        <v>4</v>
      </c>
      <c r="N231" t="s">
        <v>10</v>
      </c>
    </row>
    <row r="232" spans="1:14" x14ac:dyDescent="0.25">
      <c r="A232">
        <v>24</v>
      </c>
      <c r="B232" s="1">
        <v>37010</v>
      </c>
      <c r="C232">
        <v>999209</v>
      </c>
      <c r="D232">
        <v>999948</v>
      </c>
      <c r="E232" s="14">
        <f t="shared" si="7"/>
        <v>0.99926096157000166</v>
      </c>
      <c r="F232" s="18"/>
      <c r="G232" s="18"/>
      <c r="H232" s="18"/>
      <c r="I232" s="18">
        <v>1</v>
      </c>
      <c r="J232" t="s">
        <v>0</v>
      </c>
      <c r="K232" s="3">
        <f t="shared" si="6"/>
        <v>-739</v>
      </c>
      <c r="M232" s="2">
        <v>4</v>
      </c>
      <c r="N232" t="s">
        <v>10</v>
      </c>
    </row>
    <row r="233" spans="1:14" ht="13.8" thickBot="1" x14ac:dyDescent="0.3">
      <c r="A233">
        <v>24</v>
      </c>
      <c r="B233" s="1">
        <v>37011</v>
      </c>
      <c r="C233">
        <v>980000</v>
      </c>
      <c r="D233">
        <v>1009930</v>
      </c>
      <c r="E233" s="14">
        <f t="shared" si="7"/>
        <v>0.97036428267305652</v>
      </c>
      <c r="F233" s="20"/>
      <c r="G233" s="20"/>
      <c r="H233" s="20">
        <v>1</v>
      </c>
      <c r="I233" s="20"/>
      <c r="J233" t="s">
        <v>0</v>
      </c>
      <c r="K233" s="3">
        <f t="shared" si="6"/>
        <v>-29930</v>
      </c>
      <c r="M233" s="2">
        <v>4</v>
      </c>
      <c r="N233" t="s">
        <v>10</v>
      </c>
    </row>
    <row r="234" spans="1:14" x14ac:dyDescent="0.25">
      <c r="B234" s="1"/>
      <c r="F234" s="17">
        <f>SUM(F204:F233)</f>
        <v>12</v>
      </c>
      <c r="G234" s="17"/>
      <c r="H234" s="17">
        <f>SUM(H204:H233)</f>
        <v>11</v>
      </c>
      <c r="I234" s="17">
        <f>SUM(I204:I233)</f>
        <v>4</v>
      </c>
      <c r="M234" s="2"/>
    </row>
    <row r="235" spans="1:14" x14ac:dyDescent="0.25">
      <c r="B235" s="1"/>
      <c r="F235" s="17"/>
      <c r="G235" s="17"/>
      <c r="H235" s="17"/>
      <c r="I235" s="17"/>
      <c r="M235" s="2"/>
    </row>
    <row r="236" spans="1:14" x14ac:dyDescent="0.25">
      <c r="A236" s="5" t="s">
        <v>2</v>
      </c>
      <c r="B236" s="6" t="s">
        <v>3</v>
      </c>
      <c r="C236" s="5" t="s">
        <v>4</v>
      </c>
      <c r="D236" s="6" t="s">
        <v>5</v>
      </c>
      <c r="E236" s="13" t="s">
        <v>23</v>
      </c>
      <c r="F236" s="16">
        <v>0.95</v>
      </c>
      <c r="G236" s="16"/>
      <c r="H236" s="16">
        <v>0.98</v>
      </c>
      <c r="I236" s="16">
        <v>1</v>
      </c>
      <c r="J236" s="5" t="s">
        <v>6</v>
      </c>
      <c r="M236" s="5" t="s">
        <v>22</v>
      </c>
      <c r="N236" s="5" t="s">
        <v>21</v>
      </c>
    </row>
    <row r="237" spans="1:14" x14ac:dyDescent="0.25">
      <c r="A237">
        <v>24</v>
      </c>
      <c r="B237" s="1">
        <v>37012</v>
      </c>
      <c r="C237">
        <v>967746</v>
      </c>
      <c r="D237">
        <v>1029892</v>
      </c>
      <c r="E237" s="14">
        <f t="shared" si="7"/>
        <v>0.93965775052141387</v>
      </c>
      <c r="F237" s="18"/>
      <c r="G237" s="18"/>
      <c r="H237" s="18"/>
      <c r="I237" s="18"/>
      <c r="J237" t="s">
        <v>0</v>
      </c>
      <c r="K237" s="3">
        <f t="shared" si="6"/>
        <v>-62146</v>
      </c>
      <c r="M237" s="2">
        <v>4</v>
      </c>
      <c r="N237" t="s">
        <v>10</v>
      </c>
    </row>
    <row r="238" spans="1:14" x14ac:dyDescent="0.25">
      <c r="A238">
        <v>24</v>
      </c>
      <c r="B238" s="1">
        <v>37013</v>
      </c>
      <c r="C238">
        <v>952242</v>
      </c>
      <c r="D238">
        <v>1028692</v>
      </c>
      <c r="E238" s="14">
        <f t="shared" si="7"/>
        <v>0.92568232279438356</v>
      </c>
      <c r="F238" s="18"/>
      <c r="G238" s="18"/>
      <c r="H238" s="18"/>
      <c r="I238" s="18"/>
      <c r="J238" t="s">
        <v>0</v>
      </c>
      <c r="K238" s="3">
        <f t="shared" si="6"/>
        <v>-76450</v>
      </c>
      <c r="M238" s="2">
        <v>4</v>
      </c>
      <c r="N238" t="s">
        <v>10</v>
      </c>
    </row>
    <row r="239" spans="1:14" x14ac:dyDescent="0.25">
      <c r="A239">
        <v>24</v>
      </c>
      <c r="B239" s="1">
        <v>37014</v>
      </c>
      <c r="C239">
        <v>950595</v>
      </c>
      <c r="D239">
        <v>1048338</v>
      </c>
      <c r="E239" s="14">
        <f t="shared" si="7"/>
        <v>0.90676384906394691</v>
      </c>
      <c r="F239" s="18"/>
      <c r="G239" s="18"/>
      <c r="H239" s="18"/>
      <c r="I239" s="18"/>
      <c r="J239" t="s">
        <v>0</v>
      </c>
      <c r="K239" s="3">
        <f t="shared" si="6"/>
        <v>-97743</v>
      </c>
      <c r="M239" s="2">
        <v>4</v>
      </c>
      <c r="N239" t="s">
        <v>10</v>
      </c>
    </row>
    <row r="240" spans="1:14" x14ac:dyDescent="0.25">
      <c r="A240">
        <v>24</v>
      </c>
      <c r="B240" s="1">
        <v>37015</v>
      </c>
      <c r="C240">
        <v>951630</v>
      </c>
      <c r="D240">
        <v>1044866</v>
      </c>
      <c r="E240" s="14">
        <f t="shared" si="7"/>
        <v>0.91076750511548854</v>
      </c>
      <c r="F240" s="18"/>
      <c r="G240" s="18"/>
      <c r="H240" s="18"/>
      <c r="I240" s="18"/>
      <c r="J240" t="s">
        <v>0</v>
      </c>
      <c r="K240" s="3">
        <f t="shared" si="6"/>
        <v>-93236</v>
      </c>
      <c r="M240" s="2">
        <v>4</v>
      </c>
      <c r="N240" t="s">
        <v>10</v>
      </c>
    </row>
    <row r="241" spans="1:14" x14ac:dyDescent="0.25">
      <c r="A241">
        <v>24</v>
      </c>
      <c r="B241" s="1">
        <v>37016</v>
      </c>
      <c r="C241">
        <v>946961</v>
      </c>
      <c r="D241">
        <v>1057964</v>
      </c>
      <c r="E241" s="14">
        <f t="shared" si="7"/>
        <v>0.89507866052153007</v>
      </c>
      <c r="F241" s="18"/>
      <c r="G241" s="18"/>
      <c r="H241" s="18"/>
      <c r="I241" s="18"/>
      <c r="J241" t="s">
        <v>0</v>
      </c>
      <c r="K241" s="3">
        <f t="shared" si="6"/>
        <v>-111003</v>
      </c>
      <c r="M241" s="2">
        <v>4</v>
      </c>
      <c r="N241" t="s">
        <v>10</v>
      </c>
    </row>
    <row r="242" spans="1:14" x14ac:dyDescent="0.25">
      <c r="A242">
        <v>24</v>
      </c>
      <c r="B242" s="1">
        <v>37017</v>
      </c>
      <c r="C242">
        <v>956750</v>
      </c>
      <c r="D242">
        <v>1026222</v>
      </c>
      <c r="E242" s="14">
        <f t="shared" si="7"/>
        <v>0.93230314688244842</v>
      </c>
      <c r="F242" s="18"/>
      <c r="G242" s="18"/>
      <c r="H242" s="18"/>
      <c r="I242" s="18"/>
      <c r="J242" t="s">
        <v>0</v>
      </c>
      <c r="K242" s="3">
        <f t="shared" si="6"/>
        <v>-69472</v>
      </c>
      <c r="M242" s="2">
        <v>4</v>
      </c>
      <c r="N242" t="s">
        <v>10</v>
      </c>
    </row>
    <row r="243" spans="1:14" x14ac:dyDescent="0.25">
      <c r="A243">
        <v>24</v>
      </c>
      <c r="B243" s="1">
        <v>37018</v>
      </c>
      <c r="C243">
        <v>969795</v>
      </c>
      <c r="D243">
        <v>1019938</v>
      </c>
      <c r="E243" s="14">
        <f t="shared" si="7"/>
        <v>0.95083720775184377</v>
      </c>
      <c r="F243" s="18">
        <v>1</v>
      </c>
      <c r="G243" s="18"/>
      <c r="H243" s="18"/>
      <c r="I243" s="18"/>
      <c r="J243" t="s">
        <v>0</v>
      </c>
      <c r="K243" s="3">
        <f t="shared" si="6"/>
        <v>-50143</v>
      </c>
      <c r="M243" s="2">
        <v>4</v>
      </c>
      <c r="N243" t="s">
        <v>10</v>
      </c>
    </row>
    <row r="244" spans="1:14" x14ac:dyDescent="0.25">
      <c r="A244">
        <v>24</v>
      </c>
      <c r="B244" s="1">
        <v>37019</v>
      </c>
      <c r="C244">
        <v>700145</v>
      </c>
      <c r="D244">
        <v>684326</v>
      </c>
      <c r="E244" s="14">
        <f t="shared" si="7"/>
        <v>1.0231161756238984</v>
      </c>
      <c r="F244" s="18"/>
      <c r="G244" s="18"/>
      <c r="H244" s="18"/>
      <c r="I244" s="18">
        <v>1</v>
      </c>
      <c r="J244" t="s">
        <v>0</v>
      </c>
      <c r="K244" s="3">
        <f t="shared" si="6"/>
        <v>15819</v>
      </c>
      <c r="L244" t="s">
        <v>7</v>
      </c>
      <c r="M244" s="2">
        <v>4</v>
      </c>
      <c r="N244" t="s">
        <v>10</v>
      </c>
    </row>
    <row r="245" spans="1:14" x14ac:dyDescent="0.25">
      <c r="A245">
        <v>24</v>
      </c>
      <c r="B245" s="1">
        <v>37020</v>
      </c>
      <c r="C245">
        <v>720000</v>
      </c>
      <c r="D245">
        <v>719926</v>
      </c>
      <c r="E245" s="14">
        <f t="shared" si="7"/>
        <v>1.0001027883421352</v>
      </c>
      <c r="F245" s="18"/>
      <c r="G245" s="18"/>
      <c r="H245" s="18"/>
      <c r="I245" s="18">
        <v>1</v>
      </c>
      <c r="J245" t="s">
        <v>0</v>
      </c>
      <c r="K245" s="3">
        <f t="shared" si="6"/>
        <v>74</v>
      </c>
      <c r="L245" t="s">
        <v>7</v>
      </c>
      <c r="M245" s="2">
        <v>4</v>
      </c>
      <c r="N245" t="s">
        <v>10</v>
      </c>
    </row>
    <row r="246" spans="1:14" x14ac:dyDescent="0.25">
      <c r="A246">
        <v>24</v>
      </c>
      <c r="B246" s="1">
        <v>37021</v>
      </c>
      <c r="C246">
        <v>700000</v>
      </c>
      <c r="D246">
        <v>743258</v>
      </c>
      <c r="E246" s="14">
        <f t="shared" si="7"/>
        <v>0.94179948281754111</v>
      </c>
      <c r="F246" s="18"/>
      <c r="G246" s="18"/>
      <c r="H246" s="18"/>
      <c r="I246" s="18"/>
      <c r="J246" t="s">
        <v>0</v>
      </c>
      <c r="K246" s="3">
        <f t="shared" si="6"/>
        <v>-43258</v>
      </c>
      <c r="M246" s="2">
        <v>4</v>
      </c>
      <c r="N246" t="s">
        <v>10</v>
      </c>
    </row>
    <row r="247" spans="1:14" x14ac:dyDescent="0.25">
      <c r="A247">
        <v>24</v>
      </c>
      <c r="B247" s="1">
        <v>37022</v>
      </c>
      <c r="C247">
        <v>711408</v>
      </c>
      <c r="D247">
        <v>719912</v>
      </c>
      <c r="E247" s="14">
        <f t="shared" si="7"/>
        <v>0.98818744513218282</v>
      </c>
      <c r="F247" s="18"/>
      <c r="G247" s="18"/>
      <c r="H247" s="18">
        <v>1</v>
      </c>
      <c r="I247" s="18"/>
      <c r="J247" t="s">
        <v>0</v>
      </c>
      <c r="K247" s="3">
        <f t="shared" si="6"/>
        <v>-8504</v>
      </c>
      <c r="M247" s="2">
        <v>4</v>
      </c>
      <c r="N247" t="s">
        <v>10</v>
      </c>
    </row>
    <row r="248" spans="1:14" x14ac:dyDescent="0.25">
      <c r="A248">
        <v>24</v>
      </c>
      <c r="B248" s="1">
        <v>37023</v>
      </c>
      <c r="C248">
        <v>699413</v>
      </c>
      <c r="D248">
        <v>719908</v>
      </c>
      <c r="E248" s="14">
        <f t="shared" si="7"/>
        <v>0.97153108452746739</v>
      </c>
      <c r="F248" s="18"/>
      <c r="G248" s="18"/>
      <c r="H248" s="18">
        <v>1</v>
      </c>
      <c r="I248" s="18"/>
      <c r="J248" t="s">
        <v>0</v>
      </c>
      <c r="K248" s="3">
        <f t="shared" si="6"/>
        <v>-20495</v>
      </c>
      <c r="M248" s="2">
        <v>4</v>
      </c>
      <c r="N248" t="s">
        <v>10</v>
      </c>
    </row>
    <row r="249" spans="1:14" x14ac:dyDescent="0.25">
      <c r="A249">
        <v>24</v>
      </c>
      <c r="B249" s="1">
        <v>37024</v>
      </c>
      <c r="C249">
        <v>974423</v>
      </c>
      <c r="D249">
        <v>1023260</v>
      </c>
      <c r="E249" s="14">
        <f t="shared" si="7"/>
        <v>0.9522731270644802</v>
      </c>
      <c r="F249" s="18">
        <v>1</v>
      </c>
      <c r="G249" s="18"/>
      <c r="H249" s="18"/>
      <c r="I249" s="18"/>
      <c r="J249" t="s">
        <v>0</v>
      </c>
      <c r="K249" s="3">
        <f t="shared" si="6"/>
        <v>-48837</v>
      </c>
      <c r="M249" s="2">
        <v>4</v>
      </c>
      <c r="N249" t="s">
        <v>10</v>
      </c>
    </row>
    <row r="250" spans="1:14" x14ac:dyDescent="0.25">
      <c r="A250">
        <v>24</v>
      </c>
      <c r="B250" s="1">
        <v>37025</v>
      </c>
      <c r="C250">
        <v>987634</v>
      </c>
      <c r="D250">
        <v>1010456</v>
      </c>
      <c r="E250" s="14">
        <f t="shared" si="7"/>
        <v>0.97741415756846417</v>
      </c>
      <c r="F250" s="18"/>
      <c r="G250" s="18"/>
      <c r="H250" s="18">
        <v>1</v>
      </c>
      <c r="I250" s="18"/>
      <c r="J250" t="s">
        <v>0</v>
      </c>
      <c r="K250" s="3">
        <f t="shared" si="6"/>
        <v>-22822</v>
      </c>
      <c r="M250" s="2">
        <v>4</v>
      </c>
      <c r="N250" t="s">
        <v>10</v>
      </c>
    </row>
    <row r="251" spans="1:14" x14ac:dyDescent="0.25">
      <c r="A251">
        <v>24</v>
      </c>
      <c r="B251" s="1">
        <v>37026</v>
      </c>
      <c r="C251">
        <v>946188</v>
      </c>
      <c r="D251">
        <v>970094</v>
      </c>
      <c r="E251" s="14">
        <f t="shared" si="7"/>
        <v>0.97535702725715245</v>
      </c>
      <c r="F251" s="18"/>
      <c r="G251" s="18"/>
      <c r="H251" s="18">
        <v>1</v>
      </c>
      <c r="I251" s="18"/>
      <c r="J251" t="s">
        <v>0</v>
      </c>
      <c r="K251" s="3">
        <f t="shared" si="6"/>
        <v>-23906</v>
      </c>
      <c r="M251" s="2">
        <v>4</v>
      </c>
      <c r="N251" t="s">
        <v>10</v>
      </c>
    </row>
    <row r="252" spans="1:14" x14ac:dyDescent="0.25">
      <c r="A252">
        <v>24</v>
      </c>
      <c r="B252" s="1">
        <v>37027</v>
      </c>
      <c r="C252">
        <v>969271</v>
      </c>
      <c r="D252">
        <v>992222</v>
      </c>
      <c r="E252" s="14">
        <f t="shared" si="7"/>
        <v>0.97686908776463333</v>
      </c>
      <c r="F252" s="18"/>
      <c r="G252" s="18"/>
      <c r="H252" s="18">
        <v>1</v>
      </c>
      <c r="I252" s="18"/>
      <c r="J252" t="s">
        <v>0</v>
      </c>
      <c r="K252" s="3">
        <f t="shared" si="6"/>
        <v>-22951</v>
      </c>
      <c r="M252" s="2">
        <v>4</v>
      </c>
      <c r="N252" t="s">
        <v>10</v>
      </c>
    </row>
    <row r="253" spans="1:14" x14ac:dyDescent="0.25">
      <c r="A253">
        <v>24</v>
      </c>
      <c r="B253" s="1">
        <v>37028</v>
      </c>
      <c r="C253">
        <v>967393</v>
      </c>
      <c r="D253">
        <v>1007246</v>
      </c>
      <c r="E253" s="14">
        <f t="shared" si="7"/>
        <v>0.96043369742843354</v>
      </c>
      <c r="F253" s="18">
        <v>1</v>
      </c>
      <c r="G253" s="18"/>
      <c r="H253" s="18"/>
      <c r="I253" s="18"/>
      <c r="J253" t="s">
        <v>0</v>
      </c>
      <c r="K253" s="3">
        <f t="shared" si="6"/>
        <v>-39853</v>
      </c>
      <c r="M253" s="2">
        <v>4</v>
      </c>
      <c r="N253" t="s">
        <v>10</v>
      </c>
    </row>
    <row r="254" spans="1:14" x14ac:dyDescent="0.25">
      <c r="A254">
        <v>24</v>
      </c>
      <c r="B254" s="1">
        <v>37029</v>
      </c>
      <c r="C254">
        <v>999582</v>
      </c>
      <c r="D254">
        <v>999916</v>
      </c>
      <c r="E254" s="14">
        <f t="shared" si="7"/>
        <v>0.99966597194164308</v>
      </c>
      <c r="F254" s="18"/>
      <c r="G254" s="18"/>
      <c r="H254" s="18"/>
      <c r="I254" s="18">
        <v>1</v>
      </c>
      <c r="J254" t="s">
        <v>0</v>
      </c>
      <c r="K254" s="3">
        <f t="shared" si="6"/>
        <v>-334</v>
      </c>
      <c r="M254" s="2">
        <v>4</v>
      </c>
      <c r="N254" t="s">
        <v>10</v>
      </c>
    </row>
    <row r="255" spans="1:14" x14ac:dyDescent="0.25">
      <c r="A255">
        <v>24</v>
      </c>
      <c r="B255" s="1">
        <v>37030</v>
      </c>
      <c r="C255">
        <v>995166</v>
      </c>
      <c r="D255">
        <v>999928</v>
      </c>
      <c r="E255" s="14">
        <f t="shared" si="7"/>
        <v>0.99523765711131207</v>
      </c>
      <c r="F255" s="18"/>
      <c r="G255" s="18"/>
      <c r="H255" s="18"/>
      <c r="I255" s="18">
        <v>1</v>
      </c>
      <c r="J255" t="s">
        <v>0</v>
      </c>
      <c r="K255" s="3">
        <f t="shared" si="6"/>
        <v>-4762</v>
      </c>
      <c r="M255" s="2">
        <v>4</v>
      </c>
      <c r="N255" t="s">
        <v>10</v>
      </c>
    </row>
    <row r="256" spans="1:14" x14ac:dyDescent="0.25">
      <c r="A256">
        <v>24</v>
      </c>
      <c r="B256" s="1">
        <v>37031</v>
      </c>
      <c r="C256">
        <v>985323</v>
      </c>
      <c r="D256">
        <v>1000000</v>
      </c>
      <c r="E256" s="14">
        <f t="shared" si="7"/>
        <v>0.98532299999999995</v>
      </c>
      <c r="F256" s="18"/>
      <c r="G256" s="18"/>
      <c r="H256" s="18">
        <v>1</v>
      </c>
      <c r="I256" s="18"/>
      <c r="J256" t="s">
        <v>0</v>
      </c>
      <c r="K256" s="3">
        <f t="shared" si="6"/>
        <v>-14677</v>
      </c>
      <c r="M256" s="2">
        <v>4</v>
      </c>
      <c r="N256" t="s">
        <v>10</v>
      </c>
    </row>
    <row r="257" spans="1:14" x14ac:dyDescent="0.25">
      <c r="A257">
        <v>24</v>
      </c>
      <c r="B257" s="1">
        <v>37032</v>
      </c>
      <c r="C257">
        <v>998375</v>
      </c>
      <c r="D257">
        <v>999930</v>
      </c>
      <c r="E257" s="14">
        <f t="shared" si="7"/>
        <v>0.99844489114238</v>
      </c>
      <c r="F257" s="18"/>
      <c r="G257" s="18"/>
      <c r="H257" s="18"/>
      <c r="I257" s="18">
        <v>1</v>
      </c>
      <c r="J257" t="s">
        <v>0</v>
      </c>
      <c r="K257" s="3">
        <f t="shared" si="6"/>
        <v>-1555</v>
      </c>
      <c r="M257" s="2">
        <v>4</v>
      </c>
      <c r="N257" t="s">
        <v>10</v>
      </c>
    </row>
    <row r="258" spans="1:14" x14ac:dyDescent="0.25">
      <c r="A258">
        <v>24</v>
      </c>
      <c r="B258" s="1">
        <v>37033</v>
      </c>
      <c r="C258">
        <v>997826</v>
      </c>
      <c r="D258">
        <v>989950</v>
      </c>
      <c r="E258" s="14">
        <f t="shared" si="7"/>
        <v>1.0079559573715844</v>
      </c>
      <c r="F258" s="18"/>
      <c r="G258" s="18"/>
      <c r="H258" s="18"/>
      <c r="I258" s="18">
        <v>1</v>
      </c>
      <c r="J258" t="s">
        <v>0</v>
      </c>
      <c r="K258" s="3">
        <f t="shared" si="6"/>
        <v>7876</v>
      </c>
      <c r="L258" t="s">
        <v>7</v>
      </c>
      <c r="M258" s="2">
        <v>4</v>
      </c>
      <c r="N258" t="s">
        <v>10</v>
      </c>
    </row>
    <row r="259" spans="1:14" x14ac:dyDescent="0.25">
      <c r="A259">
        <v>24</v>
      </c>
      <c r="B259" s="1">
        <v>37034</v>
      </c>
      <c r="C259">
        <v>941396</v>
      </c>
      <c r="D259">
        <v>999952</v>
      </c>
      <c r="E259" s="14">
        <f t="shared" si="7"/>
        <v>0.94144118917708053</v>
      </c>
      <c r="F259" s="18"/>
      <c r="G259" s="18"/>
      <c r="H259" s="18"/>
      <c r="I259" s="18"/>
      <c r="J259" t="s">
        <v>0</v>
      </c>
      <c r="K259" s="3">
        <f t="shared" si="6"/>
        <v>-58556</v>
      </c>
      <c r="M259" s="2">
        <v>4</v>
      </c>
      <c r="N259" t="s">
        <v>10</v>
      </c>
    </row>
    <row r="260" spans="1:14" x14ac:dyDescent="0.25">
      <c r="A260">
        <v>24</v>
      </c>
      <c r="B260" s="1">
        <v>37035</v>
      </c>
      <c r="C260">
        <v>960089</v>
      </c>
      <c r="D260">
        <v>999956</v>
      </c>
      <c r="E260" s="14">
        <f t="shared" si="7"/>
        <v>0.96013124577481412</v>
      </c>
      <c r="F260" s="18">
        <v>1</v>
      </c>
      <c r="G260" s="18"/>
      <c r="H260" s="18"/>
      <c r="I260" s="18"/>
      <c r="J260" t="s">
        <v>0</v>
      </c>
      <c r="K260" s="3">
        <f t="shared" si="6"/>
        <v>-39867</v>
      </c>
      <c r="M260" s="2">
        <v>4</v>
      </c>
      <c r="N260" t="s">
        <v>10</v>
      </c>
    </row>
    <row r="261" spans="1:14" x14ac:dyDescent="0.25">
      <c r="A261">
        <v>24</v>
      </c>
      <c r="B261" s="1">
        <v>37036</v>
      </c>
      <c r="C261">
        <v>1089387</v>
      </c>
      <c r="D261">
        <v>1089976</v>
      </c>
      <c r="E261" s="14">
        <f t="shared" si="7"/>
        <v>0.99945962112927256</v>
      </c>
      <c r="F261" s="18"/>
      <c r="G261" s="18"/>
      <c r="H261" s="18"/>
      <c r="I261" s="18">
        <v>1</v>
      </c>
      <c r="J261" t="s">
        <v>0</v>
      </c>
      <c r="K261" s="3">
        <f t="shared" si="6"/>
        <v>-589</v>
      </c>
      <c r="M261" s="2">
        <v>4</v>
      </c>
      <c r="N261" t="s">
        <v>10</v>
      </c>
    </row>
    <row r="262" spans="1:14" x14ac:dyDescent="0.25">
      <c r="A262">
        <v>24</v>
      </c>
      <c r="B262" s="1">
        <v>37037</v>
      </c>
      <c r="C262">
        <v>1068438</v>
      </c>
      <c r="D262">
        <v>1104612</v>
      </c>
      <c r="E262" s="14">
        <f t="shared" si="7"/>
        <v>0.96725184951820187</v>
      </c>
      <c r="F262" s="18">
        <v>1</v>
      </c>
      <c r="G262" s="18"/>
      <c r="H262" s="18"/>
      <c r="I262" s="18"/>
      <c r="J262" t="s">
        <v>0</v>
      </c>
      <c r="K262" s="3">
        <f t="shared" si="6"/>
        <v>-36174</v>
      </c>
    </row>
    <row r="263" spans="1:14" x14ac:dyDescent="0.25">
      <c r="A263">
        <v>24</v>
      </c>
      <c r="B263" s="1">
        <v>37038</v>
      </c>
      <c r="C263">
        <v>1045160</v>
      </c>
      <c r="D263">
        <v>1050050</v>
      </c>
      <c r="E263" s="14">
        <f t="shared" si="7"/>
        <v>0.99534307890100471</v>
      </c>
      <c r="F263" s="18"/>
      <c r="G263" s="18"/>
      <c r="H263" s="18"/>
      <c r="I263" s="18">
        <v>1</v>
      </c>
      <c r="J263" t="s">
        <v>0</v>
      </c>
      <c r="K263" s="3">
        <f t="shared" si="6"/>
        <v>-4890</v>
      </c>
      <c r="M263" s="2">
        <v>4</v>
      </c>
      <c r="N263" t="s">
        <v>10</v>
      </c>
    </row>
    <row r="264" spans="1:14" x14ac:dyDescent="0.25">
      <c r="A264">
        <v>24</v>
      </c>
      <c r="B264" s="1">
        <v>37039</v>
      </c>
      <c r="C264">
        <v>1047682</v>
      </c>
      <c r="D264">
        <v>1052598</v>
      </c>
      <c r="E264" s="14">
        <f t="shared" si="7"/>
        <v>0.99532965101586746</v>
      </c>
      <c r="F264" s="18"/>
      <c r="G264" s="18"/>
      <c r="H264" s="18"/>
      <c r="I264" s="18">
        <v>1</v>
      </c>
      <c r="J264" t="s">
        <v>0</v>
      </c>
      <c r="K264" s="3">
        <f t="shared" si="6"/>
        <v>-4916</v>
      </c>
      <c r="M264" s="2">
        <v>0</v>
      </c>
      <c r="N264" t="s">
        <v>10</v>
      </c>
    </row>
    <row r="265" spans="1:14" x14ac:dyDescent="0.25">
      <c r="A265">
        <v>24</v>
      </c>
      <c r="B265" s="1">
        <v>37040</v>
      </c>
      <c r="C265">
        <v>1041626</v>
      </c>
      <c r="D265">
        <v>1129972</v>
      </c>
      <c r="E265" s="14">
        <f t="shared" si="7"/>
        <v>0.92181576180648728</v>
      </c>
      <c r="F265" s="18"/>
      <c r="G265" s="18"/>
      <c r="H265" s="18"/>
      <c r="I265" s="18"/>
      <c r="J265" t="s">
        <v>0</v>
      </c>
      <c r="K265" s="3">
        <f t="shared" si="6"/>
        <v>-88346</v>
      </c>
      <c r="M265" s="2">
        <v>4</v>
      </c>
      <c r="N265" t="s">
        <v>10</v>
      </c>
    </row>
    <row r="266" spans="1:14" x14ac:dyDescent="0.25">
      <c r="A266">
        <v>24</v>
      </c>
      <c r="B266" s="1">
        <v>37041</v>
      </c>
      <c r="C266">
        <v>1089232</v>
      </c>
      <c r="D266">
        <v>1091798</v>
      </c>
      <c r="E266" s="14">
        <f t="shared" si="7"/>
        <v>0.99764974839668141</v>
      </c>
      <c r="F266" s="18"/>
      <c r="G266" s="18"/>
      <c r="H266" s="18"/>
      <c r="I266" s="18">
        <v>1</v>
      </c>
      <c r="J266" t="s">
        <v>0</v>
      </c>
      <c r="K266" s="3">
        <f t="shared" si="6"/>
        <v>-2566</v>
      </c>
      <c r="M266" s="2">
        <v>4</v>
      </c>
      <c r="N266" t="s">
        <v>10</v>
      </c>
    </row>
    <row r="267" spans="1:14" ht="13.8" thickBot="1" x14ac:dyDescent="0.3">
      <c r="A267">
        <v>24</v>
      </c>
      <c r="B267" s="1">
        <v>37042</v>
      </c>
      <c r="C267">
        <v>1084336</v>
      </c>
      <c r="D267">
        <v>1089858</v>
      </c>
      <c r="E267" s="14">
        <f t="shared" si="7"/>
        <v>0.994933284886655</v>
      </c>
      <c r="F267" s="20"/>
      <c r="G267" s="20"/>
      <c r="H267" s="20"/>
      <c r="I267" s="20">
        <v>1</v>
      </c>
      <c r="J267" t="s">
        <v>0</v>
      </c>
      <c r="K267" s="3">
        <f t="shared" si="6"/>
        <v>-5522</v>
      </c>
      <c r="M267" s="2">
        <v>4</v>
      </c>
      <c r="N267" t="s">
        <v>10</v>
      </c>
    </row>
    <row r="268" spans="1:14" x14ac:dyDescent="0.25">
      <c r="B268" s="1"/>
      <c r="F268" s="17">
        <f>SUM(F243:F267)</f>
        <v>5</v>
      </c>
      <c r="G268" s="17"/>
      <c r="H268" s="17">
        <f>SUM(H243:H267)</f>
        <v>6</v>
      </c>
      <c r="I268" s="17">
        <f>SUM(I243:I267)</f>
        <v>11</v>
      </c>
      <c r="M268" s="2"/>
    </row>
    <row r="269" spans="1:14" x14ac:dyDescent="0.25">
      <c r="B269" s="1"/>
      <c r="F269" s="17"/>
      <c r="G269" s="17"/>
      <c r="H269" s="17"/>
      <c r="I269" s="17"/>
      <c r="M269" s="2"/>
    </row>
    <row r="270" spans="1:14" x14ac:dyDescent="0.25">
      <c r="A270" s="5" t="s">
        <v>2</v>
      </c>
      <c r="B270" s="6" t="s">
        <v>3</v>
      </c>
      <c r="C270" s="5" t="s">
        <v>4</v>
      </c>
      <c r="D270" s="6" t="s">
        <v>5</v>
      </c>
      <c r="E270" s="13" t="s">
        <v>23</v>
      </c>
      <c r="F270" s="16">
        <v>0.95</v>
      </c>
      <c r="G270" s="16"/>
      <c r="H270" s="16">
        <v>0.98</v>
      </c>
      <c r="I270" s="16">
        <v>1</v>
      </c>
      <c r="J270" s="5" t="s">
        <v>6</v>
      </c>
      <c r="M270" s="5" t="s">
        <v>22</v>
      </c>
      <c r="N270" s="5" t="s">
        <v>21</v>
      </c>
    </row>
    <row r="271" spans="1:14" x14ac:dyDescent="0.25">
      <c r="A271">
        <v>24</v>
      </c>
      <c r="B271" s="1">
        <v>37043</v>
      </c>
      <c r="C271">
        <v>1089529</v>
      </c>
      <c r="D271">
        <v>1089762</v>
      </c>
      <c r="E271" s="14">
        <f t="shared" si="7"/>
        <v>0.99978619184739426</v>
      </c>
      <c r="F271" s="18"/>
      <c r="G271" s="18"/>
      <c r="H271" s="18"/>
      <c r="I271" s="18">
        <v>1</v>
      </c>
      <c r="J271" t="s">
        <v>0</v>
      </c>
      <c r="K271" s="3">
        <f t="shared" si="6"/>
        <v>-233</v>
      </c>
      <c r="M271" s="2">
        <v>4</v>
      </c>
      <c r="N271" t="s">
        <v>10</v>
      </c>
    </row>
    <row r="272" spans="1:14" x14ac:dyDescent="0.25">
      <c r="A272">
        <v>24</v>
      </c>
      <c r="B272" s="1">
        <v>37044</v>
      </c>
      <c r="C272">
        <v>1074043</v>
      </c>
      <c r="D272">
        <v>1105190</v>
      </c>
      <c r="E272" s="14">
        <f t="shared" si="7"/>
        <v>0.97181751554031437</v>
      </c>
      <c r="F272" s="18">
        <v>1</v>
      </c>
      <c r="G272" s="18"/>
      <c r="H272" s="18"/>
      <c r="I272" s="18"/>
      <c r="J272" t="s">
        <v>0</v>
      </c>
      <c r="K272" s="3">
        <f t="shared" si="6"/>
        <v>-31147</v>
      </c>
      <c r="M272" s="2">
        <v>4</v>
      </c>
      <c r="N272" t="s">
        <v>10</v>
      </c>
    </row>
    <row r="273" spans="1:14" x14ac:dyDescent="0.25">
      <c r="A273">
        <v>24</v>
      </c>
      <c r="B273" s="1">
        <v>37045</v>
      </c>
      <c r="C273">
        <v>1066826</v>
      </c>
      <c r="D273">
        <v>1113728</v>
      </c>
      <c r="E273" s="14">
        <f t="shared" si="7"/>
        <v>0.957887383634065</v>
      </c>
      <c r="F273" s="18">
        <v>1</v>
      </c>
      <c r="G273" s="18"/>
      <c r="H273" s="18"/>
      <c r="I273" s="18"/>
      <c r="J273" t="s">
        <v>0</v>
      </c>
      <c r="K273" s="3">
        <f t="shared" si="6"/>
        <v>-46902</v>
      </c>
      <c r="M273" s="2">
        <v>4</v>
      </c>
      <c r="N273" t="s">
        <v>10</v>
      </c>
    </row>
    <row r="274" spans="1:14" x14ac:dyDescent="0.25">
      <c r="A274">
        <v>24</v>
      </c>
      <c r="B274" s="1">
        <v>37046</v>
      </c>
      <c r="C274">
        <v>1067997</v>
      </c>
      <c r="D274">
        <v>1100942</v>
      </c>
      <c r="E274" s="14">
        <f t="shared" si="7"/>
        <v>0.97007562614560983</v>
      </c>
      <c r="F274" s="18">
        <v>1</v>
      </c>
      <c r="G274" s="18"/>
      <c r="H274" s="18"/>
      <c r="I274" s="18"/>
      <c r="J274" t="s">
        <v>0</v>
      </c>
      <c r="K274" s="3">
        <f t="shared" si="6"/>
        <v>-32945</v>
      </c>
      <c r="M274" s="2">
        <v>4</v>
      </c>
      <c r="N274" t="s">
        <v>10</v>
      </c>
    </row>
    <row r="275" spans="1:14" x14ac:dyDescent="0.25">
      <c r="A275">
        <v>24</v>
      </c>
      <c r="B275" s="1">
        <v>37047</v>
      </c>
      <c r="C275">
        <v>1063705</v>
      </c>
      <c r="D275">
        <v>1090000</v>
      </c>
      <c r="E275" s="14">
        <f t="shared" si="7"/>
        <v>0.97587614678899082</v>
      </c>
      <c r="F275" s="18"/>
      <c r="G275" s="18"/>
      <c r="H275" s="18">
        <v>1</v>
      </c>
      <c r="I275" s="18"/>
      <c r="J275" t="s">
        <v>0</v>
      </c>
      <c r="K275" s="3">
        <f t="shared" si="6"/>
        <v>-26295</v>
      </c>
      <c r="M275" s="2">
        <v>2</v>
      </c>
      <c r="N275" t="s">
        <v>10</v>
      </c>
    </row>
    <row r="276" spans="1:14" x14ac:dyDescent="0.25">
      <c r="A276">
        <v>24</v>
      </c>
      <c r="B276" s="1">
        <v>37048</v>
      </c>
      <c r="C276">
        <v>1069807</v>
      </c>
      <c r="D276">
        <v>1105588</v>
      </c>
      <c r="E276" s="14">
        <f t="shared" si="7"/>
        <v>0.96763622615296119</v>
      </c>
      <c r="F276" s="18">
        <v>1</v>
      </c>
      <c r="G276" s="18"/>
      <c r="H276" s="18"/>
      <c r="I276" s="18"/>
      <c r="J276" t="s">
        <v>0</v>
      </c>
      <c r="K276" s="3">
        <f t="shared" si="6"/>
        <v>-35781</v>
      </c>
      <c r="M276" s="2">
        <v>4</v>
      </c>
      <c r="N276" t="s">
        <v>10</v>
      </c>
    </row>
    <row r="277" spans="1:14" x14ac:dyDescent="0.25">
      <c r="A277">
        <v>24</v>
      </c>
      <c r="B277" s="1">
        <v>37049</v>
      </c>
      <c r="C277">
        <v>1061987</v>
      </c>
      <c r="D277">
        <v>1114216</v>
      </c>
      <c r="E277" s="14">
        <f t="shared" si="7"/>
        <v>0.95312488781349403</v>
      </c>
      <c r="F277" s="18">
        <v>1</v>
      </c>
      <c r="G277" s="18"/>
      <c r="H277" s="18"/>
      <c r="I277" s="18"/>
      <c r="J277" t="s">
        <v>0</v>
      </c>
      <c r="K277" s="3">
        <f t="shared" si="6"/>
        <v>-52229</v>
      </c>
      <c r="M277" s="2">
        <v>4</v>
      </c>
      <c r="N277" t="s">
        <v>10</v>
      </c>
    </row>
    <row r="278" spans="1:14" x14ac:dyDescent="0.25">
      <c r="A278">
        <v>24</v>
      </c>
      <c r="B278" s="1">
        <v>37050</v>
      </c>
      <c r="C278">
        <v>1018294</v>
      </c>
      <c r="D278">
        <v>1153658</v>
      </c>
      <c r="E278" s="14">
        <f t="shared" si="7"/>
        <v>0.88266539997122195</v>
      </c>
      <c r="F278" s="18"/>
      <c r="G278" s="18"/>
      <c r="H278" s="18"/>
      <c r="I278" s="18"/>
      <c r="J278" t="s">
        <v>0</v>
      </c>
      <c r="K278" s="3">
        <f t="shared" si="6"/>
        <v>-135364</v>
      </c>
      <c r="M278" s="2">
        <v>4</v>
      </c>
      <c r="N278" t="s">
        <v>10</v>
      </c>
    </row>
    <row r="279" spans="1:14" x14ac:dyDescent="0.25">
      <c r="A279">
        <v>24</v>
      </c>
      <c r="B279" s="1">
        <v>37051</v>
      </c>
      <c r="C279">
        <v>834575</v>
      </c>
      <c r="D279">
        <v>1090000</v>
      </c>
      <c r="E279" s="14">
        <f t="shared" si="7"/>
        <v>0.76566513761467891</v>
      </c>
      <c r="F279" s="18"/>
      <c r="G279" s="18"/>
      <c r="H279" s="18"/>
      <c r="I279" s="18"/>
      <c r="J279" t="s">
        <v>0</v>
      </c>
      <c r="K279" s="3">
        <f t="shared" si="6"/>
        <v>-255425</v>
      </c>
    </row>
    <row r="280" spans="1:14" x14ac:dyDescent="0.25">
      <c r="A280">
        <v>24</v>
      </c>
      <c r="B280" s="1">
        <v>37052</v>
      </c>
      <c r="C280">
        <v>819098</v>
      </c>
      <c r="D280">
        <v>1090000</v>
      </c>
      <c r="E280" s="14">
        <f t="shared" si="7"/>
        <v>0.75146605504587161</v>
      </c>
      <c r="F280" s="18"/>
      <c r="G280" s="18"/>
      <c r="H280" s="18"/>
      <c r="I280" s="18"/>
      <c r="J280" t="s">
        <v>0</v>
      </c>
      <c r="K280" s="3">
        <f t="shared" si="6"/>
        <v>-270902</v>
      </c>
    </row>
    <row r="281" spans="1:14" x14ac:dyDescent="0.25">
      <c r="A281">
        <v>24</v>
      </c>
      <c r="B281" s="1">
        <v>37053</v>
      </c>
      <c r="C281">
        <v>1041794</v>
      </c>
      <c r="D281">
        <v>1126851</v>
      </c>
      <c r="E281" s="14">
        <f t="shared" si="7"/>
        <v>0.92451797087636256</v>
      </c>
      <c r="F281" s="18"/>
      <c r="G281" s="18"/>
      <c r="H281" s="18"/>
      <c r="I281" s="18"/>
      <c r="J281" t="s">
        <v>0</v>
      </c>
      <c r="K281" s="3">
        <f t="shared" si="6"/>
        <v>-85057</v>
      </c>
      <c r="M281" s="2">
        <v>4</v>
      </c>
      <c r="N281" t="s">
        <v>10</v>
      </c>
    </row>
    <row r="282" spans="1:14" x14ac:dyDescent="0.25">
      <c r="A282">
        <v>24</v>
      </c>
      <c r="B282" s="1">
        <v>37054</v>
      </c>
      <c r="C282">
        <v>1038069</v>
      </c>
      <c r="D282">
        <v>1149360</v>
      </c>
      <c r="E282" s="14">
        <f t="shared" si="7"/>
        <v>0.90317133013155149</v>
      </c>
      <c r="F282" s="18"/>
      <c r="G282" s="18"/>
      <c r="H282" s="18"/>
      <c r="I282" s="18"/>
      <c r="J282" t="s">
        <v>0</v>
      </c>
      <c r="K282" s="3">
        <f t="shared" si="6"/>
        <v>-111291</v>
      </c>
      <c r="M282" s="2">
        <v>4</v>
      </c>
      <c r="N282" t="s">
        <v>10</v>
      </c>
    </row>
    <row r="283" spans="1:14" x14ac:dyDescent="0.25">
      <c r="A283">
        <v>24</v>
      </c>
      <c r="B283" s="1">
        <v>37055</v>
      </c>
      <c r="C283">
        <v>1087861</v>
      </c>
      <c r="D283">
        <v>1091142</v>
      </c>
      <c r="E283" s="14">
        <f t="shared" si="7"/>
        <v>0.99699305864864518</v>
      </c>
      <c r="F283" s="18"/>
      <c r="G283" s="18"/>
      <c r="H283" s="18"/>
      <c r="I283" s="18">
        <v>1</v>
      </c>
      <c r="J283" t="s">
        <v>0</v>
      </c>
      <c r="K283" s="3">
        <f t="shared" si="6"/>
        <v>-3281</v>
      </c>
      <c r="M283" s="2">
        <v>4</v>
      </c>
      <c r="N283" t="s">
        <v>10</v>
      </c>
    </row>
    <row r="284" spans="1:14" x14ac:dyDescent="0.25">
      <c r="A284">
        <v>24</v>
      </c>
      <c r="B284" s="1">
        <v>37056</v>
      </c>
      <c r="C284">
        <v>1012103</v>
      </c>
      <c r="D284">
        <v>1119826</v>
      </c>
      <c r="E284" s="14">
        <f t="shared" si="7"/>
        <v>0.90380380523402748</v>
      </c>
      <c r="F284" s="18"/>
      <c r="G284" s="18"/>
      <c r="H284" s="18"/>
      <c r="I284" s="18"/>
      <c r="J284" t="s">
        <v>0</v>
      </c>
      <c r="K284" s="3">
        <f t="shared" si="6"/>
        <v>-107723</v>
      </c>
      <c r="M284" s="2">
        <v>3</v>
      </c>
      <c r="N284" t="s">
        <v>10</v>
      </c>
    </row>
    <row r="285" spans="1:14" x14ac:dyDescent="0.25">
      <c r="A285">
        <v>24</v>
      </c>
      <c r="B285" s="1">
        <v>37057</v>
      </c>
      <c r="C285">
        <v>994438</v>
      </c>
      <c r="D285">
        <v>1090000</v>
      </c>
      <c r="E285" s="14">
        <f t="shared" si="7"/>
        <v>0.91232844036697247</v>
      </c>
      <c r="F285" s="18"/>
      <c r="G285" s="18"/>
      <c r="H285" s="18"/>
      <c r="I285" s="18"/>
      <c r="J285" t="s">
        <v>0</v>
      </c>
      <c r="K285" s="3">
        <f t="shared" ref="K285:K319" si="8">SUM(C285-D285)</f>
        <v>-95562</v>
      </c>
      <c r="M285" s="2">
        <v>3</v>
      </c>
      <c r="N285" t="s">
        <v>10</v>
      </c>
    </row>
    <row r="286" spans="1:14" x14ac:dyDescent="0.25">
      <c r="A286">
        <v>24</v>
      </c>
      <c r="B286" s="1">
        <v>37058</v>
      </c>
      <c r="C286">
        <v>794429</v>
      </c>
      <c r="D286">
        <v>1090000</v>
      </c>
      <c r="E286" s="14">
        <f t="shared" si="7"/>
        <v>0.72883394495412845</v>
      </c>
      <c r="F286" s="18"/>
      <c r="G286" s="18"/>
      <c r="H286" s="18"/>
      <c r="I286" s="18"/>
      <c r="J286" t="s">
        <v>0</v>
      </c>
      <c r="K286" s="3">
        <f t="shared" si="8"/>
        <v>-295571</v>
      </c>
    </row>
    <row r="287" spans="1:14" x14ac:dyDescent="0.25">
      <c r="A287">
        <v>24</v>
      </c>
      <c r="B287" s="1">
        <v>37059</v>
      </c>
      <c r="C287">
        <v>801587</v>
      </c>
      <c r="D287">
        <v>1090000</v>
      </c>
      <c r="E287" s="14">
        <f t="shared" ref="E287:E356" si="9">+C287/D287</f>
        <v>0.73540091743119262</v>
      </c>
      <c r="F287" s="18"/>
      <c r="G287" s="18"/>
      <c r="H287" s="18"/>
      <c r="I287" s="18"/>
      <c r="J287" t="s">
        <v>0</v>
      </c>
      <c r="K287" s="3">
        <f t="shared" si="8"/>
        <v>-288413</v>
      </c>
    </row>
    <row r="288" spans="1:14" x14ac:dyDescent="0.25">
      <c r="A288">
        <v>24</v>
      </c>
      <c r="B288" s="1">
        <v>37060</v>
      </c>
      <c r="C288">
        <v>1026946</v>
      </c>
      <c r="D288">
        <v>1167346</v>
      </c>
      <c r="E288" s="14">
        <f t="shared" si="9"/>
        <v>0.87972717600437234</v>
      </c>
      <c r="F288" s="18"/>
      <c r="G288" s="18"/>
      <c r="H288" s="18"/>
      <c r="I288" s="18"/>
      <c r="J288" t="s">
        <v>0</v>
      </c>
      <c r="K288" s="3">
        <f t="shared" si="8"/>
        <v>-140400</v>
      </c>
    </row>
    <row r="289" spans="1:14" x14ac:dyDescent="0.25">
      <c r="A289">
        <v>24</v>
      </c>
      <c r="B289" s="1">
        <v>37061</v>
      </c>
      <c r="C289">
        <v>1095243</v>
      </c>
      <c r="D289">
        <v>1089974</v>
      </c>
      <c r="E289" s="14">
        <f t="shared" si="9"/>
        <v>1.0048340602619878</v>
      </c>
      <c r="F289" s="18"/>
      <c r="G289" s="18"/>
      <c r="H289" s="18"/>
      <c r="I289" s="18">
        <v>1</v>
      </c>
      <c r="J289" t="s">
        <v>0</v>
      </c>
      <c r="K289" s="3">
        <f t="shared" si="8"/>
        <v>5269</v>
      </c>
      <c r="L289" t="s">
        <v>7</v>
      </c>
      <c r="M289" s="2">
        <v>4</v>
      </c>
      <c r="N289" t="s">
        <v>10</v>
      </c>
    </row>
    <row r="290" spans="1:14" x14ac:dyDescent="0.25">
      <c r="A290">
        <v>24</v>
      </c>
      <c r="B290" s="1">
        <v>37062</v>
      </c>
      <c r="C290">
        <v>1082708</v>
      </c>
      <c r="D290">
        <v>1092090</v>
      </c>
      <c r="E290" s="14">
        <f t="shared" si="9"/>
        <v>0.99140913294691835</v>
      </c>
      <c r="F290" s="18"/>
      <c r="G290" s="18"/>
      <c r="H290" s="18">
        <v>1</v>
      </c>
      <c r="I290" s="18"/>
      <c r="J290" t="s">
        <v>0</v>
      </c>
      <c r="K290" s="3">
        <f t="shared" si="8"/>
        <v>-9382</v>
      </c>
      <c r="M290" s="2">
        <v>4</v>
      </c>
      <c r="N290" t="s">
        <v>10</v>
      </c>
    </row>
    <row r="291" spans="1:14" x14ac:dyDescent="0.25">
      <c r="A291">
        <v>24</v>
      </c>
      <c r="B291" s="1">
        <v>37063</v>
      </c>
      <c r="C291">
        <v>1086931</v>
      </c>
      <c r="D291">
        <v>1091020</v>
      </c>
      <c r="E291" s="14">
        <f t="shared" si="9"/>
        <v>0.99625213103334498</v>
      </c>
      <c r="F291" s="18"/>
      <c r="G291" s="18"/>
      <c r="H291" s="18"/>
      <c r="I291" s="18">
        <v>1</v>
      </c>
      <c r="J291" t="s">
        <v>0</v>
      </c>
      <c r="K291" s="3">
        <f t="shared" si="8"/>
        <v>-4089</v>
      </c>
      <c r="M291" s="2">
        <v>4</v>
      </c>
      <c r="N291" t="s">
        <v>10</v>
      </c>
    </row>
    <row r="292" spans="1:14" x14ac:dyDescent="0.25">
      <c r="A292">
        <v>24</v>
      </c>
      <c r="B292" s="1">
        <v>37064</v>
      </c>
      <c r="C292">
        <v>1088503</v>
      </c>
      <c r="D292">
        <v>1089976</v>
      </c>
      <c r="E292" s="14">
        <f t="shared" si="9"/>
        <v>0.99864859409748474</v>
      </c>
      <c r="F292" s="18"/>
      <c r="G292" s="18"/>
      <c r="H292" s="18"/>
      <c r="I292" s="18">
        <v>1</v>
      </c>
      <c r="J292" t="s">
        <v>0</v>
      </c>
      <c r="K292" s="3">
        <f t="shared" si="8"/>
        <v>-1473</v>
      </c>
      <c r="M292" s="2">
        <v>4</v>
      </c>
      <c r="N292" t="s">
        <v>10</v>
      </c>
    </row>
    <row r="293" spans="1:14" x14ac:dyDescent="0.25">
      <c r="A293">
        <v>24</v>
      </c>
      <c r="B293" s="1">
        <v>37065</v>
      </c>
      <c r="C293">
        <v>971024</v>
      </c>
      <c r="D293">
        <v>1090000</v>
      </c>
      <c r="E293" s="14">
        <f t="shared" si="9"/>
        <v>0.89084770642201838</v>
      </c>
      <c r="F293" s="18"/>
      <c r="G293" s="18"/>
      <c r="H293" s="18"/>
      <c r="I293" s="18"/>
      <c r="J293" t="s">
        <v>0</v>
      </c>
      <c r="K293" s="3">
        <f t="shared" si="8"/>
        <v>-118976</v>
      </c>
    </row>
    <row r="294" spans="1:14" x14ac:dyDescent="0.25">
      <c r="A294">
        <v>24</v>
      </c>
      <c r="B294" s="1">
        <v>37066</v>
      </c>
      <c r="C294">
        <v>929510</v>
      </c>
      <c r="D294">
        <v>1090000</v>
      </c>
      <c r="E294" s="14">
        <f t="shared" si="9"/>
        <v>0.85276146788990825</v>
      </c>
      <c r="F294" s="18"/>
      <c r="G294" s="18"/>
      <c r="H294" s="18"/>
      <c r="I294" s="18"/>
      <c r="J294" t="s">
        <v>0</v>
      </c>
      <c r="K294" s="3">
        <f t="shared" si="8"/>
        <v>-160490</v>
      </c>
    </row>
    <row r="295" spans="1:14" x14ac:dyDescent="0.25">
      <c r="A295">
        <v>24</v>
      </c>
      <c r="B295" s="1">
        <v>37067</v>
      </c>
      <c r="C295">
        <v>1087370</v>
      </c>
      <c r="D295">
        <v>1089956</v>
      </c>
      <c r="E295" s="14">
        <f t="shared" si="9"/>
        <v>0.99762742716219732</v>
      </c>
      <c r="F295" s="18"/>
      <c r="G295" s="18"/>
      <c r="H295" s="18"/>
      <c r="I295" s="18">
        <v>1</v>
      </c>
      <c r="J295" t="s">
        <v>0</v>
      </c>
      <c r="K295" s="3">
        <f t="shared" si="8"/>
        <v>-2586</v>
      </c>
      <c r="M295" s="2">
        <v>4</v>
      </c>
      <c r="N295" t="s">
        <v>10</v>
      </c>
    </row>
    <row r="296" spans="1:14" x14ac:dyDescent="0.25">
      <c r="A296">
        <v>24</v>
      </c>
      <c r="B296" s="1">
        <v>37068</v>
      </c>
      <c r="C296">
        <v>1088775</v>
      </c>
      <c r="D296">
        <v>1090976</v>
      </c>
      <c r="E296" s="14">
        <f t="shared" si="9"/>
        <v>0.99798254040418855</v>
      </c>
      <c r="F296" s="18"/>
      <c r="G296" s="18"/>
      <c r="H296" s="18"/>
      <c r="I296" s="18">
        <v>1</v>
      </c>
      <c r="J296" t="s">
        <v>0</v>
      </c>
      <c r="K296" s="3">
        <f t="shared" si="8"/>
        <v>-2201</v>
      </c>
      <c r="M296" s="2">
        <v>4</v>
      </c>
      <c r="N296" t="s">
        <v>10</v>
      </c>
    </row>
    <row r="297" spans="1:14" x14ac:dyDescent="0.25">
      <c r="A297">
        <v>24</v>
      </c>
      <c r="B297" s="1">
        <v>37069</v>
      </c>
      <c r="C297">
        <v>1091509</v>
      </c>
      <c r="D297">
        <v>1090000</v>
      </c>
      <c r="E297" s="14">
        <f t="shared" si="9"/>
        <v>1.0013844036697248</v>
      </c>
      <c r="F297" s="18"/>
      <c r="G297" s="18"/>
      <c r="H297" s="18"/>
      <c r="I297" s="18">
        <v>1</v>
      </c>
      <c r="J297" t="s">
        <v>0</v>
      </c>
      <c r="K297" s="3">
        <f t="shared" si="8"/>
        <v>1509</v>
      </c>
      <c r="L297" t="s">
        <v>7</v>
      </c>
      <c r="M297" s="2">
        <v>4</v>
      </c>
      <c r="N297" t="s">
        <v>10</v>
      </c>
    </row>
    <row r="298" spans="1:14" x14ac:dyDescent="0.25">
      <c r="A298">
        <v>24</v>
      </c>
      <c r="B298" s="1">
        <v>37070</v>
      </c>
      <c r="C298">
        <v>1051274</v>
      </c>
      <c r="D298">
        <v>1147756</v>
      </c>
      <c r="E298" s="14">
        <f t="shared" si="9"/>
        <v>0.91593857927991662</v>
      </c>
      <c r="F298" s="18"/>
      <c r="G298" s="18"/>
      <c r="H298" s="18"/>
      <c r="I298" s="18"/>
      <c r="J298" t="s">
        <v>0</v>
      </c>
      <c r="K298" s="3">
        <f t="shared" si="8"/>
        <v>-96482</v>
      </c>
      <c r="M298" s="2">
        <v>4</v>
      </c>
      <c r="N298" t="s">
        <v>10</v>
      </c>
    </row>
    <row r="299" spans="1:14" x14ac:dyDescent="0.25">
      <c r="A299">
        <v>24</v>
      </c>
      <c r="B299" s="1">
        <v>37071</v>
      </c>
      <c r="C299">
        <v>885127</v>
      </c>
      <c r="D299">
        <v>1090000</v>
      </c>
      <c r="E299" s="14">
        <f t="shared" si="9"/>
        <v>0.81204311926605499</v>
      </c>
      <c r="F299" s="18"/>
      <c r="G299" s="18"/>
      <c r="H299" s="18"/>
      <c r="I299" s="18"/>
      <c r="J299" t="s">
        <v>0</v>
      </c>
      <c r="K299" s="3">
        <f t="shared" si="8"/>
        <v>-204873</v>
      </c>
    </row>
    <row r="300" spans="1:14" ht="13.8" thickBot="1" x14ac:dyDescent="0.3">
      <c r="A300">
        <v>24</v>
      </c>
      <c r="B300" s="1">
        <v>37072</v>
      </c>
      <c r="C300">
        <v>889872</v>
      </c>
      <c r="D300">
        <v>1090000</v>
      </c>
      <c r="E300" s="14">
        <f t="shared" si="9"/>
        <v>0.8163963302752294</v>
      </c>
      <c r="F300" s="20"/>
      <c r="G300" s="20"/>
      <c r="H300" s="20"/>
      <c r="I300" s="20"/>
      <c r="J300" t="s">
        <v>0</v>
      </c>
      <c r="K300" s="3">
        <f t="shared" si="8"/>
        <v>-200128</v>
      </c>
    </row>
    <row r="301" spans="1:14" x14ac:dyDescent="0.25">
      <c r="B301" s="1"/>
      <c r="F301" s="17">
        <f>SUM(F271:F300)</f>
        <v>5</v>
      </c>
      <c r="G301" s="17"/>
      <c r="H301" s="17">
        <f>SUM(H271:H300)</f>
        <v>2</v>
      </c>
      <c r="I301" s="17">
        <f>SUM(I271:I300)</f>
        <v>8</v>
      </c>
    </row>
    <row r="302" spans="1:14" x14ac:dyDescent="0.25">
      <c r="B302" s="1"/>
      <c r="F302" s="17"/>
      <c r="G302" s="17"/>
      <c r="H302" s="17"/>
      <c r="I302" s="17"/>
    </row>
    <row r="303" spans="1:14" x14ac:dyDescent="0.25">
      <c r="A303" s="5" t="s">
        <v>2</v>
      </c>
      <c r="B303" s="6" t="s">
        <v>3</v>
      </c>
      <c r="C303" s="5" t="s">
        <v>4</v>
      </c>
      <c r="D303" s="6" t="s">
        <v>5</v>
      </c>
      <c r="E303" s="13" t="s">
        <v>23</v>
      </c>
      <c r="F303" s="16">
        <v>0.95</v>
      </c>
      <c r="G303" s="16"/>
      <c r="H303" s="16">
        <v>0.98</v>
      </c>
      <c r="I303" s="16">
        <v>1</v>
      </c>
      <c r="J303" s="5" t="s">
        <v>6</v>
      </c>
      <c r="M303" s="5" t="s">
        <v>22</v>
      </c>
      <c r="N303" s="5" t="s">
        <v>21</v>
      </c>
    </row>
    <row r="304" spans="1:14" x14ac:dyDescent="0.25">
      <c r="A304">
        <v>24</v>
      </c>
      <c r="B304" s="1">
        <v>37073</v>
      </c>
      <c r="C304">
        <v>926866</v>
      </c>
      <c r="D304">
        <v>1090000</v>
      </c>
      <c r="E304" s="14">
        <f t="shared" si="9"/>
        <v>0.85033577981651376</v>
      </c>
      <c r="F304" s="18"/>
      <c r="G304" s="18"/>
      <c r="H304" s="18"/>
      <c r="I304" s="18"/>
      <c r="J304" t="s">
        <v>0</v>
      </c>
      <c r="K304" s="3">
        <f t="shared" si="8"/>
        <v>-163134</v>
      </c>
    </row>
    <row r="305" spans="1:14" x14ac:dyDescent="0.25">
      <c r="A305">
        <v>24</v>
      </c>
      <c r="B305" s="1">
        <v>37074</v>
      </c>
      <c r="C305">
        <v>1068915</v>
      </c>
      <c r="D305">
        <v>1090000</v>
      </c>
      <c r="E305" s="14">
        <f t="shared" si="9"/>
        <v>0.98065596330275229</v>
      </c>
      <c r="F305" s="18"/>
      <c r="G305" s="18"/>
      <c r="H305" s="18">
        <v>1</v>
      </c>
      <c r="I305" s="18"/>
      <c r="J305" t="s">
        <v>0</v>
      </c>
      <c r="K305" s="3">
        <f t="shared" si="8"/>
        <v>-21085</v>
      </c>
    </row>
    <row r="306" spans="1:14" x14ac:dyDescent="0.25">
      <c r="A306">
        <v>24</v>
      </c>
      <c r="B306" s="1">
        <v>37075</v>
      </c>
      <c r="C306">
        <v>1090267</v>
      </c>
      <c r="D306">
        <v>1091000</v>
      </c>
      <c r="E306" s="14">
        <f t="shared" si="9"/>
        <v>0.99932813932172315</v>
      </c>
      <c r="F306" s="18"/>
      <c r="G306" s="18"/>
      <c r="H306" s="18"/>
      <c r="I306" s="18">
        <v>1</v>
      </c>
      <c r="J306" t="s">
        <v>0</v>
      </c>
      <c r="K306" s="3">
        <f t="shared" si="8"/>
        <v>-733</v>
      </c>
      <c r="M306" s="2">
        <v>3</v>
      </c>
      <c r="N306" t="s">
        <v>10</v>
      </c>
    </row>
    <row r="307" spans="1:14" x14ac:dyDescent="0.25">
      <c r="A307">
        <v>24</v>
      </c>
      <c r="B307" s="1">
        <v>37076</v>
      </c>
      <c r="C307">
        <v>1086599</v>
      </c>
      <c r="D307">
        <v>1089954</v>
      </c>
      <c r="E307" s="14">
        <f t="shared" si="9"/>
        <v>0.9969218884466684</v>
      </c>
      <c r="F307" s="18"/>
      <c r="G307" s="18"/>
      <c r="H307" s="18"/>
      <c r="I307" s="18">
        <v>1</v>
      </c>
      <c r="J307" t="s">
        <v>0</v>
      </c>
      <c r="K307" s="3">
        <f t="shared" si="8"/>
        <v>-3355</v>
      </c>
      <c r="M307" s="2">
        <v>4</v>
      </c>
      <c r="N307" t="s">
        <v>10</v>
      </c>
    </row>
    <row r="308" spans="1:14" x14ac:dyDescent="0.25">
      <c r="A308">
        <v>24</v>
      </c>
      <c r="B308" s="1">
        <v>37077</v>
      </c>
      <c r="C308">
        <v>1083979</v>
      </c>
      <c r="D308">
        <v>1089972</v>
      </c>
      <c r="E308" s="14">
        <f t="shared" si="9"/>
        <v>0.99450169362148755</v>
      </c>
      <c r="F308" s="18"/>
      <c r="G308" s="18"/>
      <c r="H308" s="18"/>
      <c r="I308" s="18">
        <v>1</v>
      </c>
      <c r="J308" t="s">
        <v>0</v>
      </c>
      <c r="K308" s="3">
        <f t="shared" si="8"/>
        <v>-5993</v>
      </c>
      <c r="M308" s="2">
        <v>4</v>
      </c>
      <c r="N308" t="s">
        <v>10</v>
      </c>
    </row>
    <row r="309" spans="1:14" x14ac:dyDescent="0.25">
      <c r="A309">
        <v>24</v>
      </c>
      <c r="B309" s="1">
        <v>37078</v>
      </c>
      <c r="C309">
        <v>1073774</v>
      </c>
      <c r="D309">
        <v>1090178</v>
      </c>
      <c r="E309" s="14">
        <f t="shared" si="9"/>
        <v>0.98495291594583634</v>
      </c>
      <c r="F309" s="18"/>
      <c r="G309" s="18"/>
      <c r="H309" s="18">
        <v>1</v>
      </c>
      <c r="I309" s="18"/>
      <c r="J309" t="s">
        <v>0</v>
      </c>
      <c r="K309" s="3">
        <f t="shared" si="8"/>
        <v>-16404</v>
      </c>
      <c r="M309" s="2">
        <v>4</v>
      </c>
      <c r="N309" t="s">
        <v>10</v>
      </c>
    </row>
    <row r="310" spans="1:14" x14ac:dyDescent="0.25">
      <c r="A310">
        <v>24</v>
      </c>
      <c r="B310" s="1">
        <v>37079</v>
      </c>
      <c r="C310">
        <v>1092359</v>
      </c>
      <c r="D310">
        <v>1090480</v>
      </c>
      <c r="E310" s="14">
        <f t="shared" si="9"/>
        <v>1.0017230944171374</v>
      </c>
      <c r="F310" s="18"/>
      <c r="G310" s="18"/>
      <c r="H310" s="18"/>
      <c r="I310" s="18">
        <v>1</v>
      </c>
      <c r="J310" t="s">
        <v>0</v>
      </c>
      <c r="K310" s="3">
        <f t="shared" si="8"/>
        <v>1879</v>
      </c>
      <c r="L310" t="s">
        <v>7</v>
      </c>
      <c r="M310" s="2">
        <v>4</v>
      </c>
      <c r="N310" t="s">
        <v>10</v>
      </c>
    </row>
    <row r="311" spans="1:14" x14ac:dyDescent="0.25">
      <c r="A311">
        <v>24</v>
      </c>
      <c r="B311" s="1">
        <v>37080</v>
      </c>
      <c r="C311">
        <v>1079900</v>
      </c>
      <c r="D311">
        <v>1091823</v>
      </c>
      <c r="E311" s="14">
        <f t="shared" si="9"/>
        <v>0.98907973178802788</v>
      </c>
      <c r="F311" s="18"/>
      <c r="G311" s="18"/>
      <c r="H311" s="18">
        <v>1</v>
      </c>
      <c r="I311" s="18"/>
      <c r="J311" t="s">
        <v>0</v>
      </c>
      <c r="K311" s="3">
        <f t="shared" si="8"/>
        <v>-11923</v>
      </c>
      <c r="M311" s="2">
        <v>3</v>
      </c>
      <c r="N311" t="s">
        <v>10</v>
      </c>
    </row>
    <row r="312" spans="1:14" x14ac:dyDescent="0.25">
      <c r="A312">
        <v>24</v>
      </c>
      <c r="B312" s="1">
        <v>37081</v>
      </c>
      <c r="C312">
        <v>1090129</v>
      </c>
      <c r="D312">
        <v>1097544</v>
      </c>
      <c r="E312" s="14">
        <f t="shared" si="9"/>
        <v>0.9932440066184135</v>
      </c>
      <c r="F312" s="18"/>
      <c r="G312" s="18"/>
      <c r="H312" s="18">
        <v>1</v>
      </c>
      <c r="I312" s="18"/>
      <c r="J312" t="s">
        <v>0</v>
      </c>
      <c r="K312" s="3">
        <f t="shared" si="8"/>
        <v>-7415</v>
      </c>
      <c r="M312" s="2">
        <v>4</v>
      </c>
      <c r="N312" t="s">
        <v>10</v>
      </c>
    </row>
    <row r="313" spans="1:14" x14ac:dyDescent="0.25">
      <c r="A313">
        <v>24</v>
      </c>
      <c r="B313" s="1">
        <v>37082</v>
      </c>
      <c r="C313">
        <v>1092421</v>
      </c>
      <c r="D313">
        <v>1089966</v>
      </c>
      <c r="E313" s="14">
        <f t="shared" si="9"/>
        <v>1.0022523638352021</v>
      </c>
      <c r="F313" s="18"/>
      <c r="G313" s="18"/>
      <c r="H313" s="18"/>
      <c r="I313" s="18">
        <v>1</v>
      </c>
      <c r="J313" t="s">
        <v>0</v>
      </c>
      <c r="K313" s="3">
        <f t="shared" si="8"/>
        <v>2455</v>
      </c>
      <c r="L313" t="s">
        <v>7</v>
      </c>
      <c r="M313" s="2">
        <v>4</v>
      </c>
      <c r="N313" t="s">
        <v>10</v>
      </c>
    </row>
    <row r="314" spans="1:14" x14ac:dyDescent="0.25">
      <c r="A314">
        <v>24</v>
      </c>
      <c r="B314" s="1">
        <v>37083</v>
      </c>
      <c r="C314">
        <v>1083131</v>
      </c>
      <c r="D314">
        <v>1089966</v>
      </c>
      <c r="E314" s="14">
        <f t="shared" si="9"/>
        <v>0.99372916219405005</v>
      </c>
      <c r="F314" s="18"/>
      <c r="G314" s="18"/>
      <c r="H314" s="18">
        <v>1</v>
      </c>
      <c r="I314" s="18"/>
      <c r="J314" t="s">
        <v>0</v>
      </c>
      <c r="K314" s="3">
        <f t="shared" si="8"/>
        <v>-6835</v>
      </c>
      <c r="M314" s="2">
        <v>4</v>
      </c>
      <c r="N314" t="s">
        <v>10</v>
      </c>
    </row>
    <row r="315" spans="1:14" x14ac:dyDescent="0.25">
      <c r="A315" s="4">
        <v>24</v>
      </c>
      <c r="B315" s="29">
        <v>37084</v>
      </c>
      <c r="C315" s="4">
        <v>1081625</v>
      </c>
      <c r="D315" s="4">
        <v>1090000</v>
      </c>
      <c r="E315" s="30">
        <f t="shared" si="9"/>
        <v>0.9923165137614679</v>
      </c>
      <c r="F315" s="18"/>
      <c r="G315" s="18"/>
      <c r="H315" s="18">
        <v>1</v>
      </c>
      <c r="I315" s="18"/>
      <c r="J315" t="s">
        <v>0</v>
      </c>
      <c r="K315" s="3">
        <f t="shared" si="8"/>
        <v>-8375</v>
      </c>
      <c r="M315" s="2">
        <v>2</v>
      </c>
      <c r="N315" t="s">
        <v>10</v>
      </c>
    </row>
    <row r="316" spans="1:14" x14ac:dyDescent="0.25">
      <c r="A316">
        <v>24</v>
      </c>
      <c r="B316" s="1">
        <v>37085</v>
      </c>
      <c r="C316">
        <v>1089999</v>
      </c>
      <c r="D316">
        <v>1089964</v>
      </c>
      <c r="E316" s="14">
        <f t="shared" si="9"/>
        <v>1.000032111152295</v>
      </c>
      <c r="F316" s="18"/>
      <c r="G316" s="18"/>
      <c r="H316" s="18"/>
      <c r="I316" s="18">
        <v>1</v>
      </c>
      <c r="J316" t="s">
        <v>0</v>
      </c>
      <c r="K316" s="3">
        <f t="shared" si="8"/>
        <v>35</v>
      </c>
      <c r="L316" t="s">
        <v>7</v>
      </c>
      <c r="M316" s="2">
        <v>4</v>
      </c>
      <c r="N316" t="s">
        <v>10</v>
      </c>
    </row>
    <row r="317" spans="1:14" x14ac:dyDescent="0.25">
      <c r="A317">
        <v>24</v>
      </c>
      <c r="B317" s="1">
        <v>37086</v>
      </c>
      <c r="C317">
        <v>972257</v>
      </c>
      <c r="D317">
        <v>1193612</v>
      </c>
      <c r="E317" s="14">
        <f t="shared" si="9"/>
        <v>0.81455028937376639</v>
      </c>
      <c r="F317" s="18"/>
      <c r="G317" s="18"/>
      <c r="H317" s="18"/>
      <c r="I317" s="18"/>
      <c r="J317" t="s">
        <v>0</v>
      </c>
      <c r="K317" s="3">
        <f t="shared" si="8"/>
        <v>-221355</v>
      </c>
    </row>
    <row r="318" spans="1:14" x14ac:dyDescent="0.25">
      <c r="A318">
        <v>24</v>
      </c>
      <c r="B318" s="1">
        <v>37087</v>
      </c>
      <c r="C318">
        <v>792447</v>
      </c>
      <c r="D318">
        <v>1090000</v>
      </c>
      <c r="E318" s="14">
        <f t="shared" si="9"/>
        <v>0.72701559633027524</v>
      </c>
      <c r="F318" s="18"/>
      <c r="G318" s="18"/>
      <c r="H318" s="18"/>
      <c r="I318" s="18"/>
      <c r="J318" t="s">
        <v>0</v>
      </c>
      <c r="K318" s="3">
        <f t="shared" si="8"/>
        <v>-297553</v>
      </c>
    </row>
    <row r="319" spans="1:14" x14ac:dyDescent="0.25">
      <c r="A319">
        <v>24</v>
      </c>
      <c r="B319" s="1">
        <v>37088</v>
      </c>
      <c r="C319">
        <v>987322</v>
      </c>
      <c r="D319">
        <v>1090000</v>
      </c>
      <c r="E319" s="14">
        <f t="shared" si="9"/>
        <v>0.90580000000000005</v>
      </c>
      <c r="F319" s="18"/>
      <c r="G319" s="18"/>
      <c r="H319" s="18"/>
      <c r="I319" s="18"/>
      <c r="J319" t="s">
        <v>0</v>
      </c>
      <c r="K319" s="3">
        <f t="shared" si="8"/>
        <v>-102678</v>
      </c>
      <c r="M319" s="2">
        <v>4</v>
      </c>
      <c r="N319" t="s">
        <v>10</v>
      </c>
    </row>
    <row r="320" spans="1:14" x14ac:dyDescent="0.25">
      <c r="A320">
        <v>24</v>
      </c>
      <c r="B320" s="1">
        <v>37089</v>
      </c>
      <c r="C320">
        <v>1090278</v>
      </c>
      <c r="D320">
        <v>1089972</v>
      </c>
      <c r="E320" s="14">
        <f t="shared" si="9"/>
        <v>1.0002807411566537</v>
      </c>
      <c r="F320" s="18"/>
      <c r="G320" s="18"/>
      <c r="H320" s="18"/>
      <c r="I320" s="18">
        <v>1</v>
      </c>
      <c r="J320" t="s">
        <v>0</v>
      </c>
      <c r="K320" s="3">
        <f t="shared" ref="K320:K354" si="10">SUM(C320-D320)</f>
        <v>306</v>
      </c>
      <c r="L320" t="s">
        <v>7</v>
      </c>
      <c r="M320" s="2">
        <v>4</v>
      </c>
      <c r="N320" t="s">
        <v>10</v>
      </c>
    </row>
    <row r="321" spans="1:15" x14ac:dyDescent="0.25">
      <c r="A321">
        <v>24</v>
      </c>
      <c r="B321" s="1">
        <v>37090</v>
      </c>
      <c r="C321">
        <v>1093999</v>
      </c>
      <c r="D321">
        <v>1093408</v>
      </c>
      <c r="E321" s="14">
        <f t="shared" si="9"/>
        <v>1.0005405118674822</v>
      </c>
      <c r="F321" s="18"/>
      <c r="G321" s="18"/>
      <c r="H321" s="18"/>
      <c r="I321" s="18">
        <v>1</v>
      </c>
      <c r="J321" t="s">
        <v>0</v>
      </c>
      <c r="K321" s="3">
        <f t="shared" si="10"/>
        <v>591</v>
      </c>
      <c r="L321" t="s">
        <v>7</v>
      </c>
      <c r="M321" s="2">
        <v>4</v>
      </c>
      <c r="N321" t="s">
        <v>10</v>
      </c>
    </row>
    <row r="322" spans="1:15" x14ac:dyDescent="0.25">
      <c r="A322">
        <v>24</v>
      </c>
      <c r="B322" s="1">
        <v>37091</v>
      </c>
      <c r="C322">
        <v>1038846</v>
      </c>
      <c r="D322">
        <v>1136552</v>
      </c>
      <c r="E322" s="14">
        <f t="shared" si="9"/>
        <v>0.91403296989491023</v>
      </c>
      <c r="F322" s="18"/>
      <c r="G322" s="18"/>
      <c r="H322" s="18"/>
      <c r="I322" s="18"/>
      <c r="J322" t="s">
        <v>0</v>
      </c>
      <c r="K322" s="3">
        <f t="shared" si="10"/>
        <v>-97706</v>
      </c>
      <c r="M322" s="2">
        <v>2</v>
      </c>
      <c r="N322" t="s">
        <v>10</v>
      </c>
    </row>
    <row r="323" spans="1:15" x14ac:dyDescent="0.25">
      <c r="A323">
        <v>24</v>
      </c>
      <c r="B323" s="1">
        <v>37092</v>
      </c>
      <c r="C323">
        <v>908846</v>
      </c>
      <c r="D323">
        <v>1093000</v>
      </c>
      <c r="E323" s="14">
        <f t="shared" si="9"/>
        <v>0.8315150960658737</v>
      </c>
      <c r="F323" s="18"/>
      <c r="G323" s="18"/>
      <c r="H323" s="18"/>
      <c r="I323" s="18"/>
      <c r="J323" t="s">
        <v>0</v>
      </c>
      <c r="K323" s="3">
        <f t="shared" si="10"/>
        <v>-184154</v>
      </c>
    </row>
    <row r="324" spans="1:15" x14ac:dyDescent="0.25">
      <c r="A324">
        <v>24</v>
      </c>
      <c r="B324" s="1">
        <v>37093</v>
      </c>
      <c r="C324">
        <v>849896</v>
      </c>
      <c r="D324">
        <v>1093000</v>
      </c>
      <c r="E324" s="14">
        <f t="shared" si="9"/>
        <v>0.77758096980786828</v>
      </c>
      <c r="F324" s="18"/>
      <c r="G324" s="18"/>
      <c r="H324" s="18"/>
      <c r="I324" s="18"/>
      <c r="J324" t="s">
        <v>0</v>
      </c>
      <c r="K324" s="3">
        <f t="shared" si="10"/>
        <v>-243104</v>
      </c>
      <c r="O324" s="1"/>
    </row>
    <row r="325" spans="1:15" x14ac:dyDescent="0.25">
      <c r="A325">
        <v>24</v>
      </c>
      <c r="B325" s="1">
        <v>37094</v>
      </c>
      <c r="C325">
        <v>819883</v>
      </c>
      <c r="D325">
        <v>1093000</v>
      </c>
      <c r="E325" s="14">
        <f t="shared" si="9"/>
        <v>0.75012168344007324</v>
      </c>
      <c r="F325" s="18"/>
      <c r="G325" s="18"/>
      <c r="H325" s="18"/>
      <c r="I325" s="18"/>
      <c r="J325" t="s">
        <v>0</v>
      </c>
      <c r="K325" s="3">
        <f t="shared" si="10"/>
        <v>-273117</v>
      </c>
    </row>
    <row r="326" spans="1:15" x14ac:dyDescent="0.25">
      <c r="A326">
        <v>24</v>
      </c>
      <c r="B326" s="1">
        <v>37095</v>
      </c>
      <c r="C326">
        <v>1092939</v>
      </c>
      <c r="D326">
        <v>1125276</v>
      </c>
      <c r="E326" s="14">
        <f t="shared" si="9"/>
        <v>0.971263050131701</v>
      </c>
      <c r="F326" s="18">
        <v>1</v>
      </c>
      <c r="G326" s="18"/>
      <c r="H326" s="18"/>
      <c r="I326" s="18"/>
      <c r="J326" t="s">
        <v>0</v>
      </c>
      <c r="K326" s="3">
        <f t="shared" si="10"/>
        <v>-32337</v>
      </c>
      <c r="M326" s="2">
        <v>4</v>
      </c>
      <c r="N326" t="s">
        <v>10</v>
      </c>
    </row>
    <row r="327" spans="1:15" x14ac:dyDescent="0.25">
      <c r="A327">
        <v>24</v>
      </c>
      <c r="B327" s="1">
        <v>37096</v>
      </c>
      <c r="C327">
        <v>1060222</v>
      </c>
      <c r="D327">
        <v>1092954</v>
      </c>
      <c r="E327" s="14">
        <f t="shared" si="9"/>
        <v>0.97005180455902074</v>
      </c>
      <c r="F327" s="18">
        <v>1</v>
      </c>
      <c r="G327" s="18"/>
      <c r="H327" s="18"/>
      <c r="I327" s="18"/>
      <c r="J327" t="s">
        <v>0</v>
      </c>
      <c r="K327" s="3">
        <f t="shared" si="10"/>
        <v>-32732</v>
      </c>
      <c r="M327" s="2">
        <v>4</v>
      </c>
      <c r="N327" t="s">
        <v>10</v>
      </c>
    </row>
    <row r="328" spans="1:15" x14ac:dyDescent="0.25">
      <c r="A328">
        <v>24</v>
      </c>
      <c r="B328" s="1">
        <v>37097</v>
      </c>
      <c r="C328">
        <v>1085718</v>
      </c>
      <c r="D328">
        <v>1101810</v>
      </c>
      <c r="E328" s="14">
        <f t="shared" si="9"/>
        <v>0.98539494105154246</v>
      </c>
      <c r="F328" s="18"/>
      <c r="G328" s="18"/>
      <c r="H328" s="18">
        <v>1</v>
      </c>
      <c r="I328" s="18"/>
      <c r="J328" t="s">
        <v>0</v>
      </c>
      <c r="K328" s="3">
        <f t="shared" si="10"/>
        <v>-16092</v>
      </c>
      <c r="M328" s="2">
        <v>4</v>
      </c>
      <c r="N328" t="s">
        <v>10</v>
      </c>
    </row>
    <row r="329" spans="1:15" x14ac:dyDescent="0.25">
      <c r="A329">
        <v>24</v>
      </c>
      <c r="B329" s="1">
        <v>37098</v>
      </c>
      <c r="C329">
        <v>1093005</v>
      </c>
      <c r="D329">
        <v>1092966</v>
      </c>
      <c r="E329" s="14">
        <f t="shared" si="9"/>
        <v>1.000035682720231</v>
      </c>
      <c r="F329" s="18"/>
      <c r="G329" s="18"/>
      <c r="H329" s="18"/>
      <c r="I329" s="18">
        <v>1</v>
      </c>
      <c r="J329" t="s">
        <v>0</v>
      </c>
      <c r="K329" s="3">
        <f t="shared" si="10"/>
        <v>39</v>
      </c>
      <c r="L329" t="s">
        <v>7</v>
      </c>
      <c r="M329" s="2">
        <v>4</v>
      </c>
      <c r="N329" t="s">
        <v>10</v>
      </c>
    </row>
    <row r="330" spans="1:15" x14ac:dyDescent="0.25">
      <c r="A330">
        <v>24</v>
      </c>
      <c r="B330" s="1">
        <v>37099</v>
      </c>
      <c r="C330">
        <v>1092822</v>
      </c>
      <c r="D330">
        <v>1093000</v>
      </c>
      <c r="E330" s="14">
        <f t="shared" si="9"/>
        <v>0.99983714547118019</v>
      </c>
      <c r="F330" s="18"/>
      <c r="G330" s="18"/>
      <c r="H330" s="18"/>
      <c r="I330" s="18">
        <v>1</v>
      </c>
      <c r="J330" t="s">
        <v>0</v>
      </c>
      <c r="K330" s="3">
        <f t="shared" si="10"/>
        <v>-178</v>
      </c>
      <c r="M330" s="2">
        <v>4</v>
      </c>
      <c r="N330" t="s">
        <v>10</v>
      </c>
    </row>
    <row r="331" spans="1:15" x14ac:dyDescent="0.25">
      <c r="A331">
        <v>24</v>
      </c>
      <c r="B331" s="1">
        <v>37100</v>
      </c>
      <c r="C331">
        <v>920585</v>
      </c>
      <c r="D331">
        <v>1093000</v>
      </c>
      <c r="E331" s="14">
        <f t="shared" si="9"/>
        <v>0.84225526075022872</v>
      </c>
      <c r="F331" s="18"/>
      <c r="G331" s="18"/>
      <c r="H331" s="18"/>
      <c r="I331" s="18"/>
      <c r="J331" t="s">
        <v>0</v>
      </c>
      <c r="K331" s="3">
        <f t="shared" si="10"/>
        <v>-172415</v>
      </c>
      <c r="O331" s="1"/>
    </row>
    <row r="332" spans="1:15" x14ac:dyDescent="0.25">
      <c r="A332">
        <v>24</v>
      </c>
      <c r="B332" s="1">
        <v>37101</v>
      </c>
      <c r="C332">
        <v>907470</v>
      </c>
      <c r="D332">
        <v>1093000</v>
      </c>
      <c r="E332" s="14">
        <f t="shared" si="9"/>
        <v>0.830256175663312</v>
      </c>
      <c r="F332" s="18"/>
      <c r="G332" s="18"/>
      <c r="H332" s="18"/>
      <c r="I332" s="18"/>
      <c r="J332" t="s">
        <v>0</v>
      </c>
      <c r="K332" s="3">
        <f t="shared" si="10"/>
        <v>-185530</v>
      </c>
    </row>
    <row r="333" spans="1:15" x14ac:dyDescent="0.25">
      <c r="A333">
        <v>24</v>
      </c>
      <c r="B333" s="1">
        <v>37102</v>
      </c>
      <c r="C333">
        <v>1053639</v>
      </c>
      <c r="D333">
        <v>1105778</v>
      </c>
      <c r="E333" s="14">
        <f t="shared" si="9"/>
        <v>0.95284858262689254</v>
      </c>
      <c r="F333" s="18">
        <v>1</v>
      </c>
      <c r="G333" s="18"/>
      <c r="H333" s="18"/>
      <c r="I333" s="18"/>
      <c r="J333" t="s">
        <v>0</v>
      </c>
      <c r="K333" s="3">
        <f t="shared" si="10"/>
        <v>-52139</v>
      </c>
      <c r="M333" s="2">
        <v>4</v>
      </c>
      <c r="N333" t="s">
        <v>10</v>
      </c>
    </row>
    <row r="334" spans="1:15" ht="13.8" thickBot="1" x14ac:dyDescent="0.3">
      <c r="A334">
        <v>24</v>
      </c>
      <c r="B334" s="1">
        <v>37103</v>
      </c>
      <c r="C334">
        <v>1093276</v>
      </c>
      <c r="D334">
        <v>1092718</v>
      </c>
      <c r="E334" s="14">
        <f t="shared" si="9"/>
        <v>1.0005106532517996</v>
      </c>
      <c r="F334" s="20"/>
      <c r="G334" s="20"/>
      <c r="H334" s="20"/>
      <c r="I334" s="20">
        <v>1</v>
      </c>
      <c r="J334" t="s">
        <v>0</v>
      </c>
      <c r="K334" s="3">
        <f t="shared" si="10"/>
        <v>558</v>
      </c>
      <c r="L334" t="s">
        <v>7</v>
      </c>
      <c r="M334" s="2">
        <v>4</v>
      </c>
      <c r="N334" t="s">
        <v>10</v>
      </c>
    </row>
    <row r="335" spans="1:15" x14ac:dyDescent="0.25">
      <c r="B335" s="1"/>
      <c r="F335" s="17">
        <f>SUM(F305:F334)</f>
        <v>3</v>
      </c>
      <c r="G335" s="17"/>
      <c r="H335" s="17">
        <f>SUM(H305:H334)</f>
        <v>7</v>
      </c>
      <c r="I335" s="17">
        <f>SUM(I305:I334)</f>
        <v>11</v>
      </c>
      <c r="M335" s="2"/>
    </row>
    <row r="336" spans="1:15" x14ac:dyDescent="0.25">
      <c r="B336" s="1"/>
      <c r="F336" s="17"/>
      <c r="G336" s="17"/>
      <c r="H336" s="17"/>
      <c r="I336" s="17"/>
      <c r="M336" s="2"/>
    </row>
    <row r="337" spans="1:14" x14ac:dyDescent="0.25">
      <c r="A337" s="5" t="s">
        <v>2</v>
      </c>
      <c r="B337" s="6" t="s">
        <v>3</v>
      </c>
      <c r="C337" s="5" t="s">
        <v>4</v>
      </c>
      <c r="D337" s="6" t="s">
        <v>5</v>
      </c>
      <c r="E337" s="13" t="s">
        <v>23</v>
      </c>
      <c r="F337" s="16">
        <v>0.95</v>
      </c>
      <c r="G337" s="16"/>
      <c r="H337" s="16">
        <v>0.98</v>
      </c>
      <c r="I337" s="16">
        <v>1</v>
      </c>
      <c r="J337" s="5" t="s">
        <v>6</v>
      </c>
      <c r="M337" s="5" t="s">
        <v>22</v>
      </c>
      <c r="N337" s="5" t="s">
        <v>21</v>
      </c>
    </row>
    <row r="338" spans="1:14" x14ac:dyDescent="0.25">
      <c r="A338">
        <v>24</v>
      </c>
      <c r="B338" s="1">
        <v>37104</v>
      </c>
      <c r="C338">
        <v>1092858</v>
      </c>
      <c r="D338">
        <v>1092956</v>
      </c>
      <c r="E338" s="14">
        <f t="shared" si="9"/>
        <v>0.99991033490826708</v>
      </c>
      <c r="F338" s="18"/>
      <c r="G338" s="18"/>
      <c r="H338" s="18"/>
      <c r="I338" s="18">
        <v>1</v>
      </c>
      <c r="J338" t="s">
        <v>0</v>
      </c>
      <c r="K338" s="3">
        <f t="shared" si="10"/>
        <v>-98</v>
      </c>
      <c r="M338" s="2">
        <v>4</v>
      </c>
      <c r="N338" t="s">
        <v>10</v>
      </c>
    </row>
    <row r="339" spans="1:14" x14ac:dyDescent="0.25">
      <c r="A339">
        <v>24</v>
      </c>
      <c r="B339" s="1">
        <v>37105</v>
      </c>
      <c r="C339">
        <v>1092940</v>
      </c>
      <c r="D339">
        <v>1093000</v>
      </c>
      <c r="E339" s="14">
        <f t="shared" si="9"/>
        <v>0.99994510521500457</v>
      </c>
      <c r="F339" s="18"/>
      <c r="G339" s="18"/>
      <c r="H339" s="18"/>
      <c r="I339" s="18">
        <v>1</v>
      </c>
      <c r="J339" t="s">
        <v>0</v>
      </c>
      <c r="K339" s="3">
        <f t="shared" si="10"/>
        <v>-60</v>
      </c>
      <c r="M339" s="2">
        <v>4</v>
      </c>
      <c r="N339" t="s">
        <v>10</v>
      </c>
    </row>
    <row r="340" spans="1:14" x14ac:dyDescent="0.25">
      <c r="A340">
        <v>24</v>
      </c>
      <c r="B340" s="1">
        <v>37106</v>
      </c>
      <c r="C340">
        <v>1092949</v>
      </c>
      <c r="D340">
        <v>1092956</v>
      </c>
      <c r="E340" s="14">
        <f t="shared" si="9"/>
        <v>0.99999359535059051</v>
      </c>
      <c r="F340" s="18"/>
      <c r="G340" s="18"/>
      <c r="H340" s="18"/>
      <c r="I340" s="18">
        <v>1</v>
      </c>
      <c r="J340" t="s">
        <v>0</v>
      </c>
      <c r="K340" s="3">
        <f t="shared" si="10"/>
        <v>-7</v>
      </c>
      <c r="M340" s="2">
        <v>4</v>
      </c>
      <c r="N340" t="s">
        <v>10</v>
      </c>
    </row>
    <row r="341" spans="1:14" x14ac:dyDescent="0.25">
      <c r="A341">
        <v>24</v>
      </c>
      <c r="B341" s="1">
        <v>37107</v>
      </c>
      <c r="C341">
        <v>1076952</v>
      </c>
      <c r="D341">
        <v>1093000</v>
      </c>
      <c r="E341" s="14">
        <f t="shared" si="9"/>
        <v>0.98531747483989018</v>
      </c>
      <c r="F341" s="18"/>
      <c r="G341" s="18"/>
      <c r="H341" s="18">
        <v>1</v>
      </c>
      <c r="I341" s="18"/>
      <c r="J341" t="s">
        <v>0</v>
      </c>
      <c r="K341" s="3">
        <f t="shared" si="10"/>
        <v>-16048</v>
      </c>
      <c r="M341" s="2">
        <v>4</v>
      </c>
      <c r="N341" t="s">
        <v>10</v>
      </c>
    </row>
    <row r="342" spans="1:14" x14ac:dyDescent="0.25">
      <c r="A342">
        <v>24</v>
      </c>
      <c r="B342" s="1">
        <v>37108</v>
      </c>
      <c r="C342">
        <v>1091142</v>
      </c>
      <c r="D342">
        <v>1093000</v>
      </c>
      <c r="E342" s="14">
        <f t="shared" si="9"/>
        <v>0.99830009149130827</v>
      </c>
      <c r="F342" s="18"/>
      <c r="G342" s="18"/>
      <c r="H342" s="18"/>
      <c r="I342" s="18">
        <v>1</v>
      </c>
      <c r="J342" t="s">
        <v>0</v>
      </c>
      <c r="K342" s="3">
        <f t="shared" si="10"/>
        <v>-1858</v>
      </c>
      <c r="M342" s="2">
        <v>4</v>
      </c>
      <c r="N342" t="s">
        <v>10</v>
      </c>
    </row>
    <row r="343" spans="1:14" x14ac:dyDescent="0.25">
      <c r="A343">
        <v>24</v>
      </c>
      <c r="B343" s="1">
        <v>37109</v>
      </c>
      <c r="C343">
        <v>1103924</v>
      </c>
      <c r="D343">
        <v>1093000</v>
      </c>
      <c r="E343" s="14">
        <f t="shared" si="9"/>
        <v>1.0099945105215005</v>
      </c>
      <c r="F343" s="18"/>
      <c r="G343" s="18"/>
      <c r="H343" s="18"/>
      <c r="I343" s="18">
        <v>1</v>
      </c>
      <c r="J343" t="s">
        <v>0</v>
      </c>
      <c r="K343" s="3">
        <f t="shared" si="10"/>
        <v>10924</v>
      </c>
      <c r="L343" t="s">
        <v>7</v>
      </c>
      <c r="M343" s="2">
        <v>4</v>
      </c>
      <c r="N343" t="s">
        <v>10</v>
      </c>
    </row>
    <row r="344" spans="1:14" x14ac:dyDescent="0.25">
      <c r="A344">
        <v>24</v>
      </c>
      <c r="B344" s="1">
        <v>37110</v>
      </c>
      <c r="C344">
        <v>1091411</v>
      </c>
      <c r="D344">
        <v>1093000</v>
      </c>
      <c r="E344" s="14">
        <f t="shared" si="9"/>
        <v>0.99854620311070452</v>
      </c>
      <c r="F344" s="18"/>
      <c r="G344" s="18"/>
      <c r="H344" s="18"/>
      <c r="I344" s="18">
        <v>1</v>
      </c>
      <c r="J344" t="s">
        <v>0</v>
      </c>
      <c r="K344" s="3">
        <f t="shared" si="10"/>
        <v>-1589</v>
      </c>
      <c r="M344" s="2">
        <v>4</v>
      </c>
      <c r="N344" t="s">
        <v>10</v>
      </c>
    </row>
    <row r="345" spans="1:14" x14ac:dyDescent="0.25">
      <c r="A345">
        <v>24</v>
      </c>
      <c r="B345" s="1">
        <v>37111</v>
      </c>
      <c r="C345">
        <v>1092913</v>
      </c>
      <c r="D345">
        <v>1093000</v>
      </c>
      <c r="E345" s="14">
        <f t="shared" si="9"/>
        <v>0.99992040256175663</v>
      </c>
      <c r="F345" s="18"/>
      <c r="G345" s="18"/>
      <c r="H345" s="18"/>
      <c r="I345" s="18">
        <v>1</v>
      </c>
      <c r="J345" t="s">
        <v>0</v>
      </c>
      <c r="K345" s="3">
        <f t="shared" si="10"/>
        <v>-87</v>
      </c>
      <c r="M345" s="2">
        <v>4</v>
      </c>
      <c r="N345" t="s">
        <v>10</v>
      </c>
    </row>
    <row r="346" spans="1:14" x14ac:dyDescent="0.25">
      <c r="A346">
        <v>24</v>
      </c>
      <c r="B346" s="1">
        <v>37112</v>
      </c>
      <c r="C346">
        <v>1074807</v>
      </c>
      <c r="D346">
        <v>1090000</v>
      </c>
      <c r="E346" s="14">
        <f t="shared" si="9"/>
        <v>0.98606146788990823</v>
      </c>
      <c r="F346" s="18"/>
      <c r="G346" s="18"/>
      <c r="H346" s="18">
        <v>1</v>
      </c>
      <c r="I346" s="18"/>
      <c r="J346" t="s">
        <v>0</v>
      </c>
      <c r="K346" s="3">
        <f t="shared" si="10"/>
        <v>-15193</v>
      </c>
      <c r="M346" s="2">
        <v>4</v>
      </c>
      <c r="N346" t="s">
        <v>10</v>
      </c>
    </row>
    <row r="347" spans="1:14" x14ac:dyDescent="0.25">
      <c r="A347">
        <v>24</v>
      </c>
      <c r="B347" s="1">
        <v>37113</v>
      </c>
      <c r="C347">
        <v>1075836</v>
      </c>
      <c r="D347">
        <v>1090000</v>
      </c>
      <c r="E347" s="14">
        <f t="shared" si="9"/>
        <v>0.98700550458715597</v>
      </c>
      <c r="F347" s="18"/>
      <c r="G347" s="18"/>
      <c r="H347" s="18">
        <v>1</v>
      </c>
      <c r="I347" s="18"/>
      <c r="J347" t="s">
        <v>0</v>
      </c>
      <c r="K347" s="3">
        <f t="shared" si="10"/>
        <v>-14164</v>
      </c>
      <c r="M347" s="2">
        <v>4</v>
      </c>
      <c r="N347" t="s">
        <v>10</v>
      </c>
    </row>
    <row r="348" spans="1:14" x14ac:dyDescent="0.25">
      <c r="A348">
        <v>24</v>
      </c>
      <c r="B348" s="1">
        <v>37114</v>
      </c>
      <c r="C348">
        <v>1088059</v>
      </c>
      <c r="D348">
        <v>1090000</v>
      </c>
      <c r="E348" s="14">
        <f t="shared" si="9"/>
        <v>0.99821926605504585</v>
      </c>
      <c r="F348" s="18"/>
      <c r="G348" s="18"/>
      <c r="H348" s="18"/>
      <c r="I348" s="18">
        <v>1</v>
      </c>
      <c r="J348" t="s">
        <v>0</v>
      </c>
      <c r="K348" s="3">
        <f t="shared" si="10"/>
        <v>-1941</v>
      </c>
      <c r="M348" s="2">
        <v>4</v>
      </c>
      <c r="N348" t="s">
        <v>10</v>
      </c>
    </row>
    <row r="349" spans="1:14" x14ac:dyDescent="0.25">
      <c r="A349">
        <v>24</v>
      </c>
      <c r="B349" s="1">
        <v>37115</v>
      </c>
      <c r="C349">
        <v>1089732</v>
      </c>
      <c r="D349">
        <v>1090000</v>
      </c>
      <c r="E349" s="14">
        <f t="shared" si="9"/>
        <v>0.99975412844036693</v>
      </c>
      <c r="F349" s="18"/>
      <c r="G349" s="18"/>
      <c r="H349" s="18"/>
      <c r="I349" s="18">
        <v>1</v>
      </c>
      <c r="J349" t="s">
        <v>0</v>
      </c>
      <c r="K349" s="3">
        <f t="shared" si="10"/>
        <v>-268</v>
      </c>
      <c r="M349" s="2">
        <v>4</v>
      </c>
      <c r="N349" t="s">
        <v>10</v>
      </c>
    </row>
    <row r="350" spans="1:14" x14ac:dyDescent="0.25">
      <c r="A350">
        <v>24</v>
      </c>
      <c r="B350" s="1">
        <v>37116</v>
      </c>
      <c r="C350">
        <v>1073297</v>
      </c>
      <c r="D350">
        <v>1090000</v>
      </c>
      <c r="E350" s="14">
        <f t="shared" si="9"/>
        <v>0.98467614678899085</v>
      </c>
      <c r="F350" s="18"/>
      <c r="G350" s="18"/>
      <c r="H350" s="18">
        <v>1</v>
      </c>
      <c r="I350" s="18"/>
      <c r="J350" t="s">
        <v>0</v>
      </c>
      <c r="K350" s="3">
        <f t="shared" si="10"/>
        <v>-16703</v>
      </c>
      <c r="M350" s="2">
        <v>3</v>
      </c>
      <c r="N350" t="s">
        <v>10</v>
      </c>
    </row>
    <row r="351" spans="1:14" x14ac:dyDescent="0.25">
      <c r="A351">
        <v>24</v>
      </c>
      <c r="B351" s="1">
        <v>37117</v>
      </c>
      <c r="C351">
        <v>1074441</v>
      </c>
      <c r="D351">
        <v>1090000</v>
      </c>
      <c r="E351" s="14">
        <f t="shared" si="9"/>
        <v>0.98572568807339445</v>
      </c>
      <c r="F351" s="18"/>
      <c r="G351" s="18"/>
      <c r="H351" s="18">
        <v>1</v>
      </c>
      <c r="I351" s="18"/>
      <c r="J351" t="s">
        <v>0</v>
      </c>
      <c r="K351" s="3">
        <f t="shared" si="10"/>
        <v>-15559</v>
      </c>
    </row>
    <row r="352" spans="1:14" x14ac:dyDescent="0.25">
      <c r="A352">
        <v>24</v>
      </c>
      <c r="B352" s="1">
        <v>37118</v>
      </c>
      <c r="C352">
        <v>1066197</v>
      </c>
      <c r="D352">
        <v>1090000</v>
      </c>
      <c r="E352" s="14">
        <f t="shared" si="9"/>
        <v>0.97816238532110089</v>
      </c>
      <c r="F352" s="18"/>
      <c r="G352" s="18"/>
      <c r="H352" s="18">
        <v>1</v>
      </c>
      <c r="I352" s="18"/>
      <c r="J352" t="s">
        <v>0</v>
      </c>
      <c r="K352" s="3">
        <f t="shared" si="10"/>
        <v>-23803</v>
      </c>
    </row>
    <row r="353" spans="1:15" x14ac:dyDescent="0.25">
      <c r="A353">
        <v>24</v>
      </c>
      <c r="B353" s="1">
        <v>37119</v>
      </c>
      <c r="C353">
        <v>1086079</v>
      </c>
      <c r="D353">
        <v>1090000</v>
      </c>
      <c r="E353" s="14">
        <f t="shared" si="9"/>
        <v>0.996402752293578</v>
      </c>
      <c r="F353" s="18"/>
      <c r="G353" s="18"/>
      <c r="H353" s="18"/>
      <c r="I353" s="18">
        <v>1</v>
      </c>
      <c r="J353" t="s">
        <v>0</v>
      </c>
      <c r="K353" s="3">
        <f t="shared" si="10"/>
        <v>-3921</v>
      </c>
      <c r="M353" s="2">
        <v>4</v>
      </c>
      <c r="N353" t="s">
        <v>11</v>
      </c>
    </row>
    <row r="354" spans="1:15" x14ac:dyDescent="0.25">
      <c r="A354">
        <v>24</v>
      </c>
      <c r="B354" s="1">
        <v>37120</v>
      </c>
      <c r="C354">
        <v>1027395</v>
      </c>
      <c r="D354">
        <v>1090000</v>
      </c>
      <c r="E354" s="14">
        <f t="shared" si="9"/>
        <v>0.94256422018348629</v>
      </c>
      <c r="F354" s="18"/>
      <c r="G354" s="18"/>
      <c r="H354" s="18"/>
      <c r="I354" s="18"/>
      <c r="J354" t="s">
        <v>0</v>
      </c>
      <c r="K354" s="3">
        <f t="shared" si="10"/>
        <v>-62605</v>
      </c>
    </row>
    <row r="355" spans="1:15" x14ac:dyDescent="0.25">
      <c r="A355">
        <v>24</v>
      </c>
      <c r="B355" s="1">
        <v>37121</v>
      </c>
      <c r="C355">
        <v>1058013</v>
      </c>
      <c r="D355">
        <v>1090000</v>
      </c>
      <c r="E355" s="14">
        <f t="shared" si="9"/>
        <v>0.97065412844036703</v>
      </c>
      <c r="F355" s="18">
        <v>1</v>
      </c>
      <c r="G355" s="18"/>
      <c r="H355" s="18"/>
      <c r="I355" s="18"/>
      <c r="J355" t="s">
        <v>0</v>
      </c>
      <c r="K355" s="3">
        <f t="shared" ref="K355:K424" si="11">SUM(C355-D355)</f>
        <v>-31987</v>
      </c>
    </row>
    <row r="356" spans="1:15" x14ac:dyDescent="0.25">
      <c r="A356">
        <v>24</v>
      </c>
      <c r="B356" s="1">
        <v>37122</v>
      </c>
      <c r="C356">
        <v>1028068</v>
      </c>
      <c r="D356">
        <v>1090000</v>
      </c>
      <c r="E356" s="14">
        <f t="shared" si="9"/>
        <v>0.94318165137614673</v>
      </c>
      <c r="F356" s="18"/>
      <c r="G356" s="18"/>
      <c r="H356" s="18"/>
      <c r="I356" s="18"/>
      <c r="J356" t="s">
        <v>0</v>
      </c>
      <c r="K356" s="3">
        <f t="shared" si="11"/>
        <v>-61932</v>
      </c>
      <c r="M356" s="2">
        <v>1</v>
      </c>
      <c r="N356" t="s">
        <v>11</v>
      </c>
      <c r="O356" s="1"/>
    </row>
    <row r="357" spans="1:15" x14ac:dyDescent="0.25">
      <c r="A357">
        <v>24</v>
      </c>
      <c r="B357" s="1">
        <v>37123</v>
      </c>
      <c r="C357">
        <v>959344</v>
      </c>
      <c r="D357">
        <v>975000</v>
      </c>
      <c r="E357" s="14">
        <f t="shared" ref="E357:E426" si="12">+C357/D357</f>
        <v>0.98394256410256409</v>
      </c>
      <c r="F357" s="18"/>
      <c r="G357" s="18"/>
      <c r="H357" s="18">
        <v>1</v>
      </c>
      <c r="I357" s="18"/>
      <c r="J357" t="s">
        <v>0</v>
      </c>
      <c r="K357" s="3">
        <f t="shared" si="11"/>
        <v>-15656</v>
      </c>
      <c r="M357" s="2">
        <v>4</v>
      </c>
      <c r="N357" t="s">
        <v>12</v>
      </c>
    </row>
    <row r="358" spans="1:15" x14ac:dyDescent="0.25">
      <c r="A358">
        <v>24</v>
      </c>
      <c r="B358" s="1">
        <v>37124</v>
      </c>
      <c r="C358">
        <v>976266</v>
      </c>
      <c r="D358">
        <v>1010000</v>
      </c>
      <c r="E358" s="14">
        <f t="shared" si="12"/>
        <v>0.96660000000000001</v>
      </c>
      <c r="F358" s="18">
        <v>1</v>
      </c>
      <c r="G358" s="18"/>
      <c r="H358" s="18"/>
      <c r="I358" s="18"/>
      <c r="J358" t="s">
        <v>0</v>
      </c>
      <c r="K358" s="3">
        <f t="shared" si="11"/>
        <v>-33734</v>
      </c>
      <c r="M358" s="2">
        <v>4</v>
      </c>
      <c r="N358" t="s">
        <v>12</v>
      </c>
    </row>
    <row r="359" spans="1:15" x14ac:dyDescent="0.25">
      <c r="A359">
        <v>24</v>
      </c>
      <c r="B359" s="1">
        <v>37125</v>
      </c>
      <c r="C359">
        <v>1009258</v>
      </c>
      <c r="D359">
        <v>1010000</v>
      </c>
      <c r="E359" s="14">
        <f t="shared" si="12"/>
        <v>0.99926534653465349</v>
      </c>
      <c r="F359" s="18"/>
      <c r="G359" s="18"/>
      <c r="H359" s="18"/>
      <c r="I359" s="18">
        <v>1</v>
      </c>
      <c r="J359" t="s">
        <v>0</v>
      </c>
      <c r="K359" s="3">
        <f t="shared" si="11"/>
        <v>-742</v>
      </c>
      <c r="M359" s="2">
        <v>4</v>
      </c>
      <c r="N359" t="s">
        <v>12</v>
      </c>
      <c r="O359" s="1"/>
    </row>
    <row r="360" spans="1:15" x14ac:dyDescent="0.25">
      <c r="A360">
        <v>24</v>
      </c>
      <c r="B360" s="1">
        <v>37126</v>
      </c>
      <c r="C360">
        <v>1009990</v>
      </c>
      <c r="D360">
        <v>1010000</v>
      </c>
      <c r="E360" s="14">
        <f t="shared" si="12"/>
        <v>0.99999009900990099</v>
      </c>
      <c r="F360" s="18"/>
      <c r="G360" s="18"/>
      <c r="H360" s="18"/>
      <c r="I360" s="18">
        <v>1</v>
      </c>
      <c r="J360" t="s">
        <v>0</v>
      </c>
      <c r="K360" s="3">
        <f t="shared" si="11"/>
        <v>-10</v>
      </c>
      <c r="M360" s="2">
        <v>4</v>
      </c>
      <c r="N360" t="s">
        <v>12</v>
      </c>
    </row>
    <row r="361" spans="1:15" x14ac:dyDescent="0.25">
      <c r="A361">
        <v>24</v>
      </c>
      <c r="B361" s="1">
        <v>37127</v>
      </c>
      <c r="C361">
        <v>1000854</v>
      </c>
      <c r="D361">
        <v>1010000</v>
      </c>
      <c r="E361" s="14">
        <f t="shared" si="12"/>
        <v>0.99094455445544549</v>
      </c>
      <c r="F361" s="18"/>
      <c r="G361" s="18"/>
      <c r="H361" s="18">
        <v>1</v>
      </c>
      <c r="I361" s="18"/>
      <c r="J361" t="s">
        <v>0</v>
      </c>
      <c r="K361" s="3">
        <f t="shared" si="11"/>
        <v>-9146</v>
      </c>
      <c r="M361" s="2">
        <v>3</v>
      </c>
      <c r="N361" t="s">
        <v>12</v>
      </c>
    </row>
    <row r="362" spans="1:15" x14ac:dyDescent="0.25">
      <c r="A362">
        <v>24</v>
      </c>
      <c r="B362" s="1">
        <v>37128</v>
      </c>
      <c r="C362">
        <v>1009964</v>
      </c>
      <c r="D362">
        <v>1010000</v>
      </c>
      <c r="E362" s="14">
        <f t="shared" si="12"/>
        <v>0.99996435643564352</v>
      </c>
      <c r="F362" s="18"/>
      <c r="G362" s="18"/>
      <c r="H362" s="18"/>
      <c r="I362" s="18">
        <v>1</v>
      </c>
      <c r="J362" t="s">
        <v>0</v>
      </c>
      <c r="K362" s="3">
        <f t="shared" si="11"/>
        <v>-36</v>
      </c>
      <c r="M362" s="2">
        <v>4</v>
      </c>
      <c r="N362" t="s">
        <v>12</v>
      </c>
    </row>
    <row r="363" spans="1:15" x14ac:dyDescent="0.25">
      <c r="A363">
        <v>24</v>
      </c>
      <c r="B363" s="1">
        <v>37129</v>
      </c>
      <c r="C363">
        <v>1009959</v>
      </c>
      <c r="D363">
        <v>1010000</v>
      </c>
      <c r="E363" s="14">
        <f t="shared" si="12"/>
        <v>0.99995940594059407</v>
      </c>
      <c r="F363" s="18"/>
      <c r="G363" s="18"/>
      <c r="H363" s="18"/>
      <c r="I363" s="18">
        <v>1</v>
      </c>
      <c r="J363" t="s">
        <v>0</v>
      </c>
      <c r="K363" s="3">
        <f t="shared" si="11"/>
        <v>-41</v>
      </c>
      <c r="M363" s="2">
        <v>4</v>
      </c>
      <c r="N363" t="s">
        <v>12</v>
      </c>
    </row>
    <row r="364" spans="1:15" x14ac:dyDescent="0.25">
      <c r="A364">
        <v>24</v>
      </c>
      <c r="B364" s="1">
        <v>37130</v>
      </c>
      <c r="C364">
        <v>1009958</v>
      </c>
      <c r="D364">
        <v>1010000</v>
      </c>
      <c r="E364" s="14">
        <f t="shared" si="12"/>
        <v>0.99995841584158418</v>
      </c>
      <c r="F364" s="18"/>
      <c r="G364" s="18"/>
      <c r="H364" s="18"/>
      <c r="I364" s="18">
        <v>1</v>
      </c>
      <c r="J364" t="s">
        <v>0</v>
      </c>
      <c r="K364" s="3">
        <f t="shared" si="11"/>
        <v>-42</v>
      </c>
      <c r="M364" s="2">
        <v>4</v>
      </c>
      <c r="N364" t="s">
        <v>12</v>
      </c>
      <c r="O364" s="1"/>
    </row>
    <row r="365" spans="1:15" x14ac:dyDescent="0.25">
      <c r="A365">
        <v>24</v>
      </c>
      <c r="B365" s="1">
        <v>37131</v>
      </c>
      <c r="C365">
        <v>1009960</v>
      </c>
      <c r="D365">
        <v>1010000</v>
      </c>
      <c r="E365" s="14">
        <f t="shared" si="12"/>
        <v>0.99996039603960396</v>
      </c>
      <c r="F365" s="18"/>
      <c r="G365" s="18"/>
      <c r="H365" s="18"/>
      <c r="I365" s="18">
        <v>1</v>
      </c>
      <c r="J365" t="s">
        <v>0</v>
      </c>
      <c r="K365" s="3">
        <f t="shared" si="11"/>
        <v>-40</v>
      </c>
      <c r="M365" s="2">
        <v>4</v>
      </c>
      <c r="N365" t="s">
        <v>12</v>
      </c>
    </row>
    <row r="366" spans="1:15" x14ac:dyDescent="0.25">
      <c r="A366">
        <v>24</v>
      </c>
      <c r="B366" s="1">
        <v>37132</v>
      </c>
      <c r="C366">
        <v>1008710</v>
      </c>
      <c r="D366">
        <v>1010000</v>
      </c>
      <c r="E366" s="14">
        <f t="shared" si="12"/>
        <v>0.99872277227722772</v>
      </c>
      <c r="F366" s="18"/>
      <c r="G366" s="18"/>
      <c r="H366" s="18"/>
      <c r="I366" s="18">
        <v>1</v>
      </c>
      <c r="J366" t="s">
        <v>0</v>
      </c>
      <c r="K366" s="3">
        <f t="shared" si="11"/>
        <v>-1290</v>
      </c>
      <c r="M366" s="2">
        <v>4</v>
      </c>
      <c r="N366" t="s">
        <v>12</v>
      </c>
    </row>
    <row r="367" spans="1:15" x14ac:dyDescent="0.25">
      <c r="A367">
        <v>24</v>
      </c>
      <c r="B367" s="1">
        <v>37133</v>
      </c>
      <c r="C367">
        <v>1010382</v>
      </c>
      <c r="D367">
        <v>1010000</v>
      </c>
      <c r="E367" s="14">
        <f t="shared" si="12"/>
        <v>1.0003782178217822</v>
      </c>
      <c r="F367" s="18"/>
      <c r="G367" s="18"/>
      <c r="H367" s="18"/>
      <c r="I367" s="18">
        <v>1</v>
      </c>
      <c r="J367" t="s">
        <v>0</v>
      </c>
      <c r="K367" s="3">
        <f t="shared" si="11"/>
        <v>382</v>
      </c>
      <c r="L367" t="s">
        <v>7</v>
      </c>
      <c r="M367" s="2">
        <v>4</v>
      </c>
      <c r="N367" t="s">
        <v>12</v>
      </c>
    </row>
    <row r="368" spans="1:15" ht="13.8" thickBot="1" x14ac:dyDescent="0.3">
      <c r="A368">
        <v>24</v>
      </c>
      <c r="B368" s="1">
        <v>37134</v>
      </c>
      <c r="C368">
        <v>1009529</v>
      </c>
      <c r="D368">
        <v>1010000</v>
      </c>
      <c r="E368" s="14">
        <f t="shared" si="12"/>
        <v>0.99953366336633664</v>
      </c>
      <c r="F368" s="20"/>
      <c r="G368" s="20"/>
      <c r="H368" s="20"/>
      <c r="I368" s="20">
        <v>1</v>
      </c>
      <c r="J368" t="s">
        <v>0</v>
      </c>
      <c r="K368" s="3">
        <f t="shared" si="11"/>
        <v>-471</v>
      </c>
      <c r="M368" s="2">
        <v>3</v>
      </c>
      <c r="N368" t="s">
        <v>12</v>
      </c>
    </row>
    <row r="369" spans="1:15" x14ac:dyDescent="0.25">
      <c r="B369" s="1"/>
      <c r="F369" s="17">
        <f>SUM(F338:F368)</f>
        <v>2</v>
      </c>
      <c r="G369" s="17"/>
      <c r="H369" s="17">
        <f>SUM(H338:H368)</f>
        <v>8</v>
      </c>
      <c r="I369" s="17">
        <f>SUM(I338:I368)</f>
        <v>19</v>
      </c>
      <c r="M369" s="2"/>
    </row>
    <row r="370" spans="1:15" x14ac:dyDescent="0.25">
      <c r="B370" s="1"/>
      <c r="F370" s="17"/>
      <c r="G370" s="17"/>
      <c r="H370" s="17"/>
      <c r="I370" s="17"/>
      <c r="M370" s="2"/>
    </row>
    <row r="371" spans="1:15" x14ac:dyDescent="0.25">
      <c r="A371" s="5" t="s">
        <v>2</v>
      </c>
      <c r="B371" s="6" t="s">
        <v>3</v>
      </c>
      <c r="C371" s="5" t="s">
        <v>4</v>
      </c>
      <c r="D371" s="6" t="s">
        <v>5</v>
      </c>
      <c r="E371" s="13" t="s">
        <v>23</v>
      </c>
      <c r="F371" s="16">
        <v>0.95</v>
      </c>
      <c r="G371" s="16"/>
      <c r="H371" s="16">
        <v>0.98</v>
      </c>
      <c r="I371" s="16">
        <v>1</v>
      </c>
      <c r="J371" s="5" t="s">
        <v>6</v>
      </c>
      <c r="M371" s="5" t="s">
        <v>22</v>
      </c>
      <c r="N371" s="5" t="s">
        <v>21</v>
      </c>
    </row>
    <row r="372" spans="1:15" x14ac:dyDescent="0.25">
      <c r="A372">
        <v>24</v>
      </c>
      <c r="B372" s="1">
        <v>37135</v>
      </c>
      <c r="C372">
        <v>972381</v>
      </c>
      <c r="D372">
        <v>1010000</v>
      </c>
      <c r="E372" s="14">
        <f t="shared" si="12"/>
        <v>0.96275346534653461</v>
      </c>
      <c r="F372" s="18">
        <v>1</v>
      </c>
      <c r="G372" s="18"/>
      <c r="H372" s="18"/>
      <c r="I372" s="18"/>
      <c r="J372" t="s">
        <v>0</v>
      </c>
      <c r="K372" s="3">
        <f t="shared" si="11"/>
        <v>-37619</v>
      </c>
      <c r="O372" s="1"/>
    </row>
    <row r="373" spans="1:15" x14ac:dyDescent="0.25">
      <c r="A373">
        <v>24</v>
      </c>
      <c r="B373" s="1">
        <v>37136</v>
      </c>
      <c r="C373">
        <v>939027</v>
      </c>
      <c r="D373">
        <v>1010000</v>
      </c>
      <c r="E373" s="14">
        <f t="shared" si="12"/>
        <v>0.929729702970297</v>
      </c>
      <c r="F373" s="18"/>
      <c r="G373" s="18"/>
      <c r="H373" s="18"/>
      <c r="I373" s="18"/>
      <c r="J373" t="s">
        <v>0</v>
      </c>
      <c r="K373" s="3">
        <f t="shared" si="11"/>
        <v>-70973</v>
      </c>
    </row>
    <row r="374" spans="1:15" x14ac:dyDescent="0.25">
      <c r="A374">
        <v>24</v>
      </c>
      <c r="B374" s="1">
        <v>37137</v>
      </c>
      <c r="C374">
        <v>975334</v>
      </c>
      <c r="D374">
        <v>1010000</v>
      </c>
      <c r="E374" s="14">
        <f t="shared" si="12"/>
        <v>0.96567722772277231</v>
      </c>
      <c r="F374" s="18">
        <v>1</v>
      </c>
      <c r="G374" s="18"/>
      <c r="H374" s="18"/>
      <c r="I374" s="18"/>
      <c r="J374" t="s">
        <v>0</v>
      </c>
      <c r="K374" s="3">
        <f t="shared" si="11"/>
        <v>-34666</v>
      </c>
    </row>
    <row r="375" spans="1:15" x14ac:dyDescent="0.25">
      <c r="A375">
        <v>24</v>
      </c>
      <c r="B375" s="1">
        <v>37138</v>
      </c>
      <c r="C375">
        <v>1009961</v>
      </c>
      <c r="D375">
        <v>1010000</v>
      </c>
      <c r="E375" s="14">
        <f t="shared" si="12"/>
        <v>0.99996138613861385</v>
      </c>
      <c r="F375" s="18"/>
      <c r="G375" s="18"/>
      <c r="H375" s="18"/>
      <c r="I375" s="18">
        <v>1</v>
      </c>
      <c r="J375" t="s">
        <v>0</v>
      </c>
      <c r="K375" s="3">
        <f t="shared" si="11"/>
        <v>-39</v>
      </c>
      <c r="M375" s="2">
        <v>4</v>
      </c>
      <c r="N375" t="s">
        <v>12</v>
      </c>
    </row>
    <row r="376" spans="1:15" x14ac:dyDescent="0.25">
      <c r="A376">
        <v>24</v>
      </c>
      <c r="B376" s="1">
        <v>37139</v>
      </c>
      <c r="C376">
        <v>1009963</v>
      </c>
      <c r="D376">
        <v>1010000</v>
      </c>
      <c r="E376" s="14">
        <f t="shared" si="12"/>
        <v>0.99996336633663363</v>
      </c>
      <c r="F376" s="18"/>
      <c r="G376" s="18"/>
      <c r="H376" s="18"/>
      <c r="I376" s="18">
        <v>1</v>
      </c>
      <c r="J376" t="s">
        <v>0</v>
      </c>
      <c r="K376" s="3">
        <f t="shared" si="11"/>
        <v>-37</v>
      </c>
      <c r="M376" s="2">
        <v>4</v>
      </c>
      <c r="N376" t="s">
        <v>12</v>
      </c>
    </row>
    <row r="377" spans="1:15" x14ac:dyDescent="0.25">
      <c r="A377">
        <v>24</v>
      </c>
      <c r="B377" s="1">
        <v>37140</v>
      </c>
      <c r="C377">
        <v>1009962</v>
      </c>
      <c r="D377">
        <v>1010000</v>
      </c>
      <c r="E377" s="14">
        <f t="shared" si="12"/>
        <v>0.99996237623762374</v>
      </c>
      <c r="F377" s="18"/>
      <c r="G377" s="18"/>
      <c r="H377" s="18"/>
      <c r="I377" s="18">
        <v>1</v>
      </c>
      <c r="J377" t="s">
        <v>0</v>
      </c>
      <c r="K377" s="3">
        <f t="shared" si="11"/>
        <v>-38</v>
      </c>
      <c r="M377" s="2">
        <v>4</v>
      </c>
      <c r="N377" t="s">
        <v>12</v>
      </c>
      <c r="O377" s="1"/>
    </row>
    <row r="378" spans="1:15" x14ac:dyDescent="0.25">
      <c r="A378">
        <v>24</v>
      </c>
      <c r="B378" s="1">
        <v>37141</v>
      </c>
      <c r="C378">
        <v>1009964</v>
      </c>
      <c r="D378">
        <v>1010000</v>
      </c>
      <c r="E378" s="14">
        <f t="shared" si="12"/>
        <v>0.99996435643564352</v>
      </c>
      <c r="F378" s="18"/>
      <c r="G378" s="18"/>
      <c r="H378" s="18"/>
      <c r="I378" s="18">
        <v>1</v>
      </c>
      <c r="J378" t="s">
        <v>0</v>
      </c>
      <c r="K378" s="3">
        <f t="shared" si="11"/>
        <v>-36</v>
      </c>
      <c r="M378" s="2">
        <v>4</v>
      </c>
      <c r="N378" t="s">
        <v>12</v>
      </c>
    </row>
    <row r="379" spans="1:15" x14ac:dyDescent="0.25">
      <c r="A379">
        <v>24</v>
      </c>
      <c r="B379" s="1">
        <v>37142</v>
      </c>
      <c r="C379">
        <v>1004659</v>
      </c>
      <c r="D379">
        <v>1010000</v>
      </c>
      <c r="E379" s="14">
        <f t="shared" si="12"/>
        <v>0.99471188118811882</v>
      </c>
      <c r="F379" s="18"/>
      <c r="G379" s="18"/>
      <c r="H379" s="18"/>
      <c r="I379" s="18">
        <v>1</v>
      </c>
      <c r="J379" t="s">
        <v>0</v>
      </c>
      <c r="K379" s="3">
        <f t="shared" si="11"/>
        <v>-5341</v>
      </c>
    </row>
    <row r="380" spans="1:15" x14ac:dyDescent="0.25">
      <c r="A380">
        <v>24</v>
      </c>
      <c r="B380" s="1">
        <v>37143</v>
      </c>
      <c r="C380">
        <v>1006726</v>
      </c>
      <c r="D380">
        <v>1010000</v>
      </c>
      <c r="E380" s="14">
        <f t="shared" si="12"/>
        <v>0.9967584158415842</v>
      </c>
      <c r="F380" s="18"/>
      <c r="G380" s="18"/>
      <c r="H380" s="18"/>
      <c r="I380" s="18">
        <v>1</v>
      </c>
      <c r="J380" t="s">
        <v>0</v>
      </c>
      <c r="K380" s="3">
        <f t="shared" si="11"/>
        <v>-3274</v>
      </c>
    </row>
    <row r="381" spans="1:15" x14ac:dyDescent="0.25">
      <c r="A381">
        <v>24</v>
      </c>
      <c r="B381" s="1">
        <v>37144</v>
      </c>
      <c r="C381">
        <v>1004279</v>
      </c>
      <c r="D381">
        <v>1010000</v>
      </c>
      <c r="E381" s="14">
        <f t="shared" si="12"/>
        <v>0.99433564356435644</v>
      </c>
      <c r="F381" s="18"/>
      <c r="G381" s="18"/>
      <c r="H381" s="18">
        <v>1</v>
      </c>
      <c r="I381" s="18"/>
      <c r="J381" t="s">
        <v>0</v>
      </c>
      <c r="K381" s="3">
        <f t="shared" si="11"/>
        <v>-5721</v>
      </c>
      <c r="O381" s="1"/>
    </row>
    <row r="382" spans="1:15" x14ac:dyDescent="0.25">
      <c r="A382">
        <v>24</v>
      </c>
      <c r="B382" s="1">
        <v>37145</v>
      </c>
      <c r="C382">
        <v>990164</v>
      </c>
      <c r="D382">
        <v>1010000</v>
      </c>
      <c r="E382" s="14">
        <f t="shared" si="12"/>
        <v>0.98036039603960401</v>
      </c>
      <c r="F382" s="18"/>
      <c r="G382" s="18"/>
      <c r="H382" s="18">
        <v>1</v>
      </c>
      <c r="I382" s="18"/>
      <c r="J382" t="s">
        <v>0</v>
      </c>
      <c r="K382" s="3">
        <f t="shared" si="11"/>
        <v>-19836</v>
      </c>
      <c r="M382" s="2">
        <v>1</v>
      </c>
      <c r="N382" t="s">
        <v>12</v>
      </c>
    </row>
    <row r="383" spans="1:15" x14ac:dyDescent="0.25">
      <c r="A383">
        <v>24</v>
      </c>
      <c r="B383" s="1">
        <v>37146</v>
      </c>
      <c r="C383">
        <v>976700</v>
      </c>
      <c r="D383">
        <v>1010000</v>
      </c>
      <c r="E383" s="14">
        <f t="shared" si="12"/>
        <v>0.967029702970297</v>
      </c>
      <c r="F383" s="18">
        <v>1</v>
      </c>
      <c r="G383" s="18"/>
      <c r="H383" s="18"/>
      <c r="I383" s="18"/>
      <c r="J383" t="s">
        <v>0</v>
      </c>
      <c r="K383" s="3">
        <f t="shared" si="11"/>
        <v>-33300</v>
      </c>
    </row>
    <row r="384" spans="1:15" x14ac:dyDescent="0.25">
      <c r="A384">
        <v>24</v>
      </c>
      <c r="B384" s="1">
        <v>37147</v>
      </c>
      <c r="C384">
        <v>958015</v>
      </c>
      <c r="D384">
        <v>1010000</v>
      </c>
      <c r="E384" s="14">
        <f t="shared" si="12"/>
        <v>0.94852970297029704</v>
      </c>
      <c r="F384" s="18">
        <v>1</v>
      </c>
      <c r="G384" s="18"/>
      <c r="H384" s="18"/>
      <c r="I384" s="18"/>
      <c r="J384" t="s">
        <v>0</v>
      </c>
      <c r="K384" s="3">
        <f t="shared" si="11"/>
        <v>-51985</v>
      </c>
    </row>
    <row r="385" spans="1:15" x14ac:dyDescent="0.25">
      <c r="A385">
        <v>24</v>
      </c>
      <c r="B385" s="1">
        <v>37148</v>
      </c>
      <c r="C385">
        <v>886965</v>
      </c>
      <c r="D385">
        <v>1010000</v>
      </c>
      <c r="E385" s="14">
        <f t="shared" si="12"/>
        <v>0.87818316831683163</v>
      </c>
      <c r="F385" s="18"/>
      <c r="G385" s="18"/>
      <c r="H385" s="18"/>
      <c r="I385" s="18"/>
      <c r="J385" t="s">
        <v>0</v>
      </c>
      <c r="K385" s="3">
        <f t="shared" si="11"/>
        <v>-123035</v>
      </c>
    </row>
    <row r="386" spans="1:15" x14ac:dyDescent="0.25">
      <c r="A386">
        <v>24</v>
      </c>
      <c r="B386" s="1">
        <v>37149</v>
      </c>
      <c r="C386">
        <v>883429</v>
      </c>
      <c r="D386">
        <v>1010000</v>
      </c>
      <c r="E386" s="14">
        <f t="shared" si="12"/>
        <v>0.87468217821782179</v>
      </c>
      <c r="F386" s="18"/>
      <c r="G386" s="18"/>
      <c r="H386" s="18"/>
      <c r="I386" s="18"/>
      <c r="J386" t="s">
        <v>0</v>
      </c>
      <c r="K386" s="3">
        <f t="shared" si="11"/>
        <v>-126571</v>
      </c>
      <c r="O386" s="1"/>
    </row>
    <row r="387" spans="1:15" x14ac:dyDescent="0.25">
      <c r="A387">
        <v>24</v>
      </c>
      <c r="B387" s="1">
        <v>37150</v>
      </c>
      <c r="C387">
        <v>884285</v>
      </c>
      <c r="D387">
        <v>1010000</v>
      </c>
      <c r="E387" s="14">
        <f t="shared" si="12"/>
        <v>0.87552970297029697</v>
      </c>
      <c r="F387" s="18"/>
      <c r="G387" s="18"/>
      <c r="H387" s="18"/>
      <c r="I387" s="18"/>
      <c r="J387" t="s">
        <v>0</v>
      </c>
      <c r="K387" s="3">
        <f t="shared" si="11"/>
        <v>-125715</v>
      </c>
    </row>
    <row r="388" spans="1:15" x14ac:dyDescent="0.25">
      <c r="A388">
        <v>24</v>
      </c>
      <c r="B388" s="1">
        <v>37151</v>
      </c>
      <c r="C388">
        <v>907855</v>
      </c>
      <c r="D388">
        <v>1010000</v>
      </c>
      <c r="E388" s="14">
        <f t="shared" si="12"/>
        <v>0.89886633663366333</v>
      </c>
      <c r="F388" s="18"/>
      <c r="G388" s="18"/>
      <c r="H388" s="18"/>
      <c r="I388" s="18"/>
      <c r="J388" t="s">
        <v>0</v>
      </c>
      <c r="K388" s="3">
        <f t="shared" si="11"/>
        <v>-102145</v>
      </c>
    </row>
    <row r="389" spans="1:15" x14ac:dyDescent="0.25">
      <c r="A389">
        <v>24</v>
      </c>
      <c r="B389" s="1">
        <v>37152</v>
      </c>
      <c r="C389">
        <v>941513</v>
      </c>
      <c r="D389">
        <v>1010000</v>
      </c>
      <c r="E389" s="14">
        <f t="shared" si="12"/>
        <v>0.93219108910891091</v>
      </c>
      <c r="F389" s="18"/>
      <c r="G389" s="18"/>
      <c r="H389" s="18"/>
      <c r="I389" s="18"/>
      <c r="J389" t="s">
        <v>0</v>
      </c>
      <c r="K389" s="3">
        <f t="shared" si="11"/>
        <v>-68487</v>
      </c>
    </row>
    <row r="390" spans="1:15" x14ac:dyDescent="0.25">
      <c r="A390">
        <v>24</v>
      </c>
      <c r="B390" s="1">
        <v>37153</v>
      </c>
      <c r="C390">
        <v>930992</v>
      </c>
      <c r="D390">
        <v>1010000</v>
      </c>
      <c r="E390" s="14">
        <f t="shared" si="12"/>
        <v>0.92177425742574259</v>
      </c>
      <c r="F390" s="18"/>
      <c r="G390" s="18"/>
      <c r="H390" s="18"/>
      <c r="I390" s="18"/>
      <c r="J390" t="s">
        <v>0</v>
      </c>
      <c r="K390" s="3">
        <f t="shared" si="11"/>
        <v>-79008</v>
      </c>
    </row>
    <row r="391" spans="1:15" x14ac:dyDescent="0.25">
      <c r="A391">
        <v>24</v>
      </c>
      <c r="B391" s="1">
        <v>37154</v>
      </c>
      <c r="C391">
        <v>866488</v>
      </c>
      <c r="D391">
        <v>1010000</v>
      </c>
      <c r="E391" s="14">
        <f t="shared" si="12"/>
        <v>0.85790891089108912</v>
      </c>
      <c r="F391" s="18"/>
      <c r="G391" s="18"/>
      <c r="H391" s="18"/>
      <c r="I391" s="18"/>
      <c r="J391" t="s">
        <v>0</v>
      </c>
      <c r="K391" s="3">
        <f t="shared" si="11"/>
        <v>-143512</v>
      </c>
      <c r="O391" s="1"/>
    </row>
    <row r="392" spans="1:15" x14ac:dyDescent="0.25">
      <c r="A392">
        <v>24</v>
      </c>
      <c r="B392" s="1">
        <v>37155</v>
      </c>
      <c r="C392">
        <v>842634</v>
      </c>
      <c r="D392">
        <v>1010000</v>
      </c>
      <c r="E392" s="14">
        <f t="shared" si="12"/>
        <v>0.83429108910891092</v>
      </c>
      <c r="F392" s="18"/>
      <c r="G392" s="18"/>
      <c r="H392" s="18"/>
      <c r="I392" s="18"/>
      <c r="J392" t="s">
        <v>0</v>
      </c>
      <c r="K392" s="3">
        <f t="shared" si="11"/>
        <v>-167366</v>
      </c>
    </row>
    <row r="393" spans="1:15" x14ac:dyDescent="0.25">
      <c r="A393">
        <v>24</v>
      </c>
      <c r="B393" s="1">
        <v>37156</v>
      </c>
      <c r="C393">
        <v>837745</v>
      </c>
      <c r="D393">
        <v>1010000</v>
      </c>
      <c r="E393" s="14">
        <f t="shared" si="12"/>
        <v>0.82945049504950497</v>
      </c>
      <c r="F393" s="18"/>
      <c r="G393" s="18"/>
      <c r="H393" s="18"/>
      <c r="I393" s="18"/>
      <c r="J393" t="s">
        <v>0</v>
      </c>
      <c r="K393" s="3">
        <f t="shared" si="11"/>
        <v>-172255</v>
      </c>
    </row>
    <row r="394" spans="1:15" x14ac:dyDescent="0.25">
      <c r="A394">
        <v>24</v>
      </c>
      <c r="B394" s="1">
        <v>37157</v>
      </c>
      <c r="C394">
        <v>818274</v>
      </c>
      <c r="D394">
        <v>1010000</v>
      </c>
      <c r="E394" s="14">
        <f t="shared" si="12"/>
        <v>0.81017227722772278</v>
      </c>
      <c r="F394" s="18"/>
      <c r="G394" s="18"/>
      <c r="H394" s="18"/>
      <c r="I394" s="18"/>
      <c r="J394" t="s">
        <v>0</v>
      </c>
      <c r="K394" s="3">
        <f t="shared" si="11"/>
        <v>-191726</v>
      </c>
    </row>
    <row r="395" spans="1:15" x14ac:dyDescent="0.25">
      <c r="A395">
        <v>24</v>
      </c>
      <c r="B395" s="1">
        <v>37158</v>
      </c>
      <c r="C395">
        <v>859101</v>
      </c>
      <c r="D395">
        <v>1090000</v>
      </c>
      <c r="E395" s="14">
        <f t="shared" si="12"/>
        <v>0.78816605504587156</v>
      </c>
      <c r="F395" s="18"/>
      <c r="G395" s="18"/>
      <c r="H395" s="18"/>
      <c r="I395" s="18"/>
      <c r="J395" t="s">
        <v>0</v>
      </c>
      <c r="K395" s="3">
        <f t="shared" si="11"/>
        <v>-230899</v>
      </c>
    </row>
    <row r="396" spans="1:15" x14ac:dyDescent="0.25">
      <c r="A396">
        <v>24</v>
      </c>
      <c r="B396" s="1">
        <v>37159</v>
      </c>
      <c r="C396">
        <v>891190</v>
      </c>
      <c r="D396">
        <v>1090000</v>
      </c>
      <c r="E396" s="14">
        <f t="shared" si="12"/>
        <v>0.81760550458715597</v>
      </c>
      <c r="F396" s="18"/>
      <c r="G396" s="18"/>
      <c r="H396" s="18"/>
      <c r="I396" s="18"/>
      <c r="J396" t="s">
        <v>0</v>
      </c>
      <c r="K396" s="3">
        <f t="shared" si="11"/>
        <v>-198810</v>
      </c>
      <c r="O396" s="1"/>
    </row>
    <row r="397" spans="1:15" x14ac:dyDescent="0.25">
      <c r="A397">
        <v>24</v>
      </c>
      <c r="B397" s="1">
        <v>37160</v>
      </c>
      <c r="C397">
        <v>908123</v>
      </c>
      <c r="D397">
        <v>1090000</v>
      </c>
      <c r="E397" s="14">
        <f t="shared" si="12"/>
        <v>0.83314036697247706</v>
      </c>
      <c r="F397" s="18"/>
      <c r="G397" s="18"/>
      <c r="H397" s="18"/>
      <c r="I397" s="18"/>
      <c r="J397" t="s">
        <v>0</v>
      </c>
      <c r="K397" s="3">
        <f t="shared" si="11"/>
        <v>-181877</v>
      </c>
    </row>
    <row r="398" spans="1:15" x14ac:dyDescent="0.25">
      <c r="A398">
        <v>24</v>
      </c>
      <c r="B398" s="1">
        <v>37161</v>
      </c>
      <c r="C398">
        <v>975028</v>
      </c>
      <c r="D398">
        <v>1090000</v>
      </c>
      <c r="E398" s="14">
        <f t="shared" si="12"/>
        <v>0.8945211009174312</v>
      </c>
      <c r="F398" s="18"/>
      <c r="G398" s="18"/>
      <c r="H398" s="18"/>
      <c r="I398" s="18"/>
      <c r="J398" t="s">
        <v>0</v>
      </c>
      <c r="K398" s="3">
        <f t="shared" si="11"/>
        <v>-114972</v>
      </c>
    </row>
    <row r="399" spans="1:15" x14ac:dyDescent="0.25">
      <c r="A399">
        <v>24</v>
      </c>
      <c r="B399" s="1">
        <v>37162</v>
      </c>
      <c r="C399">
        <v>947485</v>
      </c>
      <c r="D399">
        <v>1090000</v>
      </c>
      <c r="E399" s="14">
        <f t="shared" si="12"/>
        <v>0.86925229357798162</v>
      </c>
      <c r="F399" s="18"/>
      <c r="G399" s="18"/>
      <c r="H399" s="18"/>
      <c r="I399" s="18"/>
      <c r="J399" t="s">
        <v>0</v>
      </c>
      <c r="K399" s="3">
        <f t="shared" si="11"/>
        <v>-142515</v>
      </c>
    </row>
    <row r="400" spans="1:15" x14ac:dyDescent="0.25">
      <c r="A400">
        <v>24</v>
      </c>
      <c r="B400" s="1">
        <v>37163</v>
      </c>
      <c r="C400">
        <v>966952</v>
      </c>
      <c r="D400">
        <v>1090000</v>
      </c>
      <c r="E400" s="14">
        <f t="shared" si="12"/>
        <v>0.88711192660550464</v>
      </c>
      <c r="F400" s="18"/>
      <c r="G400" s="18"/>
      <c r="H400" s="18"/>
      <c r="I400" s="18"/>
      <c r="J400" t="s">
        <v>0</v>
      </c>
      <c r="K400" s="3">
        <f t="shared" si="11"/>
        <v>-123048</v>
      </c>
    </row>
    <row r="401" spans="1:15" ht="13.8" thickBot="1" x14ac:dyDescent="0.3">
      <c r="A401">
        <v>24</v>
      </c>
      <c r="B401" s="1">
        <v>37164</v>
      </c>
      <c r="C401">
        <v>957496</v>
      </c>
      <c r="D401">
        <v>1090000</v>
      </c>
      <c r="E401" s="14">
        <f t="shared" si="12"/>
        <v>0.87843669724770646</v>
      </c>
      <c r="F401" s="20"/>
      <c r="G401" s="20"/>
      <c r="H401" s="20"/>
      <c r="I401" s="20"/>
      <c r="J401" t="s">
        <v>0</v>
      </c>
      <c r="K401" s="3">
        <f t="shared" si="11"/>
        <v>-132504</v>
      </c>
      <c r="O401" s="1"/>
    </row>
    <row r="402" spans="1:15" x14ac:dyDescent="0.25">
      <c r="B402" s="1"/>
      <c r="F402" s="17">
        <f>SUM(F372:F401)</f>
        <v>4</v>
      </c>
      <c r="G402" s="17"/>
      <c r="H402" s="17">
        <f>SUM(H372:H401)</f>
        <v>2</v>
      </c>
      <c r="I402" s="17">
        <f>SUM(I372:I401)</f>
        <v>6</v>
      </c>
      <c r="O402" s="1"/>
    </row>
    <row r="403" spans="1:15" x14ac:dyDescent="0.25">
      <c r="B403" s="1"/>
      <c r="F403" s="17"/>
      <c r="G403" s="17"/>
      <c r="H403" s="17"/>
      <c r="I403" s="17"/>
      <c r="O403" s="1"/>
    </row>
    <row r="404" spans="1:15" x14ac:dyDescent="0.25">
      <c r="A404" s="5" t="s">
        <v>2</v>
      </c>
      <c r="B404" s="6" t="s">
        <v>3</v>
      </c>
      <c r="C404" s="5" t="s">
        <v>4</v>
      </c>
      <c r="D404" s="6" t="s">
        <v>5</v>
      </c>
      <c r="E404" s="13" t="s">
        <v>23</v>
      </c>
      <c r="F404" s="16">
        <v>0.95</v>
      </c>
      <c r="G404" s="16"/>
      <c r="H404" s="16">
        <v>0.98</v>
      </c>
      <c r="I404" s="16">
        <v>1</v>
      </c>
      <c r="J404" s="5" t="s">
        <v>6</v>
      </c>
      <c r="M404" s="5" t="s">
        <v>22</v>
      </c>
      <c r="N404" s="5" t="s">
        <v>21</v>
      </c>
      <c r="O404" s="1"/>
    </row>
    <row r="405" spans="1:15" x14ac:dyDescent="0.25">
      <c r="A405">
        <v>24</v>
      </c>
      <c r="B405" s="1">
        <v>37165</v>
      </c>
      <c r="C405">
        <v>1087425</v>
      </c>
      <c r="D405">
        <v>1100000</v>
      </c>
      <c r="E405" s="14">
        <f t="shared" si="12"/>
        <v>0.98856818181818185</v>
      </c>
      <c r="F405" s="18"/>
      <c r="G405" s="18"/>
      <c r="H405" s="18">
        <v>1</v>
      </c>
      <c r="I405" s="18"/>
      <c r="J405" t="s">
        <v>0</v>
      </c>
      <c r="K405" s="3">
        <f t="shared" si="11"/>
        <v>-12575</v>
      </c>
      <c r="M405" s="2">
        <v>4</v>
      </c>
      <c r="N405" t="s">
        <v>11</v>
      </c>
    </row>
    <row r="406" spans="1:15" x14ac:dyDescent="0.25">
      <c r="A406">
        <v>24</v>
      </c>
      <c r="B406" s="1">
        <v>37166</v>
      </c>
      <c r="C406">
        <v>1084096</v>
      </c>
      <c r="D406">
        <v>1100000</v>
      </c>
      <c r="E406" s="14">
        <f t="shared" si="12"/>
        <v>0.98554181818181819</v>
      </c>
      <c r="F406" s="18"/>
      <c r="G406" s="18"/>
      <c r="H406" s="18">
        <v>1</v>
      </c>
      <c r="I406" s="18"/>
      <c r="J406" t="s">
        <v>0</v>
      </c>
      <c r="K406" s="3">
        <f t="shared" si="11"/>
        <v>-15904</v>
      </c>
      <c r="M406" s="2">
        <v>4</v>
      </c>
      <c r="N406" t="s">
        <v>11</v>
      </c>
    </row>
    <row r="407" spans="1:15" x14ac:dyDescent="0.25">
      <c r="A407">
        <v>24</v>
      </c>
      <c r="B407" s="1">
        <v>37167</v>
      </c>
      <c r="C407">
        <v>1099506</v>
      </c>
      <c r="D407">
        <v>1100000</v>
      </c>
      <c r="E407" s="14">
        <f t="shared" si="12"/>
        <v>0.99955090909090905</v>
      </c>
      <c r="F407" s="18"/>
      <c r="G407" s="18"/>
      <c r="H407" s="18"/>
      <c r="I407" s="18">
        <v>1</v>
      </c>
      <c r="J407" t="s">
        <v>0</v>
      </c>
      <c r="K407" s="3">
        <f t="shared" si="11"/>
        <v>-494</v>
      </c>
      <c r="M407" s="2">
        <v>4</v>
      </c>
      <c r="N407" t="s">
        <v>11</v>
      </c>
    </row>
    <row r="408" spans="1:15" x14ac:dyDescent="0.25">
      <c r="A408">
        <v>24</v>
      </c>
      <c r="B408" s="1">
        <v>37168</v>
      </c>
      <c r="C408">
        <v>1042931</v>
      </c>
      <c r="D408">
        <v>1100000</v>
      </c>
      <c r="E408" s="14">
        <f t="shared" si="12"/>
        <v>0.94811909090909086</v>
      </c>
      <c r="F408" s="18">
        <v>1</v>
      </c>
      <c r="G408" s="18"/>
      <c r="H408" s="18"/>
      <c r="I408" s="18"/>
      <c r="J408" t="s">
        <v>0</v>
      </c>
      <c r="K408" s="3">
        <f t="shared" si="11"/>
        <v>-57069</v>
      </c>
    </row>
    <row r="409" spans="1:15" x14ac:dyDescent="0.25">
      <c r="A409">
        <v>24</v>
      </c>
      <c r="B409" s="1">
        <v>37169</v>
      </c>
      <c r="C409">
        <v>1000122</v>
      </c>
      <c r="D409">
        <v>1100000</v>
      </c>
      <c r="E409" s="14">
        <f t="shared" si="12"/>
        <v>0.90920181818181822</v>
      </c>
      <c r="F409" s="18"/>
      <c r="G409" s="18"/>
      <c r="H409" s="18"/>
      <c r="I409" s="18"/>
      <c r="J409" t="s">
        <v>0</v>
      </c>
      <c r="K409" s="3">
        <f t="shared" si="11"/>
        <v>-99878</v>
      </c>
      <c r="O409" s="1"/>
    </row>
    <row r="410" spans="1:15" x14ac:dyDescent="0.25">
      <c r="A410">
        <v>24</v>
      </c>
      <c r="B410" s="1">
        <v>37170</v>
      </c>
      <c r="C410">
        <v>947976</v>
      </c>
      <c r="D410">
        <v>1100000</v>
      </c>
      <c r="E410" s="14">
        <f t="shared" si="12"/>
        <v>0.86179636363636358</v>
      </c>
      <c r="F410" s="18"/>
      <c r="G410" s="18"/>
      <c r="H410" s="18"/>
      <c r="I410" s="18"/>
      <c r="J410" t="s">
        <v>0</v>
      </c>
      <c r="K410" s="3">
        <f t="shared" si="11"/>
        <v>-152024</v>
      </c>
    </row>
    <row r="411" spans="1:15" x14ac:dyDescent="0.25">
      <c r="A411">
        <v>24</v>
      </c>
      <c r="B411" s="1">
        <v>37171</v>
      </c>
      <c r="C411">
        <v>959789</v>
      </c>
      <c r="D411">
        <v>1100000</v>
      </c>
      <c r="E411" s="14">
        <f t="shared" si="12"/>
        <v>0.87253545454545456</v>
      </c>
      <c r="F411" s="18"/>
      <c r="G411" s="18"/>
      <c r="H411" s="18"/>
      <c r="I411" s="18"/>
      <c r="J411" t="s">
        <v>0</v>
      </c>
      <c r="K411" s="3">
        <f t="shared" si="11"/>
        <v>-140211</v>
      </c>
    </row>
    <row r="412" spans="1:15" x14ac:dyDescent="0.25">
      <c r="A412">
        <v>24</v>
      </c>
      <c r="B412" s="1">
        <v>37172</v>
      </c>
      <c r="C412">
        <v>960006</v>
      </c>
      <c r="D412">
        <v>1100000</v>
      </c>
      <c r="E412" s="14">
        <f t="shared" si="12"/>
        <v>0.87273272727272733</v>
      </c>
      <c r="F412" s="18"/>
      <c r="G412" s="18"/>
      <c r="H412" s="18"/>
      <c r="I412" s="18"/>
      <c r="J412" t="s">
        <v>0</v>
      </c>
      <c r="K412" s="3">
        <f t="shared" si="11"/>
        <v>-139994</v>
      </c>
    </row>
    <row r="413" spans="1:15" x14ac:dyDescent="0.25">
      <c r="A413">
        <v>24</v>
      </c>
      <c r="B413" s="1">
        <v>37173</v>
      </c>
      <c r="C413">
        <v>1018602</v>
      </c>
      <c r="D413">
        <v>1100000</v>
      </c>
      <c r="E413" s="14">
        <f t="shared" si="12"/>
        <v>0.92600181818181815</v>
      </c>
      <c r="F413" s="18"/>
      <c r="G413" s="18"/>
      <c r="H413" s="18"/>
      <c r="I413" s="18"/>
      <c r="J413" t="s">
        <v>0</v>
      </c>
      <c r="K413" s="3">
        <f t="shared" si="11"/>
        <v>-81398</v>
      </c>
    </row>
    <row r="414" spans="1:15" x14ac:dyDescent="0.25">
      <c r="A414">
        <v>24</v>
      </c>
      <c r="B414" s="1">
        <v>37174</v>
      </c>
      <c r="C414">
        <v>894178</v>
      </c>
      <c r="D414">
        <v>1100000</v>
      </c>
      <c r="E414" s="14">
        <f t="shared" si="12"/>
        <v>0.81288909090909089</v>
      </c>
      <c r="F414" s="18"/>
      <c r="G414" s="18"/>
      <c r="H414" s="18"/>
      <c r="I414" s="18"/>
      <c r="J414" t="s">
        <v>0</v>
      </c>
      <c r="K414" s="3">
        <f t="shared" si="11"/>
        <v>-205822</v>
      </c>
      <c r="O414" s="1"/>
    </row>
    <row r="415" spans="1:15" x14ac:dyDescent="0.25">
      <c r="A415">
        <v>24</v>
      </c>
      <c r="B415" s="1">
        <v>37175</v>
      </c>
      <c r="C415">
        <v>972683</v>
      </c>
      <c r="D415">
        <v>1100000</v>
      </c>
      <c r="E415" s="14">
        <f t="shared" si="12"/>
        <v>0.88425727272727273</v>
      </c>
      <c r="F415" s="18"/>
      <c r="G415" s="18"/>
      <c r="H415" s="18"/>
      <c r="I415" s="18"/>
      <c r="J415" t="s">
        <v>0</v>
      </c>
      <c r="K415" s="3">
        <f t="shared" si="11"/>
        <v>-127317</v>
      </c>
    </row>
    <row r="416" spans="1:15" x14ac:dyDescent="0.25">
      <c r="A416">
        <v>24</v>
      </c>
      <c r="B416" s="1">
        <v>37176</v>
      </c>
      <c r="C416">
        <v>933334</v>
      </c>
      <c r="D416">
        <v>1100000</v>
      </c>
      <c r="E416" s="14">
        <f t="shared" si="12"/>
        <v>0.84848545454545454</v>
      </c>
      <c r="F416" s="18"/>
      <c r="G416" s="18"/>
      <c r="H416" s="18"/>
      <c r="I416" s="18"/>
      <c r="J416" t="s">
        <v>0</v>
      </c>
      <c r="K416" s="3">
        <f t="shared" si="11"/>
        <v>-166666</v>
      </c>
    </row>
    <row r="417" spans="1:15" x14ac:dyDescent="0.25">
      <c r="A417">
        <v>24</v>
      </c>
      <c r="B417" s="1">
        <v>37177</v>
      </c>
      <c r="C417">
        <v>935825</v>
      </c>
      <c r="D417">
        <v>1100000</v>
      </c>
      <c r="E417" s="14">
        <f t="shared" si="12"/>
        <v>0.85075000000000001</v>
      </c>
      <c r="F417" s="18"/>
      <c r="G417" s="18"/>
      <c r="H417" s="18"/>
      <c r="I417" s="18"/>
      <c r="J417" t="s">
        <v>0</v>
      </c>
      <c r="K417" s="3">
        <f t="shared" si="11"/>
        <v>-164175</v>
      </c>
    </row>
    <row r="418" spans="1:15" x14ac:dyDescent="0.25">
      <c r="A418">
        <v>24</v>
      </c>
      <c r="B418" s="1">
        <v>37178</v>
      </c>
      <c r="C418">
        <v>920716</v>
      </c>
      <c r="D418">
        <v>1100000</v>
      </c>
      <c r="E418" s="14">
        <f t="shared" si="12"/>
        <v>0.83701454545454546</v>
      </c>
      <c r="F418" s="18"/>
      <c r="G418" s="18"/>
      <c r="H418" s="18"/>
      <c r="I418" s="18"/>
      <c r="J418" t="s">
        <v>0</v>
      </c>
      <c r="K418" s="3">
        <f t="shared" si="11"/>
        <v>-179284</v>
      </c>
      <c r="O418" s="1"/>
    </row>
    <row r="419" spans="1:15" x14ac:dyDescent="0.25">
      <c r="A419">
        <v>24</v>
      </c>
      <c r="B419" s="1">
        <v>37179</v>
      </c>
      <c r="C419">
        <v>951849</v>
      </c>
      <c r="D419">
        <v>1100000</v>
      </c>
      <c r="E419" s="14">
        <f t="shared" si="12"/>
        <v>0.86531727272727277</v>
      </c>
      <c r="F419" s="18"/>
      <c r="G419" s="18"/>
      <c r="H419" s="18"/>
      <c r="I419" s="18"/>
      <c r="J419" t="s">
        <v>0</v>
      </c>
      <c r="K419" s="3">
        <f t="shared" si="11"/>
        <v>-148151</v>
      </c>
    </row>
    <row r="420" spans="1:15" x14ac:dyDescent="0.25">
      <c r="A420">
        <v>24</v>
      </c>
      <c r="B420" s="1">
        <v>37180</v>
      </c>
      <c r="C420">
        <v>1040908</v>
      </c>
      <c r="D420">
        <v>1100000</v>
      </c>
      <c r="E420" s="14">
        <f t="shared" si="12"/>
        <v>0.94628000000000001</v>
      </c>
      <c r="F420" s="18"/>
      <c r="G420" s="18"/>
      <c r="H420" s="18"/>
      <c r="I420" s="18"/>
      <c r="J420" t="s">
        <v>0</v>
      </c>
      <c r="K420" s="3">
        <f t="shared" si="11"/>
        <v>-59092</v>
      </c>
    </row>
    <row r="421" spans="1:15" x14ac:dyDescent="0.25">
      <c r="A421">
        <v>24</v>
      </c>
      <c r="B421" s="1">
        <v>37181</v>
      </c>
      <c r="C421">
        <v>1061281</v>
      </c>
      <c r="D421">
        <v>1100000</v>
      </c>
      <c r="E421" s="14">
        <f t="shared" si="12"/>
        <v>0.9648009090909091</v>
      </c>
      <c r="F421" s="18">
        <v>1</v>
      </c>
      <c r="G421" s="18"/>
      <c r="H421" s="18"/>
      <c r="I421" s="18"/>
      <c r="J421" t="s">
        <v>0</v>
      </c>
      <c r="K421" s="3">
        <f t="shared" si="11"/>
        <v>-38719</v>
      </c>
    </row>
    <row r="422" spans="1:15" x14ac:dyDescent="0.25">
      <c r="A422">
        <v>24</v>
      </c>
      <c r="B422" s="1">
        <v>37182</v>
      </c>
      <c r="C422">
        <v>1035464</v>
      </c>
      <c r="D422">
        <v>1100000</v>
      </c>
      <c r="E422" s="14">
        <f t="shared" si="12"/>
        <v>0.94133090909090911</v>
      </c>
      <c r="F422" s="18"/>
      <c r="G422" s="18"/>
      <c r="H422" s="18"/>
      <c r="I422" s="18"/>
      <c r="J422" t="s">
        <v>0</v>
      </c>
      <c r="K422" s="3">
        <f t="shared" si="11"/>
        <v>-64536</v>
      </c>
    </row>
    <row r="423" spans="1:15" x14ac:dyDescent="0.25">
      <c r="A423">
        <v>24</v>
      </c>
      <c r="B423" s="1">
        <v>37183</v>
      </c>
      <c r="C423">
        <v>1012694</v>
      </c>
      <c r="D423">
        <v>1100000</v>
      </c>
      <c r="E423" s="14">
        <f t="shared" si="12"/>
        <v>0.92063090909090906</v>
      </c>
      <c r="F423" s="18"/>
      <c r="G423" s="18"/>
      <c r="H423" s="18"/>
      <c r="I423" s="18"/>
      <c r="J423" t="s">
        <v>0</v>
      </c>
      <c r="K423" s="3">
        <f t="shared" si="11"/>
        <v>-87306</v>
      </c>
      <c r="O423" s="1"/>
    </row>
    <row r="424" spans="1:15" x14ac:dyDescent="0.25">
      <c r="A424">
        <v>24</v>
      </c>
      <c r="B424" s="1">
        <v>37184</v>
      </c>
      <c r="C424">
        <v>910893</v>
      </c>
      <c r="D424">
        <v>1100000</v>
      </c>
      <c r="E424" s="14">
        <f t="shared" si="12"/>
        <v>0.82808454545454546</v>
      </c>
      <c r="F424" s="18"/>
      <c r="G424" s="18"/>
      <c r="H424" s="18"/>
      <c r="I424" s="18"/>
      <c r="J424" t="s">
        <v>0</v>
      </c>
      <c r="K424" s="3">
        <f t="shared" si="11"/>
        <v>-189107</v>
      </c>
    </row>
    <row r="425" spans="1:15" x14ac:dyDescent="0.25">
      <c r="A425">
        <v>24</v>
      </c>
      <c r="B425" s="1">
        <v>37185</v>
      </c>
      <c r="C425">
        <v>909160</v>
      </c>
      <c r="D425">
        <v>1100000</v>
      </c>
      <c r="E425" s="14">
        <f t="shared" si="12"/>
        <v>0.82650909090909086</v>
      </c>
      <c r="F425" s="18"/>
      <c r="G425" s="18"/>
      <c r="H425" s="18"/>
      <c r="I425" s="18"/>
      <c r="J425" t="s">
        <v>0</v>
      </c>
      <c r="K425" s="3">
        <f t="shared" ref="K425:K495" si="13">SUM(C425-D425)</f>
        <v>-190840</v>
      </c>
    </row>
    <row r="426" spans="1:15" x14ac:dyDescent="0.25">
      <c r="A426">
        <v>24</v>
      </c>
      <c r="B426" s="1">
        <v>37186</v>
      </c>
      <c r="C426">
        <v>910545</v>
      </c>
      <c r="D426">
        <v>1100000</v>
      </c>
      <c r="E426" s="14">
        <f t="shared" si="12"/>
        <v>0.82776818181818179</v>
      </c>
      <c r="F426" s="18"/>
      <c r="G426" s="18"/>
      <c r="H426" s="18"/>
      <c r="I426" s="18"/>
      <c r="J426" t="s">
        <v>0</v>
      </c>
      <c r="K426" s="3">
        <f t="shared" si="13"/>
        <v>-189455</v>
      </c>
    </row>
    <row r="427" spans="1:15" x14ac:dyDescent="0.25">
      <c r="A427">
        <v>24</v>
      </c>
      <c r="B427" s="1">
        <v>37187</v>
      </c>
      <c r="C427">
        <v>965747</v>
      </c>
      <c r="D427">
        <v>1100000</v>
      </c>
      <c r="E427" s="14">
        <f t="shared" ref="E427:E496" si="14">+C427/D427</f>
        <v>0.87795181818181822</v>
      </c>
      <c r="F427" s="18"/>
      <c r="G427" s="18"/>
      <c r="H427" s="18"/>
      <c r="I427" s="18"/>
      <c r="J427" t="s">
        <v>0</v>
      </c>
      <c r="K427" s="3">
        <f t="shared" si="13"/>
        <v>-134253</v>
      </c>
    </row>
    <row r="428" spans="1:15" x14ac:dyDescent="0.25">
      <c r="A428">
        <v>24</v>
      </c>
      <c r="B428" s="1">
        <v>37188</v>
      </c>
      <c r="C428">
        <v>1003862</v>
      </c>
      <c r="D428">
        <v>1100000</v>
      </c>
      <c r="E428" s="14">
        <f t="shared" si="14"/>
        <v>0.91260181818181818</v>
      </c>
      <c r="F428" s="18"/>
      <c r="G428" s="18"/>
      <c r="H428" s="18"/>
      <c r="I428" s="18"/>
      <c r="J428" t="s">
        <v>0</v>
      </c>
      <c r="K428" s="3">
        <f t="shared" si="13"/>
        <v>-96138</v>
      </c>
      <c r="O428" s="1"/>
    </row>
    <row r="429" spans="1:15" x14ac:dyDescent="0.25">
      <c r="A429">
        <v>24</v>
      </c>
      <c r="B429" s="1">
        <v>37189</v>
      </c>
      <c r="C429">
        <v>951153</v>
      </c>
      <c r="D429">
        <v>1100000</v>
      </c>
      <c r="E429" s="14">
        <f t="shared" si="14"/>
        <v>0.86468454545454543</v>
      </c>
      <c r="F429" s="18"/>
      <c r="G429" s="18"/>
      <c r="H429" s="18"/>
      <c r="I429" s="18"/>
      <c r="J429" t="s">
        <v>0</v>
      </c>
      <c r="K429" s="3">
        <f t="shared" si="13"/>
        <v>-148847</v>
      </c>
    </row>
    <row r="430" spans="1:15" x14ac:dyDescent="0.25">
      <c r="A430">
        <v>24</v>
      </c>
      <c r="B430" s="1">
        <v>37190</v>
      </c>
      <c r="C430">
        <v>899001</v>
      </c>
      <c r="D430">
        <v>1100000</v>
      </c>
      <c r="E430" s="14">
        <f t="shared" si="14"/>
        <v>0.81727363636363637</v>
      </c>
      <c r="F430" s="18"/>
      <c r="G430" s="18"/>
      <c r="H430" s="18"/>
      <c r="I430" s="18"/>
      <c r="J430" t="s">
        <v>0</v>
      </c>
      <c r="K430" s="3">
        <f t="shared" si="13"/>
        <v>-200999</v>
      </c>
    </row>
    <row r="431" spans="1:15" x14ac:dyDescent="0.25">
      <c r="A431">
        <v>24</v>
      </c>
      <c r="B431" s="1">
        <v>37191</v>
      </c>
      <c r="C431">
        <v>814349</v>
      </c>
      <c r="D431">
        <v>1100000</v>
      </c>
      <c r="E431" s="14">
        <f t="shared" si="14"/>
        <v>0.74031727272727277</v>
      </c>
      <c r="F431" s="18"/>
      <c r="G431" s="18"/>
      <c r="H431" s="18"/>
      <c r="I431" s="18"/>
      <c r="J431" t="s">
        <v>0</v>
      </c>
      <c r="K431" s="3">
        <f t="shared" si="13"/>
        <v>-285651</v>
      </c>
    </row>
    <row r="432" spans="1:15" x14ac:dyDescent="0.25">
      <c r="A432">
        <v>24</v>
      </c>
      <c r="B432" s="1">
        <v>37192</v>
      </c>
      <c r="C432">
        <v>835418</v>
      </c>
      <c r="D432">
        <v>1100000</v>
      </c>
      <c r="E432" s="14">
        <f t="shared" si="14"/>
        <v>0.75947090909090909</v>
      </c>
      <c r="F432" s="18"/>
      <c r="G432" s="18"/>
      <c r="H432" s="18"/>
      <c r="I432" s="18"/>
      <c r="J432" t="s">
        <v>0</v>
      </c>
      <c r="K432" s="3">
        <f t="shared" si="13"/>
        <v>-264582</v>
      </c>
    </row>
    <row r="433" spans="1:15" x14ac:dyDescent="0.25">
      <c r="A433">
        <v>24</v>
      </c>
      <c r="B433" s="1">
        <v>37193</v>
      </c>
      <c r="C433">
        <v>829522</v>
      </c>
      <c r="D433">
        <v>1100000</v>
      </c>
      <c r="E433" s="14">
        <f t="shared" si="14"/>
        <v>0.75411090909090905</v>
      </c>
      <c r="F433" s="18"/>
      <c r="G433" s="18"/>
      <c r="H433" s="18"/>
      <c r="I433" s="18"/>
      <c r="J433" t="s">
        <v>0</v>
      </c>
      <c r="K433" s="3">
        <f t="shared" si="13"/>
        <v>-270478</v>
      </c>
      <c r="O433" s="1"/>
    </row>
    <row r="434" spans="1:15" ht="13.8" thickBot="1" x14ac:dyDescent="0.3">
      <c r="A434">
        <v>24</v>
      </c>
      <c r="B434" s="1">
        <v>37194</v>
      </c>
      <c r="C434">
        <v>865071</v>
      </c>
      <c r="D434">
        <v>1100000</v>
      </c>
      <c r="E434" s="14">
        <f t="shared" si="14"/>
        <v>0.78642818181818186</v>
      </c>
      <c r="F434" s="20"/>
      <c r="G434" s="20"/>
      <c r="H434" s="20"/>
      <c r="I434" s="20"/>
      <c r="J434" t="s">
        <v>0</v>
      </c>
      <c r="K434" s="3">
        <f t="shared" si="13"/>
        <v>-234929</v>
      </c>
    </row>
    <row r="435" spans="1:15" x14ac:dyDescent="0.25">
      <c r="B435" s="1"/>
      <c r="F435" s="17">
        <f>SUM(F405:F434)</f>
        <v>2</v>
      </c>
      <c r="G435" s="17"/>
      <c r="H435" s="17">
        <f>SUM(H405:H434)</f>
        <v>2</v>
      </c>
      <c r="I435" s="17">
        <f>SUM(I405:I434)</f>
        <v>1</v>
      </c>
    </row>
    <row r="436" spans="1:15" x14ac:dyDescent="0.25">
      <c r="B436" s="1"/>
      <c r="F436" s="18"/>
      <c r="G436" s="18"/>
      <c r="H436" s="18"/>
      <c r="I436" s="18"/>
    </row>
    <row r="437" spans="1:15" x14ac:dyDescent="0.25">
      <c r="B437" s="1"/>
      <c r="F437" s="18"/>
      <c r="G437" s="18"/>
      <c r="H437" s="18"/>
      <c r="I437" s="18"/>
    </row>
    <row r="438" spans="1:15" x14ac:dyDescent="0.25">
      <c r="A438" s="5" t="s">
        <v>2</v>
      </c>
      <c r="B438" s="6" t="s">
        <v>3</v>
      </c>
      <c r="C438" s="5" t="s">
        <v>4</v>
      </c>
      <c r="D438" s="6" t="s">
        <v>5</v>
      </c>
      <c r="E438" s="13" t="s">
        <v>23</v>
      </c>
      <c r="F438" s="16">
        <v>0.95</v>
      </c>
      <c r="G438" s="16"/>
      <c r="H438" s="16">
        <v>0.98</v>
      </c>
      <c r="I438" s="16">
        <v>1</v>
      </c>
      <c r="J438" s="5" t="s">
        <v>6</v>
      </c>
      <c r="M438" s="5" t="s">
        <v>22</v>
      </c>
      <c r="N438" s="5" t="s">
        <v>21</v>
      </c>
    </row>
    <row r="439" spans="1:15" x14ac:dyDescent="0.25">
      <c r="A439">
        <v>26</v>
      </c>
      <c r="B439" s="1">
        <v>36800</v>
      </c>
      <c r="C439">
        <v>865609</v>
      </c>
      <c r="D439">
        <v>864983</v>
      </c>
      <c r="E439" s="14">
        <f t="shared" si="14"/>
        <v>1.0007237136452394</v>
      </c>
      <c r="F439" s="18"/>
      <c r="G439" s="18"/>
      <c r="H439" s="18"/>
      <c r="I439" s="18">
        <v>1</v>
      </c>
      <c r="J439" t="s">
        <v>1</v>
      </c>
      <c r="K439" s="3">
        <f t="shared" si="13"/>
        <v>626</v>
      </c>
      <c r="L439" t="s">
        <v>9</v>
      </c>
      <c r="M439" s="2">
        <v>4</v>
      </c>
      <c r="N439" t="s">
        <v>10</v>
      </c>
    </row>
    <row r="440" spans="1:15" x14ac:dyDescent="0.25">
      <c r="A440">
        <v>26</v>
      </c>
      <c r="B440" s="1">
        <v>36801</v>
      </c>
      <c r="C440">
        <v>870212</v>
      </c>
      <c r="D440">
        <v>865000</v>
      </c>
      <c r="E440" s="14">
        <f t="shared" si="14"/>
        <v>1.0060254335260115</v>
      </c>
      <c r="F440" s="18"/>
      <c r="G440" s="18"/>
      <c r="H440" s="18"/>
      <c r="I440" s="18">
        <v>1</v>
      </c>
      <c r="J440" t="s">
        <v>1</v>
      </c>
      <c r="K440" s="3">
        <f t="shared" si="13"/>
        <v>5212</v>
      </c>
      <c r="L440" t="s">
        <v>9</v>
      </c>
      <c r="M440" s="2">
        <v>4</v>
      </c>
      <c r="N440" t="s">
        <v>10</v>
      </c>
    </row>
    <row r="441" spans="1:15" x14ac:dyDescent="0.25">
      <c r="A441">
        <v>26</v>
      </c>
      <c r="B441" s="1">
        <v>36802</v>
      </c>
      <c r="C441">
        <v>865708</v>
      </c>
      <c r="D441">
        <v>865000</v>
      </c>
      <c r="E441" s="14">
        <f t="shared" si="14"/>
        <v>1.0008184971098266</v>
      </c>
      <c r="F441" s="18"/>
      <c r="G441" s="18"/>
      <c r="H441" s="18"/>
      <c r="I441" s="18">
        <v>1</v>
      </c>
      <c r="J441" t="s">
        <v>1</v>
      </c>
      <c r="K441" s="3">
        <f t="shared" si="13"/>
        <v>708</v>
      </c>
      <c r="L441" t="s">
        <v>9</v>
      </c>
      <c r="M441" s="2">
        <v>4</v>
      </c>
      <c r="N441" t="s">
        <v>10</v>
      </c>
      <c r="O441" s="1"/>
    </row>
    <row r="442" spans="1:15" x14ac:dyDescent="0.25">
      <c r="A442">
        <v>26</v>
      </c>
      <c r="B442" s="1">
        <v>36803</v>
      </c>
      <c r="C442">
        <v>789359</v>
      </c>
      <c r="D442">
        <v>735564</v>
      </c>
      <c r="E442" s="14">
        <f t="shared" si="14"/>
        <v>1.0731343567656928</v>
      </c>
      <c r="F442" s="18"/>
      <c r="G442" s="18"/>
      <c r="H442" s="18"/>
      <c r="I442" s="18">
        <v>1</v>
      </c>
      <c r="J442" t="s">
        <v>1</v>
      </c>
      <c r="K442" s="3">
        <f t="shared" si="13"/>
        <v>53795</v>
      </c>
      <c r="L442" t="s">
        <v>9</v>
      </c>
      <c r="M442" s="2">
        <v>4</v>
      </c>
      <c r="N442" t="s">
        <v>13</v>
      </c>
    </row>
    <row r="443" spans="1:15" x14ac:dyDescent="0.25">
      <c r="A443">
        <v>26</v>
      </c>
      <c r="B443" s="1">
        <v>36804</v>
      </c>
      <c r="C443">
        <v>855445</v>
      </c>
      <c r="D443">
        <v>865000</v>
      </c>
      <c r="E443" s="14">
        <f t="shared" si="14"/>
        <v>0.98895375722543355</v>
      </c>
      <c r="F443" s="18"/>
      <c r="G443" s="18"/>
      <c r="H443" s="18">
        <v>1</v>
      </c>
      <c r="I443" s="18"/>
      <c r="J443" t="s">
        <v>1</v>
      </c>
      <c r="K443" s="3">
        <f t="shared" si="13"/>
        <v>-9555</v>
      </c>
      <c r="M443" s="2">
        <v>4</v>
      </c>
      <c r="N443" t="s">
        <v>10</v>
      </c>
      <c r="O443" s="1"/>
    </row>
    <row r="444" spans="1:15" x14ac:dyDescent="0.25">
      <c r="A444">
        <v>26</v>
      </c>
      <c r="B444" s="1">
        <v>36805</v>
      </c>
      <c r="C444">
        <v>864314</v>
      </c>
      <c r="D444">
        <v>865000</v>
      </c>
      <c r="E444" s="14">
        <f t="shared" si="14"/>
        <v>0.99920693641618497</v>
      </c>
      <c r="F444" s="18"/>
      <c r="G444" s="18"/>
      <c r="H444" s="18"/>
      <c r="I444" s="18">
        <v>1</v>
      </c>
      <c r="J444" t="s">
        <v>1</v>
      </c>
      <c r="K444" s="3">
        <f t="shared" si="13"/>
        <v>-686</v>
      </c>
      <c r="M444" s="2">
        <v>4</v>
      </c>
      <c r="N444" t="s">
        <v>10</v>
      </c>
    </row>
    <row r="445" spans="1:15" x14ac:dyDescent="0.25">
      <c r="A445">
        <v>26</v>
      </c>
      <c r="B445" s="1">
        <v>36806</v>
      </c>
      <c r="C445">
        <v>865766</v>
      </c>
      <c r="D445">
        <v>865000</v>
      </c>
      <c r="E445" s="14">
        <f t="shared" si="14"/>
        <v>1.000885549132948</v>
      </c>
      <c r="F445" s="18"/>
      <c r="G445" s="18"/>
      <c r="H445" s="18"/>
      <c r="I445" s="18">
        <v>1</v>
      </c>
      <c r="J445" t="s">
        <v>1</v>
      </c>
      <c r="K445" s="3">
        <f t="shared" si="13"/>
        <v>766</v>
      </c>
      <c r="L445" t="s">
        <v>9</v>
      </c>
      <c r="M445" s="2">
        <v>4</v>
      </c>
      <c r="N445" t="s">
        <v>10</v>
      </c>
    </row>
    <row r="446" spans="1:15" x14ac:dyDescent="0.25">
      <c r="A446" s="4">
        <v>26</v>
      </c>
      <c r="B446" s="29">
        <v>36807</v>
      </c>
      <c r="C446" s="4">
        <v>707117</v>
      </c>
      <c r="D446" s="42">
        <v>707117</v>
      </c>
      <c r="E446" s="30">
        <f t="shared" si="14"/>
        <v>1</v>
      </c>
      <c r="F446" s="18"/>
      <c r="G446" s="18"/>
      <c r="H446" s="18"/>
      <c r="I446" s="18">
        <v>1</v>
      </c>
      <c r="J446" t="s">
        <v>1</v>
      </c>
      <c r="K446" s="31" t="s">
        <v>47</v>
      </c>
      <c r="L446" t="s">
        <v>9</v>
      </c>
      <c r="M446" s="2">
        <v>4</v>
      </c>
      <c r="N446" t="s">
        <v>48</v>
      </c>
    </row>
    <row r="447" spans="1:15" x14ac:dyDescent="0.25">
      <c r="A447">
        <v>26</v>
      </c>
      <c r="B447" s="1">
        <v>36808</v>
      </c>
      <c r="C447">
        <v>689867</v>
      </c>
      <c r="D447">
        <v>700000</v>
      </c>
      <c r="E447" s="14">
        <f t="shared" si="14"/>
        <v>0.98552428571428574</v>
      </c>
      <c r="F447" s="18"/>
      <c r="G447" s="18"/>
      <c r="H447" s="18">
        <v>1</v>
      </c>
      <c r="I447" s="18"/>
      <c r="J447" t="s">
        <v>1</v>
      </c>
      <c r="K447" s="3">
        <f t="shared" si="13"/>
        <v>-10133</v>
      </c>
      <c r="M447" s="2">
        <v>4</v>
      </c>
      <c r="N447" t="s">
        <v>10</v>
      </c>
      <c r="O447" s="1"/>
    </row>
    <row r="448" spans="1:15" x14ac:dyDescent="0.25">
      <c r="A448">
        <v>26</v>
      </c>
      <c r="B448" s="1">
        <v>36809</v>
      </c>
      <c r="C448">
        <v>713630</v>
      </c>
      <c r="D448">
        <v>730000</v>
      </c>
      <c r="E448" s="14">
        <f t="shared" si="14"/>
        <v>0.97757534246575339</v>
      </c>
      <c r="F448" s="18"/>
      <c r="G448" s="18"/>
      <c r="H448" s="18">
        <v>1</v>
      </c>
      <c r="I448" s="18"/>
      <c r="J448" t="s">
        <v>1</v>
      </c>
      <c r="K448" s="3">
        <f t="shared" si="13"/>
        <v>-16370</v>
      </c>
      <c r="M448" s="2">
        <v>4</v>
      </c>
      <c r="N448" t="s">
        <v>12</v>
      </c>
    </row>
    <row r="449" spans="1:15" x14ac:dyDescent="0.25">
      <c r="A449">
        <v>26</v>
      </c>
      <c r="B449" s="1">
        <v>36810</v>
      </c>
      <c r="C449">
        <v>576832</v>
      </c>
      <c r="D449">
        <v>580000</v>
      </c>
      <c r="E449" s="14">
        <f t="shared" si="14"/>
        <v>0.99453793103448274</v>
      </c>
      <c r="F449" s="18"/>
      <c r="G449" s="18"/>
      <c r="H449" s="18"/>
      <c r="I449" s="18">
        <v>1</v>
      </c>
      <c r="J449" t="s">
        <v>1</v>
      </c>
      <c r="K449" s="3">
        <f t="shared" si="13"/>
        <v>-3168</v>
      </c>
      <c r="M449" s="2">
        <v>4</v>
      </c>
      <c r="N449" t="s">
        <v>10</v>
      </c>
    </row>
    <row r="450" spans="1:15" x14ac:dyDescent="0.25">
      <c r="A450">
        <v>26</v>
      </c>
      <c r="B450" s="1">
        <v>36811</v>
      </c>
      <c r="C450">
        <v>800968</v>
      </c>
      <c r="D450">
        <v>800000</v>
      </c>
      <c r="E450" s="14">
        <f t="shared" si="14"/>
        <v>1.0012099999999999</v>
      </c>
      <c r="F450" s="18"/>
      <c r="G450" s="18"/>
      <c r="H450" s="18"/>
      <c r="I450" s="18">
        <v>1</v>
      </c>
      <c r="J450" t="s">
        <v>1</v>
      </c>
      <c r="K450" s="3">
        <f t="shared" si="13"/>
        <v>968</v>
      </c>
      <c r="L450" t="s">
        <v>9</v>
      </c>
      <c r="M450" s="2">
        <v>4</v>
      </c>
      <c r="N450" t="s">
        <v>10</v>
      </c>
    </row>
    <row r="451" spans="1:15" x14ac:dyDescent="0.25">
      <c r="A451">
        <v>26</v>
      </c>
      <c r="B451" s="1">
        <v>36812</v>
      </c>
      <c r="C451">
        <v>848913</v>
      </c>
      <c r="D451">
        <v>865000</v>
      </c>
      <c r="E451" s="14">
        <f t="shared" si="14"/>
        <v>0.98140231213872831</v>
      </c>
      <c r="F451" s="18"/>
      <c r="G451" s="18"/>
      <c r="H451" s="18">
        <v>1</v>
      </c>
      <c r="I451" s="18"/>
      <c r="J451" t="s">
        <v>1</v>
      </c>
      <c r="K451" s="3">
        <f t="shared" si="13"/>
        <v>-16087</v>
      </c>
      <c r="M451" s="2"/>
    </row>
    <row r="452" spans="1:15" x14ac:dyDescent="0.25">
      <c r="A452">
        <v>26</v>
      </c>
      <c r="B452" s="1">
        <v>36813</v>
      </c>
      <c r="C452">
        <v>867055</v>
      </c>
      <c r="D452">
        <v>865000</v>
      </c>
      <c r="E452" s="14">
        <f t="shared" si="14"/>
        <v>1.0023757225433525</v>
      </c>
      <c r="F452" s="18"/>
      <c r="G452" s="18"/>
      <c r="H452" s="18"/>
      <c r="I452" s="18">
        <v>1</v>
      </c>
      <c r="J452" t="s">
        <v>1</v>
      </c>
      <c r="K452" s="3">
        <f t="shared" si="13"/>
        <v>2055</v>
      </c>
      <c r="L452" t="s">
        <v>9</v>
      </c>
      <c r="M452" s="2">
        <v>4</v>
      </c>
      <c r="N452" t="s">
        <v>10</v>
      </c>
      <c r="O452" s="1"/>
    </row>
    <row r="453" spans="1:15" x14ac:dyDescent="0.25">
      <c r="A453">
        <v>26</v>
      </c>
      <c r="B453" s="1">
        <v>36814</v>
      </c>
      <c r="C453">
        <v>850064</v>
      </c>
      <c r="D453">
        <v>865000</v>
      </c>
      <c r="E453" s="14">
        <f t="shared" si="14"/>
        <v>0.9827329479768786</v>
      </c>
      <c r="F453" s="18"/>
      <c r="G453" s="18"/>
      <c r="H453" s="18">
        <v>1</v>
      </c>
      <c r="I453" s="18"/>
      <c r="J453" t="s">
        <v>1</v>
      </c>
      <c r="K453" s="3">
        <f t="shared" si="13"/>
        <v>-14936</v>
      </c>
      <c r="M453" s="2">
        <v>4</v>
      </c>
      <c r="N453" t="s">
        <v>10</v>
      </c>
    </row>
    <row r="454" spans="1:15" x14ac:dyDescent="0.25">
      <c r="A454">
        <v>26</v>
      </c>
      <c r="B454" s="1">
        <v>36815</v>
      </c>
      <c r="C454">
        <v>845450</v>
      </c>
      <c r="D454">
        <v>865000</v>
      </c>
      <c r="E454" s="14">
        <f t="shared" si="14"/>
        <v>0.97739884393063581</v>
      </c>
      <c r="F454" s="18"/>
      <c r="G454" s="18"/>
      <c r="H454" s="18">
        <v>1</v>
      </c>
      <c r="I454" s="18"/>
      <c r="J454" t="s">
        <v>1</v>
      </c>
      <c r="K454" s="3">
        <f t="shared" si="13"/>
        <v>-19550</v>
      </c>
      <c r="M454" s="2">
        <v>0</v>
      </c>
      <c r="N454" t="s">
        <v>10</v>
      </c>
    </row>
    <row r="455" spans="1:15" x14ac:dyDescent="0.25">
      <c r="A455">
        <v>26</v>
      </c>
      <c r="B455" s="1">
        <v>36816</v>
      </c>
      <c r="C455">
        <v>847657</v>
      </c>
      <c r="D455">
        <v>865000</v>
      </c>
      <c r="E455" s="14">
        <f t="shared" si="14"/>
        <v>0.97995028901734105</v>
      </c>
      <c r="F455" s="18"/>
      <c r="G455" s="18"/>
      <c r="H455" s="18">
        <v>1</v>
      </c>
      <c r="I455" s="18"/>
      <c r="J455" t="s">
        <v>1</v>
      </c>
      <c r="K455" s="3">
        <f t="shared" si="13"/>
        <v>-17343</v>
      </c>
      <c r="M455" s="2">
        <v>2</v>
      </c>
      <c r="N455" t="s">
        <v>10</v>
      </c>
    </row>
    <row r="456" spans="1:15" x14ac:dyDescent="0.25">
      <c r="A456">
        <v>26</v>
      </c>
      <c r="B456" s="1">
        <v>36817</v>
      </c>
      <c r="C456">
        <v>763441</v>
      </c>
      <c r="D456">
        <v>865000</v>
      </c>
      <c r="E456" s="14">
        <f t="shared" si="14"/>
        <v>0.8825907514450867</v>
      </c>
      <c r="F456" s="18"/>
      <c r="G456" s="18"/>
      <c r="H456" s="18"/>
      <c r="I456" s="18"/>
      <c r="J456" t="s">
        <v>1</v>
      </c>
      <c r="K456" s="3">
        <f t="shared" si="13"/>
        <v>-101559</v>
      </c>
      <c r="M456" s="2"/>
    </row>
    <row r="457" spans="1:15" x14ac:dyDescent="0.25">
      <c r="A457">
        <v>26</v>
      </c>
      <c r="B457" s="1">
        <v>36818</v>
      </c>
      <c r="C457">
        <v>753485</v>
      </c>
      <c r="D457">
        <v>865000</v>
      </c>
      <c r="E457" s="14">
        <f t="shared" si="14"/>
        <v>0.87108092485549138</v>
      </c>
      <c r="F457" s="18"/>
      <c r="G457" s="18"/>
      <c r="H457" s="18"/>
      <c r="I457" s="18"/>
      <c r="J457" t="s">
        <v>1</v>
      </c>
      <c r="K457" s="3">
        <f t="shared" si="13"/>
        <v>-111515</v>
      </c>
      <c r="M457" s="2"/>
      <c r="O457" s="1"/>
    </row>
    <row r="458" spans="1:15" x14ac:dyDescent="0.25">
      <c r="A458">
        <v>26</v>
      </c>
      <c r="B458" s="1">
        <v>36819</v>
      </c>
      <c r="C458">
        <v>815382</v>
      </c>
      <c r="D458">
        <v>865000</v>
      </c>
      <c r="E458" s="14">
        <f t="shared" si="14"/>
        <v>0.94263815028901732</v>
      </c>
      <c r="F458" s="18"/>
      <c r="G458" s="18"/>
      <c r="H458" s="18"/>
      <c r="I458" s="18"/>
      <c r="J458" t="s">
        <v>1</v>
      </c>
      <c r="K458" s="3">
        <f t="shared" si="13"/>
        <v>-49618</v>
      </c>
      <c r="M458" s="2">
        <v>0</v>
      </c>
      <c r="N458" t="s">
        <v>10</v>
      </c>
    </row>
    <row r="459" spans="1:15" x14ac:dyDescent="0.25">
      <c r="A459">
        <v>26</v>
      </c>
      <c r="B459" s="1">
        <v>36820</v>
      </c>
      <c r="C459">
        <v>849249</v>
      </c>
      <c r="D459">
        <v>865000</v>
      </c>
      <c r="E459" s="14">
        <f t="shared" si="14"/>
        <v>0.98179075144508665</v>
      </c>
      <c r="F459" s="18"/>
      <c r="G459" s="18"/>
      <c r="H459" s="18">
        <v>1</v>
      </c>
      <c r="I459" s="18"/>
      <c r="J459" t="s">
        <v>1</v>
      </c>
      <c r="K459" s="3">
        <f t="shared" si="13"/>
        <v>-15751</v>
      </c>
      <c r="M459" s="2">
        <v>0</v>
      </c>
      <c r="N459" t="s">
        <v>10</v>
      </c>
    </row>
    <row r="460" spans="1:15" x14ac:dyDescent="0.25">
      <c r="A460">
        <v>26</v>
      </c>
      <c r="B460" s="1">
        <v>36821</v>
      </c>
      <c r="C460">
        <v>822063</v>
      </c>
      <c r="D460">
        <v>865000</v>
      </c>
      <c r="E460" s="14">
        <f t="shared" si="14"/>
        <v>0.9503618497109827</v>
      </c>
      <c r="F460" s="18">
        <v>1</v>
      </c>
      <c r="G460" s="18"/>
      <c r="H460" s="18"/>
      <c r="I460" s="18"/>
      <c r="J460" t="s">
        <v>1</v>
      </c>
      <c r="K460" s="3">
        <f t="shared" si="13"/>
        <v>-42937</v>
      </c>
      <c r="M460" s="2">
        <v>0</v>
      </c>
      <c r="N460" t="s">
        <v>10</v>
      </c>
    </row>
    <row r="461" spans="1:15" x14ac:dyDescent="0.25">
      <c r="A461">
        <v>26</v>
      </c>
      <c r="B461" s="1">
        <v>36822</v>
      </c>
      <c r="C461">
        <v>846454</v>
      </c>
      <c r="D461">
        <v>865000</v>
      </c>
      <c r="E461" s="14">
        <f t="shared" si="14"/>
        <v>0.97855953757225433</v>
      </c>
      <c r="F461" s="18"/>
      <c r="G461" s="18"/>
      <c r="H461" s="18">
        <v>1</v>
      </c>
      <c r="I461" s="18"/>
      <c r="J461" t="s">
        <v>1</v>
      </c>
      <c r="K461" s="3">
        <f t="shared" si="13"/>
        <v>-18546</v>
      </c>
      <c r="M461" s="2">
        <v>0</v>
      </c>
      <c r="N461" t="s">
        <v>10</v>
      </c>
    </row>
    <row r="462" spans="1:15" x14ac:dyDescent="0.25">
      <c r="A462">
        <v>26</v>
      </c>
      <c r="B462" s="1">
        <v>36823</v>
      </c>
      <c r="C462">
        <v>822707</v>
      </c>
      <c r="D462">
        <v>865000</v>
      </c>
      <c r="E462" s="14">
        <f t="shared" si="14"/>
        <v>0.95110635838150293</v>
      </c>
      <c r="F462" s="18">
        <v>1</v>
      </c>
      <c r="G462" s="18"/>
      <c r="H462" s="18"/>
      <c r="I462" s="18"/>
      <c r="J462" t="s">
        <v>1</v>
      </c>
      <c r="K462" s="3">
        <f t="shared" si="13"/>
        <v>-42293</v>
      </c>
      <c r="M462" s="2"/>
      <c r="O462" s="1"/>
    </row>
    <row r="463" spans="1:15" x14ac:dyDescent="0.25">
      <c r="A463">
        <v>26</v>
      </c>
      <c r="B463" s="1">
        <v>36824</v>
      </c>
      <c r="C463">
        <v>842304</v>
      </c>
      <c r="D463">
        <v>865000</v>
      </c>
      <c r="E463" s="14">
        <f t="shared" si="14"/>
        <v>0.97376184971098267</v>
      </c>
      <c r="F463" s="18">
        <v>1</v>
      </c>
      <c r="G463" s="18"/>
      <c r="H463" s="18"/>
      <c r="I463" s="18"/>
      <c r="J463" t="s">
        <v>1</v>
      </c>
      <c r="K463" s="3">
        <f t="shared" si="13"/>
        <v>-22696</v>
      </c>
      <c r="M463" s="2"/>
    </row>
    <row r="464" spans="1:15" x14ac:dyDescent="0.25">
      <c r="A464">
        <v>26</v>
      </c>
      <c r="B464" s="1">
        <v>36825</v>
      </c>
      <c r="C464">
        <v>864807</v>
      </c>
      <c r="D464">
        <v>878900</v>
      </c>
      <c r="E464" s="14">
        <f t="shared" si="14"/>
        <v>0.98396518375241782</v>
      </c>
      <c r="F464" s="18"/>
      <c r="G464" s="18"/>
      <c r="H464" s="18">
        <v>1</v>
      </c>
      <c r="I464" s="18"/>
      <c r="J464" t="s">
        <v>1</v>
      </c>
      <c r="K464" s="3">
        <f t="shared" si="13"/>
        <v>-14093</v>
      </c>
      <c r="M464" s="2">
        <v>4</v>
      </c>
      <c r="N464" t="s">
        <v>10</v>
      </c>
      <c r="O464" s="1"/>
    </row>
    <row r="465" spans="1:14" x14ac:dyDescent="0.25">
      <c r="A465">
        <v>26</v>
      </c>
      <c r="B465" s="1">
        <v>36826</v>
      </c>
      <c r="C465">
        <v>843983</v>
      </c>
      <c r="D465">
        <v>865000</v>
      </c>
      <c r="E465" s="14">
        <f t="shared" si="14"/>
        <v>0.97570289017341039</v>
      </c>
      <c r="F465" s="18"/>
      <c r="G465" s="18"/>
      <c r="H465" s="18">
        <v>1</v>
      </c>
      <c r="I465" s="18"/>
      <c r="J465" t="s">
        <v>1</v>
      </c>
      <c r="K465" s="3">
        <f t="shared" si="13"/>
        <v>-21017</v>
      </c>
      <c r="M465" s="2"/>
    </row>
    <row r="466" spans="1:14" x14ac:dyDescent="0.25">
      <c r="A466">
        <v>26</v>
      </c>
      <c r="B466" s="1">
        <v>36827</v>
      </c>
      <c r="C466">
        <v>858021</v>
      </c>
      <c r="D466">
        <v>865000</v>
      </c>
      <c r="E466" s="14">
        <f t="shared" si="14"/>
        <v>0.99193179190751446</v>
      </c>
      <c r="F466" s="18"/>
      <c r="G466" s="18"/>
      <c r="H466" s="18">
        <v>1</v>
      </c>
      <c r="I466" s="18"/>
      <c r="J466" t="s">
        <v>1</v>
      </c>
      <c r="K466" s="3">
        <f t="shared" si="13"/>
        <v>-6979</v>
      </c>
      <c r="M466" s="2">
        <v>4</v>
      </c>
      <c r="N466" t="s">
        <v>10</v>
      </c>
    </row>
    <row r="467" spans="1:14" x14ac:dyDescent="0.25">
      <c r="A467">
        <v>26</v>
      </c>
      <c r="B467" s="1">
        <v>36828</v>
      </c>
      <c r="C467">
        <v>865414</v>
      </c>
      <c r="D467">
        <v>865000</v>
      </c>
      <c r="E467" s="14">
        <f t="shared" si="14"/>
        <v>1.0004786127167631</v>
      </c>
      <c r="F467" s="18"/>
      <c r="G467" s="18"/>
      <c r="H467" s="18"/>
      <c r="I467" s="18">
        <v>1</v>
      </c>
      <c r="J467" t="s">
        <v>1</v>
      </c>
      <c r="K467" s="3">
        <f t="shared" si="13"/>
        <v>414</v>
      </c>
      <c r="L467" t="s">
        <v>9</v>
      </c>
      <c r="M467" s="2">
        <v>4</v>
      </c>
      <c r="N467" t="s">
        <v>10</v>
      </c>
    </row>
    <row r="468" spans="1:14" x14ac:dyDescent="0.25">
      <c r="A468">
        <v>26</v>
      </c>
      <c r="B468" s="1">
        <v>36829</v>
      </c>
      <c r="C468">
        <v>731650</v>
      </c>
      <c r="D468">
        <v>865000</v>
      </c>
      <c r="E468" s="14">
        <f t="shared" si="14"/>
        <v>0.84583815028901732</v>
      </c>
      <c r="F468" s="18"/>
      <c r="G468" s="18"/>
      <c r="H468" s="18"/>
      <c r="I468" s="18"/>
      <c r="J468" t="s">
        <v>1</v>
      </c>
      <c r="K468" s="3">
        <f t="shared" si="13"/>
        <v>-133350</v>
      </c>
      <c r="M468" s="2">
        <v>0</v>
      </c>
      <c r="N468" t="s">
        <v>10</v>
      </c>
    </row>
    <row r="469" spans="1:14" ht="13.8" thickBot="1" x14ac:dyDescent="0.3">
      <c r="A469">
        <v>26</v>
      </c>
      <c r="B469" s="1">
        <v>36830</v>
      </c>
      <c r="C469">
        <v>795498</v>
      </c>
      <c r="D469">
        <v>865000</v>
      </c>
      <c r="E469" s="14">
        <f t="shared" si="14"/>
        <v>0.91965086705202315</v>
      </c>
      <c r="F469" s="20"/>
      <c r="G469" s="20"/>
      <c r="H469" s="20"/>
      <c r="I469" s="20"/>
      <c r="J469" t="s">
        <v>1</v>
      </c>
      <c r="K469" s="3">
        <f t="shared" si="13"/>
        <v>-69502</v>
      </c>
      <c r="M469" s="2">
        <v>4</v>
      </c>
      <c r="N469" t="s">
        <v>10</v>
      </c>
    </row>
    <row r="470" spans="1:14" x14ac:dyDescent="0.25">
      <c r="B470" s="1"/>
      <c r="F470" s="18">
        <f>SUM(F439:F469)</f>
        <v>3</v>
      </c>
      <c r="G470" s="18"/>
      <c r="H470" s="18">
        <f>SUM(H439:H469)</f>
        <v>12</v>
      </c>
      <c r="I470" s="18">
        <f>SUM(I439:I469)</f>
        <v>11</v>
      </c>
      <c r="M470" s="2"/>
    </row>
    <row r="471" spans="1:14" x14ac:dyDescent="0.25">
      <c r="B471" s="1"/>
      <c r="F471" s="18"/>
      <c r="G471" s="18"/>
      <c r="H471" s="18"/>
      <c r="I471" s="18"/>
      <c r="M471" s="2"/>
    </row>
    <row r="472" spans="1:14" x14ac:dyDescent="0.25">
      <c r="A472" s="5" t="s">
        <v>2</v>
      </c>
      <c r="B472" s="6" t="s">
        <v>3</v>
      </c>
      <c r="C472" s="5" t="s">
        <v>4</v>
      </c>
      <c r="D472" s="6" t="s">
        <v>5</v>
      </c>
      <c r="E472" s="13" t="s">
        <v>23</v>
      </c>
      <c r="F472" s="16">
        <v>0.95</v>
      </c>
      <c r="G472" s="16"/>
      <c r="H472" s="16">
        <v>0.98</v>
      </c>
      <c r="I472" s="16">
        <v>1</v>
      </c>
      <c r="J472" s="5" t="s">
        <v>6</v>
      </c>
      <c r="M472" s="5" t="s">
        <v>22</v>
      </c>
      <c r="N472" s="5" t="s">
        <v>21</v>
      </c>
    </row>
    <row r="473" spans="1:14" x14ac:dyDescent="0.25">
      <c r="A473">
        <v>26</v>
      </c>
      <c r="B473" s="1">
        <v>36831</v>
      </c>
      <c r="C473">
        <v>673842</v>
      </c>
      <c r="D473">
        <v>865000</v>
      </c>
      <c r="E473" s="14">
        <f t="shared" si="14"/>
        <v>0.77900809248554914</v>
      </c>
      <c r="F473" s="18"/>
      <c r="G473" s="18"/>
      <c r="H473" s="18"/>
      <c r="I473" s="18"/>
      <c r="J473" t="s">
        <v>1</v>
      </c>
      <c r="K473" s="3">
        <f t="shared" si="13"/>
        <v>-191158</v>
      </c>
      <c r="M473" s="2"/>
    </row>
    <row r="474" spans="1:14" x14ac:dyDescent="0.25">
      <c r="A474">
        <v>26</v>
      </c>
      <c r="B474" s="1">
        <v>36832</v>
      </c>
      <c r="C474">
        <v>863632</v>
      </c>
      <c r="D474">
        <v>878696</v>
      </c>
      <c r="E474" s="14">
        <f t="shared" si="14"/>
        <v>0.98285641450513028</v>
      </c>
      <c r="F474" s="18"/>
      <c r="G474" s="18"/>
      <c r="H474" s="18">
        <v>1</v>
      </c>
      <c r="I474" s="18"/>
      <c r="J474" t="s">
        <v>1</v>
      </c>
      <c r="K474" s="3">
        <f t="shared" si="13"/>
        <v>-15064</v>
      </c>
      <c r="M474" s="2"/>
    </row>
    <row r="475" spans="1:14" x14ac:dyDescent="0.25">
      <c r="A475">
        <v>26</v>
      </c>
      <c r="B475" s="1">
        <v>36833</v>
      </c>
      <c r="C475">
        <v>863490</v>
      </c>
      <c r="D475">
        <v>865000</v>
      </c>
      <c r="E475" s="14">
        <f t="shared" si="14"/>
        <v>0.99825433526011564</v>
      </c>
      <c r="F475" s="18"/>
      <c r="G475" s="18"/>
      <c r="H475" s="18"/>
      <c r="I475" s="18">
        <v>1</v>
      </c>
      <c r="J475" t="s">
        <v>1</v>
      </c>
      <c r="K475" s="3">
        <f t="shared" si="13"/>
        <v>-1510</v>
      </c>
      <c r="M475" s="2">
        <v>2</v>
      </c>
      <c r="N475" t="s">
        <v>10</v>
      </c>
    </row>
    <row r="476" spans="1:14" x14ac:dyDescent="0.25">
      <c r="A476">
        <v>26</v>
      </c>
      <c r="B476" s="1">
        <v>36834</v>
      </c>
      <c r="C476">
        <v>866503</v>
      </c>
      <c r="D476">
        <v>865000</v>
      </c>
      <c r="E476" s="14">
        <f t="shared" si="14"/>
        <v>1.0017375722543354</v>
      </c>
      <c r="F476" s="18"/>
      <c r="G476" s="18"/>
      <c r="H476" s="18"/>
      <c r="I476" s="18">
        <v>1</v>
      </c>
      <c r="J476" t="s">
        <v>1</v>
      </c>
      <c r="K476" s="3">
        <f t="shared" si="13"/>
        <v>1503</v>
      </c>
      <c r="L476" t="s">
        <v>9</v>
      </c>
      <c r="M476" s="2">
        <v>4</v>
      </c>
      <c r="N476" t="s">
        <v>10</v>
      </c>
    </row>
    <row r="477" spans="1:14" x14ac:dyDescent="0.25">
      <c r="A477">
        <v>26</v>
      </c>
      <c r="B477" s="1">
        <v>36835</v>
      </c>
      <c r="C477">
        <v>785601</v>
      </c>
      <c r="D477">
        <v>865000</v>
      </c>
      <c r="E477" s="14">
        <f t="shared" si="14"/>
        <v>0.90820924855491325</v>
      </c>
      <c r="F477" s="18"/>
      <c r="G477" s="18"/>
      <c r="H477" s="18"/>
      <c r="I477" s="18"/>
      <c r="J477" t="s">
        <v>1</v>
      </c>
      <c r="K477" s="3">
        <f t="shared" si="13"/>
        <v>-79399</v>
      </c>
      <c r="M477" s="2"/>
    </row>
    <row r="478" spans="1:14" x14ac:dyDescent="0.25">
      <c r="A478">
        <v>26</v>
      </c>
      <c r="B478" s="1">
        <v>36836</v>
      </c>
      <c r="C478">
        <v>745443</v>
      </c>
      <c r="D478">
        <v>865000</v>
      </c>
      <c r="E478" s="14">
        <f t="shared" si="14"/>
        <v>0.86178381502890178</v>
      </c>
      <c r="F478" s="18"/>
      <c r="G478" s="18"/>
      <c r="H478" s="18"/>
      <c r="I478" s="18"/>
      <c r="J478" t="s">
        <v>1</v>
      </c>
      <c r="K478" s="3">
        <f t="shared" si="13"/>
        <v>-119557</v>
      </c>
      <c r="M478" s="2"/>
    </row>
    <row r="479" spans="1:14" x14ac:dyDescent="0.25">
      <c r="A479">
        <v>26</v>
      </c>
      <c r="B479" s="1">
        <v>36837</v>
      </c>
      <c r="C479">
        <v>791413</v>
      </c>
      <c r="D479">
        <v>865000</v>
      </c>
      <c r="E479" s="14">
        <f t="shared" si="14"/>
        <v>0.91492832369942201</v>
      </c>
      <c r="F479" s="18"/>
      <c r="G479" s="18"/>
      <c r="H479" s="18"/>
      <c r="I479" s="18"/>
      <c r="J479" t="s">
        <v>1</v>
      </c>
      <c r="K479" s="3">
        <f t="shared" si="13"/>
        <v>-73587</v>
      </c>
      <c r="M479" s="2"/>
    </row>
    <row r="480" spans="1:14" x14ac:dyDescent="0.25">
      <c r="A480">
        <v>26</v>
      </c>
      <c r="B480" s="1">
        <v>36838</v>
      </c>
      <c r="C480">
        <v>785565</v>
      </c>
      <c r="D480">
        <v>865000</v>
      </c>
      <c r="E480" s="14">
        <f t="shared" si="14"/>
        <v>0.90816763005780343</v>
      </c>
      <c r="F480" s="18"/>
      <c r="G480" s="18"/>
      <c r="H480" s="18"/>
      <c r="I480" s="18"/>
      <c r="J480" t="s">
        <v>1</v>
      </c>
      <c r="K480" s="3">
        <f t="shared" si="13"/>
        <v>-79435</v>
      </c>
      <c r="M480" s="2"/>
    </row>
    <row r="481" spans="1:14" x14ac:dyDescent="0.25">
      <c r="A481">
        <v>26</v>
      </c>
      <c r="B481" s="1">
        <v>36839</v>
      </c>
      <c r="C481">
        <v>861457</v>
      </c>
      <c r="D481">
        <v>865000</v>
      </c>
      <c r="E481" s="14">
        <f t="shared" si="14"/>
        <v>0.99590404624277462</v>
      </c>
      <c r="F481" s="18"/>
      <c r="G481" s="18"/>
      <c r="H481" s="18"/>
      <c r="I481" s="18">
        <v>1</v>
      </c>
      <c r="J481" t="s">
        <v>1</v>
      </c>
      <c r="K481" s="3">
        <f t="shared" si="13"/>
        <v>-3543</v>
      </c>
      <c r="M481" s="2">
        <v>4</v>
      </c>
      <c r="N481" t="s">
        <v>10</v>
      </c>
    </row>
    <row r="482" spans="1:14" x14ac:dyDescent="0.25">
      <c r="A482">
        <v>26</v>
      </c>
      <c r="B482" s="1">
        <v>36840</v>
      </c>
      <c r="C482">
        <v>842640</v>
      </c>
      <c r="D482">
        <v>910122</v>
      </c>
      <c r="E482" s="14">
        <f t="shared" si="14"/>
        <v>0.9258538965105777</v>
      </c>
      <c r="F482" s="18"/>
      <c r="G482" s="18"/>
      <c r="H482" s="18"/>
      <c r="I482" s="18"/>
      <c r="J482" t="s">
        <v>1</v>
      </c>
      <c r="K482" s="3">
        <f t="shared" si="13"/>
        <v>-67482</v>
      </c>
      <c r="M482" s="2">
        <v>3</v>
      </c>
      <c r="N482" t="s">
        <v>10</v>
      </c>
    </row>
    <row r="483" spans="1:14" x14ac:dyDescent="0.25">
      <c r="A483">
        <v>26</v>
      </c>
      <c r="B483" s="1">
        <v>36841</v>
      </c>
      <c r="C483">
        <v>825343</v>
      </c>
      <c r="D483">
        <v>865000</v>
      </c>
      <c r="E483" s="14">
        <f t="shared" si="14"/>
        <v>0.9541537572254335</v>
      </c>
      <c r="F483" s="18">
        <v>1</v>
      </c>
      <c r="G483" s="18"/>
      <c r="H483" s="18"/>
      <c r="I483" s="18"/>
      <c r="J483" t="s">
        <v>1</v>
      </c>
      <c r="K483" s="3">
        <f t="shared" si="13"/>
        <v>-39657</v>
      </c>
      <c r="M483" s="2">
        <v>4</v>
      </c>
      <c r="N483" t="s">
        <v>10</v>
      </c>
    </row>
    <row r="484" spans="1:14" x14ac:dyDescent="0.25">
      <c r="A484">
        <v>26</v>
      </c>
      <c r="B484" s="1">
        <v>36842</v>
      </c>
      <c r="C484">
        <v>826919</v>
      </c>
      <c r="D484">
        <v>865000</v>
      </c>
      <c r="E484" s="14">
        <f t="shared" si="14"/>
        <v>0.95597572254335261</v>
      </c>
      <c r="F484" s="18">
        <v>1</v>
      </c>
      <c r="G484" s="18"/>
      <c r="H484" s="18"/>
      <c r="I484" s="18"/>
      <c r="J484" t="s">
        <v>1</v>
      </c>
      <c r="K484" s="3">
        <f t="shared" si="13"/>
        <v>-38081</v>
      </c>
      <c r="M484" s="2">
        <v>4</v>
      </c>
      <c r="N484" t="s">
        <v>10</v>
      </c>
    </row>
    <row r="485" spans="1:14" x14ac:dyDescent="0.25">
      <c r="A485">
        <v>26</v>
      </c>
      <c r="B485" s="1">
        <v>36843</v>
      </c>
      <c r="C485">
        <v>794675</v>
      </c>
      <c r="D485">
        <v>865000</v>
      </c>
      <c r="E485" s="14">
        <f t="shared" si="14"/>
        <v>0.91869942196531795</v>
      </c>
      <c r="F485" s="18"/>
      <c r="G485" s="18"/>
      <c r="H485" s="18"/>
      <c r="I485" s="18"/>
      <c r="J485" t="s">
        <v>1</v>
      </c>
      <c r="K485" s="3">
        <f t="shared" si="13"/>
        <v>-70325</v>
      </c>
      <c r="M485" s="2">
        <v>3</v>
      </c>
      <c r="N485" t="s">
        <v>10</v>
      </c>
    </row>
    <row r="486" spans="1:14" x14ac:dyDescent="0.25">
      <c r="A486">
        <v>26</v>
      </c>
      <c r="B486" s="1">
        <v>36844</v>
      </c>
      <c r="C486">
        <v>757845</v>
      </c>
      <c r="D486">
        <v>760000</v>
      </c>
      <c r="E486" s="14">
        <f t="shared" si="14"/>
        <v>0.99716447368421057</v>
      </c>
      <c r="F486" s="18"/>
      <c r="G486" s="18"/>
      <c r="H486" s="18"/>
      <c r="I486" s="18">
        <v>1</v>
      </c>
      <c r="J486" t="s">
        <v>1</v>
      </c>
      <c r="K486" s="3">
        <f t="shared" si="13"/>
        <v>-2155</v>
      </c>
      <c r="M486" s="2">
        <v>4</v>
      </c>
      <c r="N486" t="s">
        <v>10</v>
      </c>
    </row>
    <row r="487" spans="1:14" x14ac:dyDescent="0.25">
      <c r="A487">
        <v>26</v>
      </c>
      <c r="B487" s="1">
        <v>36845</v>
      </c>
      <c r="C487">
        <v>543845</v>
      </c>
      <c r="D487">
        <v>550000</v>
      </c>
      <c r="E487" s="14">
        <f t="shared" si="14"/>
        <v>0.98880909090909086</v>
      </c>
      <c r="F487" s="18"/>
      <c r="G487" s="18"/>
      <c r="H487" s="18">
        <v>1</v>
      </c>
      <c r="I487" s="18"/>
      <c r="J487" t="s">
        <v>1</v>
      </c>
      <c r="K487" s="3">
        <f t="shared" si="13"/>
        <v>-6155</v>
      </c>
      <c r="M487" s="2">
        <v>4</v>
      </c>
      <c r="N487" t="s">
        <v>10</v>
      </c>
    </row>
    <row r="488" spans="1:14" x14ac:dyDescent="0.25">
      <c r="A488">
        <v>26</v>
      </c>
      <c r="B488" s="1">
        <v>36846</v>
      </c>
      <c r="C488">
        <v>549148</v>
      </c>
      <c r="D488">
        <v>549966</v>
      </c>
      <c r="E488" s="14">
        <f t="shared" si="14"/>
        <v>0.99851263532654744</v>
      </c>
      <c r="F488" s="18"/>
      <c r="G488" s="18"/>
      <c r="H488" s="18"/>
      <c r="I488" s="18">
        <v>1</v>
      </c>
      <c r="J488" t="s">
        <v>1</v>
      </c>
      <c r="K488" s="3">
        <f t="shared" si="13"/>
        <v>-818</v>
      </c>
      <c r="M488" s="2">
        <v>4</v>
      </c>
      <c r="N488" t="s">
        <v>10</v>
      </c>
    </row>
    <row r="489" spans="1:14" x14ac:dyDescent="0.25">
      <c r="A489">
        <v>26</v>
      </c>
      <c r="B489" s="1">
        <v>36847</v>
      </c>
      <c r="C489">
        <v>800215</v>
      </c>
      <c r="D489">
        <v>865000</v>
      </c>
      <c r="E489" s="14">
        <f t="shared" si="14"/>
        <v>0.92510404624277454</v>
      </c>
      <c r="F489" s="18"/>
      <c r="G489" s="18"/>
      <c r="H489" s="18"/>
      <c r="I489" s="18"/>
      <c r="J489" t="s">
        <v>1</v>
      </c>
      <c r="K489" s="3">
        <f t="shared" si="13"/>
        <v>-64785</v>
      </c>
      <c r="M489" s="2">
        <v>0</v>
      </c>
      <c r="N489" t="s">
        <v>10</v>
      </c>
    </row>
    <row r="490" spans="1:14" x14ac:dyDescent="0.25">
      <c r="A490">
        <v>26</v>
      </c>
      <c r="B490" s="1">
        <v>36848</v>
      </c>
      <c r="C490">
        <v>796140</v>
      </c>
      <c r="D490">
        <v>865000</v>
      </c>
      <c r="E490" s="14">
        <f t="shared" si="14"/>
        <v>0.92039306358381501</v>
      </c>
      <c r="F490" s="18"/>
      <c r="G490" s="18"/>
      <c r="H490" s="18"/>
      <c r="I490" s="18"/>
      <c r="J490" t="s">
        <v>1</v>
      </c>
      <c r="K490" s="3">
        <f t="shared" si="13"/>
        <v>-68860</v>
      </c>
      <c r="M490" s="2">
        <v>1</v>
      </c>
      <c r="N490" t="s">
        <v>10</v>
      </c>
    </row>
    <row r="491" spans="1:14" x14ac:dyDescent="0.25">
      <c r="A491">
        <v>26</v>
      </c>
      <c r="B491" s="1">
        <v>36849</v>
      </c>
      <c r="C491">
        <v>804386</v>
      </c>
      <c r="D491">
        <v>865000</v>
      </c>
      <c r="E491" s="14">
        <f t="shared" si="14"/>
        <v>0.92992601156069365</v>
      </c>
      <c r="F491" s="18"/>
      <c r="G491" s="18"/>
      <c r="H491" s="18"/>
      <c r="I491" s="18"/>
      <c r="J491" t="s">
        <v>1</v>
      </c>
      <c r="K491" s="3">
        <f t="shared" si="13"/>
        <v>-60614</v>
      </c>
      <c r="M491" s="2">
        <v>2</v>
      </c>
      <c r="N491" t="s">
        <v>10</v>
      </c>
    </row>
    <row r="492" spans="1:14" x14ac:dyDescent="0.25">
      <c r="A492">
        <v>26</v>
      </c>
      <c r="B492" s="1">
        <v>36850</v>
      </c>
      <c r="C492">
        <v>790018</v>
      </c>
      <c r="D492">
        <v>865000</v>
      </c>
      <c r="E492" s="14">
        <f t="shared" si="14"/>
        <v>0.91331560693641622</v>
      </c>
      <c r="F492" s="18"/>
      <c r="G492" s="18"/>
      <c r="H492" s="18"/>
      <c r="I492" s="18"/>
      <c r="J492" t="s">
        <v>1</v>
      </c>
      <c r="K492" s="3">
        <f t="shared" si="13"/>
        <v>-74982</v>
      </c>
      <c r="M492" s="2">
        <v>0</v>
      </c>
      <c r="N492" t="s">
        <v>10</v>
      </c>
    </row>
    <row r="493" spans="1:14" x14ac:dyDescent="0.25">
      <c r="A493">
        <v>26</v>
      </c>
      <c r="B493" s="1">
        <v>36851</v>
      </c>
      <c r="C493">
        <v>804781</v>
      </c>
      <c r="D493">
        <v>865000</v>
      </c>
      <c r="E493" s="14">
        <f t="shared" si="14"/>
        <v>0.93038265895953753</v>
      </c>
      <c r="F493" s="18"/>
      <c r="G493" s="18"/>
      <c r="H493" s="18"/>
      <c r="I493" s="18"/>
      <c r="J493" t="s">
        <v>1</v>
      </c>
      <c r="K493" s="3">
        <f t="shared" si="13"/>
        <v>-60219</v>
      </c>
      <c r="M493" s="2"/>
    </row>
    <row r="494" spans="1:14" x14ac:dyDescent="0.25">
      <c r="A494">
        <v>26</v>
      </c>
      <c r="B494" s="1">
        <v>36852</v>
      </c>
      <c r="C494">
        <v>798472</v>
      </c>
      <c r="D494">
        <v>865000</v>
      </c>
      <c r="E494" s="14">
        <f t="shared" si="14"/>
        <v>0.92308901734104043</v>
      </c>
      <c r="F494" s="18"/>
      <c r="G494" s="18"/>
      <c r="H494" s="18"/>
      <c r="I494" s="18"/>
      <c r="J494" t="s">
        <v>1</v>
      </c>
      <c r="K494" s="3">
        <f t="shared" si="13"/>
        <v>-66528</v>
      </c>
      <c r="M494" s="2"/>
    </row>
    <row r="495" spans="1:14" x14ac:dyDescent="0.25">
      <c r="A495">
        <v>26</v>
      </c>
      <c r="B495" s="1">
        <v>36853</v>
      </c>
      <c r="C495">
        <v>802775</v>
      </c>
      <c r="D495">
        <v>865000</v>
      </c>
      <c r="E495" s="14">
        <f t="shared" si="14"/>
        <v>0.92806358381502885</v>
      </c>
      <c r="F495" s="18"/>
      <c r="G495" s="18"/>
      <c r="H495" s="18"/>
      <c r="I495" s="18"/>
      <c r="J495" t="s">
        <v>1</v>
      </c>
      <c r="K495" s="3">
        <f t="shared" si="13"/>
        <v>-62225</v>
      </c>
      <c r="M495" s="2">
        <v>0</v>
      </c>
      <c r="N495" t="s">
        <v>10</v>
      </c>
    </row>
    <row r="496" spans="1:14" x14ac:dyDescent="0.25">
      <c r="A496">
        <v>26</v>
      </c>
      <c r="B496" s="1">
        <v>36854</v>
      </c>
      <c r="C496">
        <v>817503</v>
      </c>
      <c r="D496">
        <v>865000</v>
      </c>
      <c r="E496" s="14">
        <f t="shared" si="14"/>
        <v>0.94509017341040458</v>
      </c>
      <c r="F496" s="18">
        <v>1</v>
      </c>
      <c r="G496" s="18"/>
      <c r="H496" s="18"/>
      <c r="I496" s="18"/>
      <c r="J496" t="s">
        <v>1</v>
      </c>
      <c r="K496" s="3">
        <f t="shared" ref="K496:K565" si="15">SUM(C496-D496)</f>
        <v>-47497</v>
      </c>
    </row>
    <row r="497" spans="1:14" x14ac:dyDescent="0.25">
      <c r="A497">
        <v>26</v>
      </c>
      <c r="B497" s="1">
        <v>36855</v>
      </c>
      <c r="C497">
        <v>813152</v>
      </c>
      <c r="D497">
        <v>865000</v>
      </c>
      <c r="E497" s="14">
        <f t="shared" ref="E497:E566" si="16">+C497/D497</f>
        <v>0.94006011560693636</v>
      </c>
      <c r="F497" s="18"/>
      <c r="G497" s="18"/>
      <c r="H497" s="18"/>
      <c r="I497" s="18"/>
      <c r="J497" t="s">
        <v>1</v>
      </c>
      <c r="K497" s="3">
        <f t="shared" si="15"/>
        <v>-51848</v>
      </c>
    </row>
    <row r="498" spans="1:14" x14ac:dyDescent="0.25">
      <c r="A498">
        <v>26</v>
      </c>
      <c r="B498" s="1">
        <v>36856</v>
      </c>
      <c r="C498">
        <v>851596</v>
      </c>
      <c r="D498">
        <v>865000</v>
      </c>
      <c r="E498" s="14">
        <f t="shared" si="16"/>
        <v>0.98450404624277454</v>
      </c>
      <c r="F498" s="18"/>
      <c r="G498" s="18"/>
      <c r="H498" s="18">
        <v>1</v>
      </c>
      <c r="I498" s="18"/>
      <c r="J498" t="s">
        <v>1</v>
      </c>
      <c r="K498" s="3">
        <f t="shared" si="15"/>
        <v>-13404</v>
      </c>
      <c r="M498" s="2"/>
    </row>
    <row r="499" spans="1:14" x14ac:dyDescent="0.25">
      <c r="A499">
        <v>26</v>
      </c>
      <c r="B499" s="1">
        <v>36857</v>
      </c>
      <c r="C499">
        <v>852323</v>
      </c>
      <c r="D499">
        <v>865000</v>
      </c>
      <c r="E499" s="14">
        <f t="shared" si="16"/>
        <v>0.98534450867052026</v>
      </c>
      <c r="F499" s="18"/>
      <c r="G499" s="18"/>
      <c r="H499" s="18">
        <v>1</v>
      </c>
      <c r="I499" s="18"/>
      <c r="J499" t="s">
        <v>1</v>
      </c>
      <c r="K499" s="3">
        <f t="shared" si="15"/>
        <v>-12677</v>
      </c>
      <c r="M499" s="2">
        <v>2</v>
      </c>
      <c r="N499" t="s">
        <v>10</v>
      </c>
    </row>
    <row r="500" spans="1:14" x14ac:dyDescent="0.25">
      <c r="A500">
        <v>26</v>
      </c>
      <c r="B500" s="1">
        <v>36858</v>
      </c>
      <c r="C500">
        <v>852986</v>
      </c>
      <c r="D500">
        <v>865000</v>
      </c>
      <c r="E500" s="14">
        <f t="shared" si="16"/>
        <v>0.98611098265895958</v>
      </c>
      <c r="F500" s="18"/>
      <c r="G500" s="18"/>
      <c r="H500" s="18">
        <v>1</v>
      </c>
      <c r="I500" s="18"/>
      <c r="J500" t="s">
        <v>1</v>
      </c>
      <c r="K500" s="3">
        <f t="shared" si="15"/>
        <v>-12014</v>
      </c>
    </row>
    <row r="501" spans="1:14" x14ac:dyDescent="0.25">
      <c r="A501">
        <v>26</v>
      </c>
      <c r="B501" s="1">
        <v>36859</v>
      </c>
      <c r="C501">
        <v>830653</v>
      </c>
      <c r="D501">
        <v>865000</v>
      </c>
      <c r="E501" s="14">
        <f t="shared" si="16"/>
        <v>0.96029248554913293</v>
      </c>
      <c r="F501" s="18">
        <v>1</v>
      </c>
      <c r="G501" s="18"/>
      <c r="H501" s="18"/>
      <c r="I501" s="18"/>
      <c r="J501" t="s">
        <v>1</v>
      </c>
      <c r="K501" s="3">
        <f t="shared" si="15"/>
        <v>-34347</v>
      </c>
      <c r="M501" s="2"/>
    </row>
    <row r="502" spans="1:14" ht="13.8" thickBot="1" x14ac:dyDescent="0.3">
      <c r="A502">
        <v>26</v>
      </c>
      <c r="B502" s="1">
        <v>36860</v>
      </c>
      <c r="C502">
        <v>828341</v>
      </c>
      <c r="D502">
        <v>865000</v>
      </c>
      <c r="E502" s="14">
        <f t="shared" si="16"/>
        <v>0.95761965317919073</v>
      </c>
      <c r="F502" s="20">
        <v>1</v>
      </c>
      <c r="G502" s="20"/>
      <c r="H502" s="20"/>
      <c r="I502" s="20"/>
      <c r="J502" t="s">
        <v>1</v>
      </c>
      <c r="K502" s="3">
        <f t="shared" si="15"/>
        <v>-36659</v>
      </c>
      <c r="M502" s="2"/>
    </row>
    <row r="503" spans="1:14" x14ac:dyDescent="0.25">
      <c r="B503" s="1"/>
      <c r="F503" s="18">
        <f>SUM(F474:F502)</f>
        <v>5</v>
      </c>
      <c r="G503" s="18"/>
      <c r="H503" s="18">
        <f>SUM(H474:H502)</f>
        <v>5</v>
      </c>
      <c r="I503" s="18">
        <f>SUM(I474:I502)</f>
        <v>5</v>
      </c>
      <c r="M503" s="2"/>
    </row>
    <row r="504" spans="1:14" x14ac:dyDescent="0.25">
      <c r="B504" s="1"/>
      <c r="F504" s="18"/>
      <c r="G504" s="18"/>
      <c r="H504" s="18"/>
      <c r="I504" s="18"/>
      <c r="M504" s="2"/>
    </row>
    <row r="505" spans="1:14" x14ac:dyDescent="0.25">
      <c r="A505" s="5" t="s">
        <v>2</v>
      </c>
      <c r="B505" s="6" t="s">
        <v>3</v>
      </c>
      <c r="C505" s="5" t="s">
        <v>4</v>
      </c>
      <c r="D505" s="6" t="s">
        <v>5</v>
      </c>
      <c r="E505" s="13" t="s">
        <v>23</v>
      </c>
      <c r="F505" s="16">
        <v>0.95</v>
      </c>
      <c r="G505" s="16"/>
      <c r="H505" s="16">
        <v>0.98</v>
      </c>
      <c r="I505" s="16">
        <v>1</v>
      </c>
      <c r="J505" s="5" t="s">
        <v>6</v>
      </c>
      <c r="M505" s="5" t="s">
        <v>22</v>
      </c>
      <c r="N505" s="5" t="s">
        <v>21</v>
      </c>
    </row>
    <row r="506" spans="1:14" x14ac:dyDescent="0.25">
      <c r="A506">
        <v>26</v>
      </c>
      <c r="B506" s="1">
        <v>36861</v>
      </c>
      <c r="C506">
        <v>798778</v>
      </c>
      <c r="D506">
        <v>870000</v>
      </c>
      <c r="E506" s="14">
        <f t="shared" si="16"/>
        <v>0.91813563218390803</v>
      </c>
      <c r="F506" s="18"/>
      <c r="G506" s="18"/>
      <c r="H506" s="18"/>
      <c r="I506" s="18"/>
      <c r="J506" t="s">
        <v>1</v>
      </c>
      <c r="K506" s="3">
        <f t="shared" si="15"/>
        <v>-71222</v>
      </c>
      <c r="M506" s="2"/>
    </row>
    <row r="507" spans="1:14" x14ac:dyDescent="0.25">
      <c r="A507">
        <v>26</v>
      </c>
      <c r="B507" s="1">
        <v>36862</v>
      </c>
      <c r="C507">
        <v>801197</v>
      </c>
      <c r="D507">
        <v>870000</v>
      </c>
      <c r="E507" s="14">
        <f t="shared" si="16"/>
        <v>0.92091609195402302</v>
      </c>
      <c r="F507" s="18"/>
      <c r="G507" s="18"/>
      <c r="H507" s="18"/>
      <c r="I507" s="18"/>
      <c r="J507" t="s">
        <v>1</v>
      </c>
      <c r="K507" s="3">
        <f t="shared" si="15"/>
        <v>-68803</v>
      </c>
      <c r="M507" s="2"/>
    </row>
    <row r="508" spans="1:14" x14ac:dyDescent="0.25">
      <c r="A508">
        <v>26</v>
      </c>
      <c r="B508" s="1">
        <v>36863</v>
      </c>
      <c r="C508">
        <v>818466</v>
      </c>
      <c r="D508">
        <v>870000</v>
      </c>
      <c r="E508" s="14">
        <f t="shared" si="16"/>
        <v>0.94076551724137936</v>
      </c>
      <c r="F508" s="18"/>
      <c r="G508" s="18"/>
      <c r="H508" s="18"/>
      <c r="I508" s="18"/>
      <c r="J508" t="s">
        <v>1</v>
      </c>
      <c r="K508" s="3">
        <f t="shared" si="15"/>
        <v>-51534</v>
      </c>
      <c r="M508" s="2"/>
    </row>
    <row r="509" spans="1:14" x14ac:dyDescent="0.25">
      <c r="A509">
        <v>26</v>
      </c>
      <c r="B509" s="1">
        <v>36864</v>
      </c>
      <c r="C509">
        <v>829278</v>
      </c>
      <c r="D509">
        <v>870000</v>
      </c>
      <c r="E509" s="14">
        <f t="shared" si="16"/>
        <v>0.9531931034482759</v>
      </c>
      <c r="F509" s="18">
        <v>1</v>
      </c>
      <c r="G509" s="18"/>
      <c r="H509" s="18"/>
      <c r="I509" s="18"/>
      <c r="J509" t="s">
        <v>1</v>
      </c>
      <c r="K509" s="3">
        <f t="shared" si="15"/>
        <v>-40722</v>
      </c>
      <c r="M509" s="2"/>
    </row>
    <row r="510" spans="1:14" x14ac:dyDescent="0.25">
      <c r="A510">
        <v>26</v>
      </c>
      <c r="B510" s="1">
        <v>36865</v>
      </c>
      <c r="C510">
        <v>792885</v>
      </c>
      <c r="D510">
        <v>870000</v>
      </c>
      <c r="E510" s="14">
        <f t="shared" si="16"/>
        <v>0.91136206896551719</v>
      </c>
      <c r="F510" s="18"/>
      <c r="G510" s="18"/>
      <c r="H510" s="18"/>
      <c r="I510" s="18"/>
      <c r="J510" t="s">
        <v>1</v>
      </c>
      <c r="K510" s="3">
        <f t="shared" si="15"/>
        <v>-77115</v>
      </c>
      <c r="M510" s="2"/>
    </row>
    <row r="511" spans="1:14" x14ac:dyDescent="0.25">
      <c r="A511">
        <v>26</v>
      </c>
      <c r="B511" s="1">
        <v>36866</v>
      </c>
      <c r="C511">
        <v>860092</v>
      </c>
      <c r="D511">
        <v>870000</v>
      </c>
      <c r="E511" s="14">
        <f t="shared" si="16"/>
        <v>0.98861149425287353</v>
      </c>
      <c r="F511" s="18"/>
      <c r="G511" s="18"/>
      <c r="H511" s="18">
        <v>1</v>
      </c>
      <c r="I511" s="18"/>
      <c r="J511" t="s">
        <v>1</v>
      </c>
      <c r="K511" s="3">
        <f t="shared" si="15"/>
        <v>-9908</v>
      </c>
      <c r="M511" s="2"/>
    </row>
    <row r="512" spans="1:14" x14ac:dyDescent="0.25">
      <c r="A512">
        <v>26</v>
      </c>
      <c r="B512" s="1">
        <v>36867</v>
      </c>
      <c r="C512">
        <v>855249</v>
      </c>
      <c r="D512">
        <v>870000</v>
      </c>
      <c r="E512" s="14">
        <f t="shared" si="16"/>
        <v>0.98304482758620693</v>
      </c>
      <c r="F512" s="18"/>
      <c r="G512" s="18"/>
      <c r="H512" s="18"/>
      <c r="I512" s="18">
        <v>1</v>
      </c>
      <c r="J512" t="s">
        <v>1</v>
      </c>
      <c r="K512" s="3">
        <f t="shared" si="15"/>
        <v>-14751</v>
      </c>
      <c r="M512" s="2">
        <v>0</v>
      </c>
      <c r="N512" t="s">
        <v>10</v>
      </c>
    </row>
    <row r="513" spans="1:14" x14ac:dyDescent="0.25">
      <c r="A513">
        <v>26</v>
      </c>
      <c r="B513" s="1">
        <v>36868</v>
      </c>
      <c r="C513">
        <v>872753</v>
      </c>
      <c r="D513">
        <v>870000</v>
      </c>
      <c r="E513" s="14">
        <f t="shared" si="16"/>
        <v>1.003164367816092</v>
      </c>
      <c r="F513" s="18"/>
      <c r="G513" s="18"/>
      <c r="H513" s="18"/>
      <c r="I513" s="18">
        <v>1</v>
      </c>
      <c r="J513" t="s">
        <v>1</v>
      </c>
      <c r="K513" s="3">
        <f t="shared" si="15"/>
        <v>2753</v>
      </c>
      <c r="L513" t="s">
        <v>9</v>
      </c>
      <c r="M513" s="2">
        <v>4</v>
      </c>
      <c r="N513" t="s">
        <v>10</v>
      </c>
    </row>
    <row r="514" spans="1:14" x14ac:dyDescent="0.25">
      <c r="A514">
        <v>26</v>
      </c>
      <c r="B514" s="1">
        <v>36869</v>
      </c>
      <c r="C514">
        <v>872124</v>
      </c>
      <c r="D514">
        <v>869968</v>
      </c>
      <c r="E514" s="14">
        <f t="shared" si="16"/>
        <v>1.0024782520736395</v>
      </c>
      <c r="F514" s="18"/>
      <c r="G514" s="18"/>
      <c r="H514" s="18"/>
      <c r="I514" s="18">
        <v>1</v>
      </c>
      <c r="J514" t="s">
        <v>1</v>
      </c>
      <c r="K514" s="3">
        <f t="shared" si="15"/>
        <v>2156</v>
      </c>
      <c r="L514" t="s">
        <v>9</v>
      </c>
      <c r="M514" s="2">
        <v>4</v>
      </c>
      <c r="N514" t="s">
        <v>10</v>
      </c>
    </row>
    <row r="515" spans="1:14" x14ac:dyDescent="0.25">
      <c r="A515">
        <v>26</v>
      </c>
      <c r="B515" s="1">
        <v>36870</v>
      </c>
      <c r="C515">
        <v>871100</v>
      </c>
      <c r="D515">
        <v>869968</v>
      </c>
      <c r="E515" s="14">
        <f t="shared" si="16"/>
        <v>1.0013011972854173</v>
      </c>
      <c r="F515" s="18"/>
      <c r="G515" s="18"/>
      <c r="H515" s="18"/>
      <c r="I515" s="18">
        <v>1</v>
      </c>
      <c r="J515" t="s">
        <v>1</v>
      </c>
      <c r="K515" s="3">
        <f t="shared" si="15"/>
        <v>1132</v>
      </c>
      <c r="L515" t="s">
        <v>9</v>
      </c>
      <c r="M515" s="2">
        <v>4</v>
      </c>
      <c r="N515" t="s">
        <v>10</v>
      </c>
    </row>
    <row r="516" spans="1:14" x14ac:dyDescent="0.25">
      <c r="A516">
        <v>26</v>
      </c>
      <c r="B516" s="1">
        <v>36871</v>
      </c>
      <c r="C516">
        <v>866558</v>
      </c>
      <c r="D516">
        <v>870000</v>
      </c>
      <c r="E516" s="14">
        <f t="shared" si="16"/>
        <v>0.99604367816091954</v>
      </c>
      <c r="F516" s="18"/>
      <c r="G516" s="18"/>
      <c r="H516" s="18"/>
      <c r="I516" s="18">
        <v>1</v>
      </c>
      <c r="J516" t="s">
        <v>1</v>
      </c>
      <c r="K516" s="3">
        <f t="shared" si="15"/>
        <v>-3442</v>
      </c>
      <c r="M516" s="2">
        <v>2</v>
      </c>
      <c r="N516" t="s">
        <v>10</v>
      </c>
    </row>
    <row r="517" spans="1:14" x14ac:dyDescent="0.25">
      <c r="A517">
        <v>26</v>
      </c>
      <c r="B517" s="1">
        <v>36872</v>
      </c>
      <c r="C517">
        <v>855240</v>
      </c>
      <c r="D517">
        <v>870000</v>
      </c>
      <c r="E517" s="14">
        <f t="shared" si="16"/>
        <v>0.98303448275862071</v>
      </c>
      <c r="F517" s="18"/>
      <c r="G517" s="18"/>
      <c r="H517" s="18">
        <v>1</v>
      </c>
      <c r="I517" s="18"/>
      <c r="J517" t="s">
        <v>1</v>
      </c>
      <c r="K517" s="3">
        <f t="shared" si="15"/>
        <v>-14760</v>
      </c>
      <c r="M517" s="2">
        <v>3</v>
      </c>
      <c r="N517" t="s">
        <v>10</v>
      </c>
    </row>
    <row r="518" spans="1:14" x14ac:dyDescent="0.25">
      <c r="A518">
        <v>26</v>
      </c>
      <c r="B518" s="1">
        <v>36873</v>
      </c>
      <c r="C518">
        <v>862144</v>
      </c>
      <c r="D518">
        <v>870000</v>
      </c>
      <c r="E518" s="14">
        <f t="shared" si="16"/>
        <v>0.99097011494252873</v>
      </c>
      <c r="F518" s="18"/>
      <c r="G518" s="18"/>
      <c r="H518" s="18">
        <v>1</v>
      </c>
      <c r="I518" s="18"/>
      <c r="J518" t="s">
        <v>1</v>
      </c>
      <c r="K518" s="3">
        <f t="shared" si="15"/>
        <v>-7856</v>
      </c>
      <c r="M518" s="2">
        <v>2</v>
      </c>
      <c r="N518" t="s">
        <v>10</v>
      </c>
    </row>
    <row r="519" spans="1:14" x14ac:dyDescent="0.25">
      <c r="A519">
        <v>26</v>
      </c>
      <c r="B519" s="1">
        <v>36874</v>
      </c>
      <c r="C519">
        <v>868759</v>
      </c>
      <c r="D519">
        <v>870000</v>
      </c>
      <c r="E519" s="14">
        <f t="shared" si="16"/>
        <v>0.99857356321839086</v>
      </c>
      <c r="F519" s="18"/>
      <c r="G519" s="18"/>
      <c r="H519" s="18"/>
      <c r="I519" s="18">
        <v>1</v>
      </c>
      <c r="J519" t="s">
        <v>1</v>
      </c>
      <c r="K519" s="3">
        <f t="shared" si="15"/>
        <v>-1241</v>
      </c>
      <c r="M519" s="2">
        <v>4</v>
      </c>
      <c r="N519" t="s">
        <v>10</v>
      </c>
    </row>
    <row r="520" spans="1:14" x14ac:dyDescent="0.25">
      <c r="A520">
        <v>26</v>
      </c>
      <c r="B520" s="1">
        <v>36875</v>
      </c>
      <c r="C520">
        <v>870169</v>
      </c>
      <c r="D520">
        <v>870000</v>
      </c>
      <c r="E520" s="14">
        <f t="shared" si="16"/>
        <v>1.0001942528735632</v>
      </c>
      <c r="F520" s="18"/>
      <c r="G520" s="18"/>
      <c r="H520" s="18"/>
      <c r="I520" s="18">
        <v>1</v>
      </c>
      <c r="J520" t="s">
        <v>1</v>
      </c>
      <c r="K520" s="3">
        <f t="shared" si="15"/>
        <v>169</v>
      </c>
      <c r="L520" t="s">
        <v>9</v>
      </c>
      <c r="M520" s="2">
        <v>4</v>
      </c>
      <c r="N520" t="s">
        <v>10</v>
      </c>
    </row>
    <row r="521" spans="1:14" x14ac:dyDescent="0.25">
      <c r="A521">
        <v>26</v>
      </c>
      <c r="B521" s="1">
        <v>36876</v>
      </c>
      <c r="C521">
        <v>864210</v>
      </c>
      <c r="D521">
        <v>870000</v>
      </c>
      <c r="E521" s="14">
        <f t="shared" si="16"/>
        <v>0.9933448275862069</v>
      </c>
      <c r="F521" s="18"/>
      <c r="G521" s="18"/>
      <c r="H521" s="18">
        <v>1</v>
      </c>
      <c r="I521" s="18"/>
      <c r="J521" t="s">
        <v>1</v>
      </c>
      <c r="K521" s="3">
        <f t="shared" si="15"/>
        <v>-5790</v>
      </c>
      <c r="M521" s="2">
        <v>2</v>
      </c>
      <c r="N521" t="s">
        <v>10</v>
      </c>
    </row>
    <row r="522" spans="1:14" x14ac:dyDescent="0.25">
      <c r="A522">
        <v>26</v>
      </c>
      <c r="B522" s="1">
        <v>36877</v>
      </c>
      <c r="C522">
        <v>865118</v>
      </c>
      <c r="D522">
        <v>870000</v>
      </c>
      <c r="E522" s="14">
        <f t="shared" si="16"/>
        <v>0.99438850574712645</v>
      </c>
      <c r="F522" s="18"/>
      <c r="G522" s="18"/>
      <c r="H522" s="18">
        <v>1</v>
      </c>
      <c r="I522" s="18"/>
      <c r="J522" t="s">
        <v>1</v>
      </c>
      <c r="K522" s="3">
        <f t="shared" si="15"/>
        <v>-4882</v>
      </c>
      <c r="M522" s="2">
        <v>1</v>
      </c>
      <c r="N522" t="s">
        <v>10</v>
      </c>
    </row>
    <row r="523" spans="1:14" x14ac:dyDescent="0.25">
      <c r="A523">
        <v>26</v>
      </c>
      <c r="B523" s="1">
        <v>36878</v>
      </c>
      <c r="C523">
        <v>842403</v>
      </c>
      <c r="D523">
        <v>870000</v>
      </c>
      <c r="E523" s="14">
        <f t="shared" si="16"/>
        <v>0.96827931034482762</v>
      </c>
      <c r="F523" s="18">
        <v>1</v>
      </c>
      <c r="G523" s="18"/>
      <c r="H523" s="18"/>
      <c r="I523" s="18"/>
      <c r="J523" t="s">
        <v>1</v>
      </c>
      <c r="K523" s="3">
        <f t="shared" si="15"/>
        <v>-27597</v>
      </c>
      <c r="M523" s="2">
        <v>0</v>
      </c>
      <c r="N523" t="s">
        <v>10</v>
      </c>
    </row>
    <row r="524" spans="1:14" x14ac:dyDescent="0.25">
      <c r="A524">
        <v>26</v>
      </c>
      <c r="B524" s="1">
        <v>36879</v>
      </c>
      <c r="C524">
        <v>857134</v>
      </c>
      <c r="D524">
        <v>870000</v>
      </c>
      <c r="E524" s="14">
        <f t="shared" si="16"/>
        <v>0.98521149425287358</v>
      </c>
      <c r="F524" s="18"/>
      <c r="G524" s="18"/>
      <c r="H524" s="18">
        <v>1</v>
      </c>
      <c r="I524" s="18"/>
      <c r="J524" t="s">
        <v>1</v>
      </c>
      <c r="K524" s="3">
        <f t="shared" si="15"/>
        <v>-12866</v>
      </c>
      <c r="M524" s="2">
        <v>0</v>
      </c>
      <c r="N524" t="s">
        <v>10</v>
      </c>
    </row>
    <row r="525" spans="1:14" x14ac:dyDescent="0.25">
      <c r="A525">
        <v>26</v>
      </c>
      <c r="B525" s="1">
        <v>36880</v>
      </c>
      <c r="C525">
        <v>840315</v>
      </c>
      <c r="D525">
        <v>875000</v>
      </c>
      <c r="E525" s="14">
        <f t="shared" si="16"/>
        <v>0.96035999999999999</v>
      </c>
      <c r="F525" s="18">
        <v>1</v>
      </c>
      <c r="G525" s="18"/>
      <c r="H525" s="18"/>
      <c r="I525" s="18"/>
      <c r="J525" t="s">
        <v>1</v>
      </c>
      <c r="K525" s="3">
        <f t="shared" si="15"/>
        <v>-34685</v>
      </c>
      <c r="M525" s="2">
        <v>3</v>
      </c>
      <c r="N525" t="s">
        <v>10</v>
      </c>
    </row>
    <row r="526" spans="1:14" x14ac:dyDescent="0.25">
      <c r="A526">
        <v>26</v>
      </c>
      <c r="B526" s="1">
        <v>36881</v>
      </c>
      <c r="C526">
        <v>820916</v>
      </c>
      <c r="D526">
        <v>875000</v>
      </c>
      <c r="E526" s="14">
        <f t="shared" si="16"/>
        <v>0.93818971428571429</v>
      </c>
      <c r="F526" s="18"/>
      <c r="G526" s="18"/>
      <c r="H526" s="18"/>
      <c r="I526" s="18"/>
      <c r="J526" t="s">
        <v>1</v>
      </c>
      <c r="K526" s="3">
        <f t="shared" si="15"/>
        <v>-54084</v>
      </c>
      <c r="M526" s="2">
        <v>0</v>
      </c>
      <c r="N526" t="s">
        <v>10</v>
      </c>
    </row>
    <row r="527" spans="1:14" x14ac:dyDescent="0.25">
      <c r="A527">
        <v>26</v>
      </c>
      <c r="B527" s="1">
        <v>36882</v>
      </c>
      <c r="C527">
        <v>867698</v>
      </c>
      <c r="D527">
        <v>875000</v>
      </c>
      <c r="E527" s="14">
        <f t="shared" si="16"/>
        <v>0.99165485714285717</v>
      </c>
      <c r="F527" s="18"/>
      <c r="G527" s="18"/>
      <c r="H527" s="18">
        <v>1</v>
      </c>
      <c r="I527" s="18"/>
      <c r="J527" t="s">
        <v>1</v>
      </c>
      <c r="K527" s="3">
        <f t="shared" si="15"/>
        <v>-7302</v>
      </c>
      <c r="M527" s="2">
        <v>3</v>
      </c>
      <c r="N527" t="s">
        <v>10</v>
      </c>
    </row>
    <row r="528" spans="1:14" x14ac:dyDescent="0.25">
      <c r="A528">
        <v>26</v>
      </c>
      <c r="B528" s="1">
        <v>36883</v>
      </c>
      <c r="C528">
        <v>867670</v>
      </c>
      <c r="D528">
        <v>875000</v>
      </c>
      <c r="E528" s="14">
        <f t="shared" si="16"/>
        <v>0.99162285714285714</v>
      </c>
      <c r="F528" s="18"/>
      <c r="G528" s="18"/>
      <c r="H528" s="18">
        <v>1</v>
      </c>
      <c r="I528" s="18"/>
      <c r="J528" t="s">
        <v>1</v>
      </c>
      <c r="K528" s="3">
        <f t="shared" si="15"/>
        <v>-7330</v>
      </c>
      <c r="M528" s="2">
        <v>2</v>
      </c>
      <c r="N528" t="s">
        <v>10</v>
      </c>
    </row>
    <row r="529" spans="1:14" x14ac:dyDescent="0.25">
      <c r="A529">
        <v>26</v>
      </c>
      <c r="B529" s="1">
        <v>36884</v>
      </c>
      <c r="C529">
        <v>874058</v>
      </c>
      <c r="D529">
        <v>875000</v>
      </c>
      <c r="E529" s="14">
        <f t="shared" si="16"/>
        <v>0.99892342857142857</v>
      </c>
      <c r="F529" s="18"/>
      <c r="G529" s="18"/>
      <c r="H529" s="18"/>
      <c r="I529" s="18">
        <v>1</v>
      </c>
      <c r="J529" t="s">
        <v>1</v>
      </c>
      <c r="K529" s="3">
        <f t="shared" si="15"/>
        <v>-942</v>
      </c>
      <c r="M529" s="2">
        <v>4</v>
      </c>
      <c r="N529" t="s">
        <v>10</v>
      </c>
    </row>
    <row r="530" spans="1:14" x14ac:dyDescent="0.25">
      <c r="A530">
        <v>26</v>
      </c>
      <c r="B530" s="1">
        <v>36885</v>
      </c>
      <c r="C530">
        <v>875841</v>
      </c>
      <c r="D530">
        <v>875000</v>
      </c>
      <c r="E530" s="14">
        <f t="shared" si="16"/>
        <v>1.0009611428571428</v>
      </c>
      <c r="F530" s="18"/>
      <c r="G530" s="18"/>
      <c r="H530" s="18"/>
      <c r="I530" s="18">
        <v>1</v>
      </c>
      <c r="J530" t="s">
        <v>1</v>
      </c>
      <c r="K530" s="3">
        <f t="shared" si="15"/>
        <v>841</v>
      </c>
      <c r="L530" t="s">
        <v>9</v>
      </c>
      <c r="M530" s="2">
        <v>2</v>
      </c>
      <c r="N530" t="s">
        <v>10</v>
      </c>
    </row>
    <row r="531" spans="1:14" x14ac:dyDescent="0.25">
      <c r="A531">
        <v>26</v>
      </c>
      <c r="B531" s="1">
        <v>36886</v>
      </c>
      <c r="C531">
        <v>869520</v>
      </c>
      <c r="D531">
        <v>875000</v>
      </c>
      <c r="E531" s="14">
        <f t="shared" si="16"/>
        <v>0.99373714285714287</v>
      </c>
      <c r="F531" s="18"/>
      <c r="G531" s="18"/>
      <c r="H531" s="18">
        <v>1</v>
      </c>
      <c r="I531" s="18"/>
      <c r="J531" t="s">
        <v>1</v>
      </c>
      <c r="K531" s="3">
        <f t="shared" si="15"/>
        <v>-5480</v>
      </c>
      <c r="M531" s="2">
        <v>3</v>
      </c>
      <c r="N531" t="s">
        <v>10</v>
      </c>
    </row>
    <row r="532" spans="1:14" x14ac:dyDescent="0.25">
      <c r="A532">
        <v>26</v>
      </c>
      <c r="B532" s="1">
        <v>36887</v>
      </c>
      <c r="C532">
        <v>866251</v>
      </c>
      <c r="D532">
        <v>875000</v>
      </c>
      <c r="E532" s="14">
        <f t="shared" si="16"/>
        <v>0.9900011428571428</v>
      </c>
      <c r="F532" s="18"/>
      <c r="G532" s="18"/>
      <c r="H532" s="18">
        <v>1</v>
      </c>
      <c r="I532" s="18"/>
      <c r="J532" t="s">
        <v>1</v>
      </c>
      <c r="K532" s="3">
        <f t="shared" si="15"/>
        <v>-8749</v>
      </c>
      <c r="M532" s="2">
        <v>2</v>
      </c>
      <c r="N532" t="s">
        <v>10</v>
      </c>
    </row>
    <row r="533" spans="1:14" x14ac:dyDescent="0.25">
      <c r="A533">
        <v>26</v>
      </c>
      <c r="B533" s="1">
        <v>36888</v>
      </c>
      <c r="C533">
        <v>872928</v>
      </c>
      <c r="D533">
        <v>875000</v>
      </c>
      <c r="E533" s="14">
        <f t="shared" si="16"/>
        <v>0.99763199999999996</v>
      </c>
      <c r="F533" s="18"/>
      <c r="G533" s="18"/>
      <c r="H533" s="18"/>
      <c r="I533" s="18">
        <v>1</v>
      </c>
      <c r="J533" t="s">
        <v>1</v>
      </c>
      <c r="K533" s="3">
        <f t="shared" si="15"/>
        <v>-2072</v>
      </c>
      <c r="M533" s="2">
        <v>4</v>
      </c>
      <c r="N533" t="s">
        <v>10</v>
      </c>
    </row>
    <row r="534" spans="1:14" x14ac:dyDescent="0.25">
      <c r="A534">
        <v>26</v>
      </c>
      <c r="B534" s="1">
        <v>36889</v>
      </c>
      <c r="C534">
        <v>850812</v>
      </c>
      <c r="D534">
        <v>875000</v>
      </c>
      <c r="E534" s="14">
        <f t="shared" si="16"/>
        <v>0.97235657142857146</v>
      </c>
      <c r="F534" s="18">
        <v>1</v>
      </c>
      <c r="G534" s="18"/>
      <c r="H534" s="18"/>
      <c r="I534" s="18"/>
      <c r="J534" t="s">
        <v>1</v>
      </c>
      <c r="K534" s="3">
        <f t="shared" si="15"/>
        <v>-24188</v>
      </c>
      <c r="M534" s="2">
        <v>0</v>
      </c>
      <c r="N534" t="s">
        <v>10</v>
      </c>
    </row>
    <row r="535" spans="1:14" x14ac:dyDescent="0.25">
      <c r="A535">
        <v>26</v>
      </c>
      <c r="B535" s="1">
        <v>36890</v>
      </c>
      <c r="C535">
        <v>865910</v>
      </c>
      <c r="D535">
        <v>875000</v>
      </c>
      <c r="E535" s="14">
        <f t="shared" si="16"/>
        <v>0.98961142857142859</v>
      </c>
      <c r="F535" s="18"/>
      <c r="G535" s="18"/>
      <c r="H535" s="18">
        <v>1</v>
      </c>
      <c r="I535" s="18"/>
      <c r="J535" t="s">
        <v>1</v>
      </c>
      <c r="K535" s="3">
        <f t="shared" si="15"/>
        <v>-9090</v>
      </c>
      <c r="M535" s="2">
        <v>0</v>
      </c>
      <c r="N535" t="s">
        <v>10</v>
      </c>
    </row>
    <row r="536" spans="1:14" ht="13.8" thickBot="1" x14ac:dyDescent="0.3">
      <c r="A536">
        <v>26</v>
      </c>
      <c r="B536" s="1">
        <v>36891</v>
      </c>
      <c r="C536">
        <v>853224</v>
      </c>
      <c r="D536">
        <v>875000</v>
      </c>
      <c r="E536" s="14">
        <f t="shared" si="16"/>
        <v>0.9751131428571429</v>
      </c>
      <c r="F536" s="20"/>
      <c r="G536" s="20"/>
      <c r="H536" s="20">
        <v>1</v>
      </c>
      <c r="I536" s="20"/>
      <c r="J536" t="s">
        <v>1</v>
      </c>
      <c r="K536" s="3">
        <f t="shared" si="15"/>
        <v>-21776</v>
      </c>
      <c r="M536" s="2">
        <v>0</v>
      </c>
      <c r="N536" t="s">
        <v>10</v>
      </c>
    </row>
    <row r="537" spans="1:14" x14ac:dyDescent="0.25">
      <c r="B537" s="1"/>
      <c r="F537" s="18">
        <f>SUM(F509:F536)</f>
        <v>4</v>
      </c>
      <c r="G537" s="18"/>
      <c r="H537" s="18">
        <f>SUM(H509:H536)</f>
        <v>12</v>
      </c>
      <c r="I537" s="18">
        <f>SUM(I509:I536)</f>
        <v>10</v>
      </c>
      <c r="M537" s="2"/>
    </row>
    <row r="538" spans="1:14" x14ac:dyDescent="0.25">
      <c r="B538" s="1"/>
      <c r="F538" s="18"/>
      <c r="G538" s="18"/>
      <c r="H538" s="18"/>
      <c r="I538" s="18"/>
      <c r="M538" s="2"/>
    </row>
    <row r="539" spans="1:14" x14ac:dyDescent="0.25">
      <c r="A539" s="5" t="s">
        <v>2</v>
      </c>
      <c r="B539" s="6" t="s">
        <v>3</v>
      </c>
      <c r="C539" s="5" t="s">
        <v>4</v>
      </c>
      <c r="D539" s="6" t="s">
        <v>5</v>
      </c>
      <c r="E539" s="13" t="s">
        <v>23</v>
      </c>
      <c r="F539" s="16">
        <v>0.95</v>
      </c>
      <c r="G539" s="16"/>
      <c r="H539" s="16">
        <v>0.98</v>
      </c>
      <c r="I539" s="16">
        <v>1</v>
      </c>
      <c r="J539" s="5" t="s">
        <v>6</v>
      </c>
      <c r="M539" s="5" t="s">
        <v>22</v>
      </c>
      <c r="N539" s="5" t="s">
        <v>21</v>
      </c>
    </row>
    <row r="540" spans="1:14" x14ac:dyDescent="0.25">
      <c r="A540">
        <v>26</v>
      </c>
      <c r="B540" s="1">
        <v>36892</v>
      </c>
      <c r="C540">
        <v>827465</v>
      </c>
      <c r="D540">
        <v>875000</v>
      </c>
      <c r="E540" s="14">
        <f t="shared" si="16"/>
        <v>0.94567428571428569</v>
      </c>
      <c r="F540" s="18">
        <v>1</v>
      </c>
      <c r="G540" s="18"/>
      <c r="H540" s="18"/>
      <c r="I540" s="18"/>
      <c r="J540" t="s">
        <v>1</v>
      </c>
      <c r="K540" s="3">
        <f t="shared" si="15"/>
        <v>-47535</v>
      </c>
      <c r="M540" s="2"/>
    </row>
    <row r="541" spans="1:14" x14ac:dyDescent="0.25">
      <c r="A541">
        <v>26</v>
      </c>
      <c r="B541" s="1">
        <v>36893</v>
      </c>
      <c r="C541">
        <v>835409</v>
      </c>
      <c r="D541">
        <v>875000</v>
      </c>
      <c r="E541" s="14">
        <f t="shared" si="16"/>
        <v>0.95475314285714286</v>
      </c>
      <c r="F541" s="18">
        <v>1</v>
      </c>
      <c r="G541" s="18"/>
      <c r="H541" s="18"/>
      <c r="I541" s="18"/>
      <c r="J541" t="s">
        <v>1</v>
      </c>
      <c r="K541" s="3">
        <f t="shared" si="15"/>
        <v>-39591</v>
      </c>
      <c r="M541" s="2"/>
    </row>
    <row r="542" spans="1:14" x14ac:dyDescent="0.25">
      <c r="A542">
        <v>26</v>
      </c>
      <c r="B542" s="1">
        <v>36894</v>
      </c>
      <c r="C542">
        <v>875547</v>
      </c>
      <c r="D542">
        <v>875000</v>
      </c>
      <c r="E542" s="14">
        <f t="shared" si="16"/>
        <v>1.0006251428571429</v>
      </c>
      <c r="F542" s="18"/>
      <c r="G542" s="18"/>
      <c r="H542" s="18"/>
      <c r="I542" s="18">
        <v>1</v>
      </c>
      <c r="J542" t="s">
        <v>1</v>
      </c>
      <c r="K542" s="3">
        <f t="shared" si="15"/>
        <v>547</v>
      </c>
      <c r="L542" t="s">
        <v>9</v>
      </c>
      <c r="M542" s="2"/>
    </row>
    <row r="543" spans="1:14" x14ac:dyDescent="0.25">
      <c r="A543">
        <v>26</v>
      </c>
      <c r="B543" s="1">
        <v>36895</v>
      </c>
      <c r="C543">
        <v>824465</v>
      </c>
      <c r="D543">
        <v>875000</v>
      </c>
      <c r="E543" s="14">
        <f t="shared" si="16"/>
        <v>0.94224571428571424</v>
      </c>
      <c r="F543" s="18"/>
      <c r="G543" s="18"/>
      <c r="H543" s="18"/>
      <c r="I543" s="18"/>
      <c r="J543" t="s">
        <v>1</v>
      </c>
      <c r="K543" s="3">
        <f t="shared" si="15"/>
        <v>-50535</v>
      </c>
      <c r="M543" s="2">
        <v>1</v>
      </c>
      <c r="N543" t="s">
        <v>10</v>
      </c>
    </row>
    <row r="544" spans="1:14" x14ac:dyDescent="0.25">
      <c r="A544">
        <v>26</v>
      </c>
      <c r="B544" s="1">
        <v>36896</v>
      </c>
      <c r="C544">
        <v>862599</v>
      </c>
      <c r="D544">
        <v>875000</v>
      </c>
      <c r="E544" s="14">
        <f t="shared" si="16"/>
        <v>0.98582742857142858</v>
      </c>
      <c r="F544" s="18"/>
      <c r="G544" s="18"/>
      <c r="H544" s="18">
        <v>1</v>
      </c>
      <c r="I544" s="18"/>
      <c r="J544" t="s">
        <v>1</v>
      </c>
      <c r="K544" s="3">
        <f t="shared" si="15"/>
        <v>-12401</v>
      </c>
      <c r="M544" s="2">
        <v>0</v>
      </c>
      <c r="N544" t="s">
        <v>10</v>
      </c>
    </row>
    <row r="545" spans="1:14" x14ac:dyDescent="0.25">
      <c r="A545">
        <v>26</v>
      </c>
      <c r="B545" s="1">
        <v>36897</v>
      </c>
      <c r="C545">
        <v>868193</v>
      </c>
      <c r="D545">
        <v>875000</v>
      </c>
      <c r="E545" s="14">
        <f t="shared" si="16"/>
        <v>0.99222057142857145</v>
      </c>
      <c r="F545" s="18"/>
      <c r="G545" s="18"/>
      <c r="H545" s="18">
        <v>1</v>
      </c>
      <c r="I545" s="18"/>
      <c r="J545" t="s">
        <v>1</v>
      </c>
      <c r="K545" s="3">
        <f t="shared" si="15"/>
        <v>-6807</v>
      </c>
      <c r="M545" s="2">
        <v>4</v>
      </c>
      <c r="N545" t="s">
        <v>10</v>
      </c>
    </row>
    <row r="546" spans="1:14" x14ac:dyDescent="0.25">
      <c r="A546">
        <v>26</v>
      </c>
      <c r="B546" s="1">
        <v>36898</v>
      </c>
      <c r="C546">
        <v>875236</v>
      </c>
      <c r="D546">
        <v>875000</v>
      </c>
      <c r="E546" s="14">
        <f t="shared" si="16"/>
        <v>1.0002697142857142</v>
      </c>
      <c r="F546" s="18"/>
      <c r="G546" s="18"/>
      <c r="H546" s="18"/>
      <c r="I546" s="18">
        <v>1</v>
      </c>
      <c r="J546" t="s">
        <v>1</v>
      </c>
      <c r="K546" s="3">
        <f t="shared" si="15"/>
        <v>236</v>
      </c>
      <c r="L546" t="s">
        <v>9</v>
      </c>
      <c r="M546" s="2">
        <v>0</v>
      </c>
      <c r="N546" t="s">
        <v>10</v>
      </c>
    </row>
    <row r="547" spans="1:14" x14ac:dyDescent="0.25">
      <c r="A547">
        <v>26</v>
      </c>
      <c r="B547" s="1">
        <v>36899</v>
      </c>
      <c r="C547">
        <v>876949</v>
      </c>
      <c r="D547">
        <v>875000</v>
      </c>
      <c r="E547" s="14">
        <f t="shared" si="16"/>
        <v>1.0022274285714285</v>
      </c>
      <c r="F547" s="18"/>
      <c r="G547" s="18"/>
      <c r="H547" s="18"/>
      <c r="I547" s="18">
        <v>1</v>
      </c>
      <c r="J547" t="s">
        <v>1</v>
      </c>
      <c r="K547" s="3">
        <f t="shared" si="15"/>
        <v>1949</v>
      </c>
      <c r="L547" t="s">
        <v>9</v>
      </c>
      <c r="M547" s="2">
        <v>4</v>
      </c>
      <c r="N547" t="s">
        <v>10</v>
      </c>
    </row>
    <row r="548" spans="1:14" x14ac:dyDescent="0.25">
      <c r="A548">
        <v>26</v>
      </c>
      <c r="B548" s="1">
        <v>36900</v>
      </c>
      <c r="C548">
        <v>874623</v>
      </c>
      <c r="D548">
        <v>874968</v>
      </c>
      <c r="E548" s="14">
        <f t="shared" si="16"/>
        <v>0.99960569986559511</v>
      </c>
      <c r="F548" s="18"/>
      <c r="G548" s="18"/>
      <c r="H548" s="18"/>
      <c r="I548" s="18">
        <v>1</v>
      </c>
      <c r="J548" t="s">
        <v>1</v>
      </c>
      <c r="K548" s="3">
        <f t="shared" si="15"/>
        <v>-345</v>
      </c>
      <c r="M548" s="2">
        <v>4</v>
      </c>
      <c r="N548" t="s">
        <v>10</v>
      </c>
    </row>
    <row r="549" spans="1:14" x14ac:dyDescent="0.25">
      <c r="A549">
        <v>26</v>
      </c>
      <c r="B549" s="1">
        <v>36901</v>
      </c>
      <c r="C549">
        <v>871398</v>
      </c>
      <c r="D549">
        <v>875000</v>
      </c>
      <c r="E549" s="14">
        <f t="shared" si="16"/>
        <v>0.99588342857142853</v>
      </c>
      <c r="F549" s="18"/>
      <c r="G549" s="18"/>
      <c r="H549" s="18"/>
      <c r="I549" s="18">
        <v>1</v>
      </c>
      <c r="J549" t="s">
        <v>1</v>
      </c>
      <c r="K549" s="3">
        <f t="shared" si="15"/>
        <v>-3602</v>
      </c>
      <c r="M549" s="2">
        <v>3</v>
      </c>
      <c r="N549" t="s">
        <v>10</v>
      </c>
    </row>
    <row r="550" spans="1:14" x14ac:dyDescent="0.25">
      <c r="A550">
        <v>26</v>
      </c>
      <c r="B550" s="1">
        <v>36902</v>
      </c>
      <c r="C550">
        <v>856866</v>
      </c>
      <c r="D550">
        <v>875000</v>
      </c>
      <c r="E550" s="14">
        <f t="shared" si="16"/>
        <v>0.97927542857142857</v>
      </c>
      <c r="F550" s="18"/>
      <c r="G550" s="18"/>
      <c r="H550" s="18">
        <v>1</v>
      </c>
      <c r="I550" s="18"/>
      <c r="J550" t="s">
        <v>1</v>
      </c>
      <c r="K550" s="3">
        <f t="shared" si="15"/>
        <v>-18134</v>
      </c>
      <c r="M550" s="2">
        <v>0</v>
      </c>
      <c r="N550" t="s">
        <v>10</v>
      </c>
    </row>
    <row r="551" spans="1:14" x14ac:dyDescent="0.25">
      <c r="A551">
        <v>26</v>
      </c>
      <c r="B551" s="1">
        <v>36903</v>
      </c>
      <c r="C551">
        <v>843550</v>
      </c>
      <c r="D551">
        <v>875000</v>
      </c>
      <c r="E551" s="14">
        <f t="shared" si="16"/>
        <v>0.96405714285714283</v>
      </c>
      <c r="F551" s="18">
        <v>1</v>
      </c>
      <c r="G551" s="18"/>
      <c r="H551" s="18"/>
      <c r="I551" s="18"/>
      <c r="J551" t="s">
        <v>1</v>
      </c>
      <c r="K551" s="3">
        <f t="shared" si="15"/>
        <v>-31450</v>
      </c>
      <c r="M551" s="2"/>
    </row>
    <row r="552" spans="1:14" x14ac:dyDescent="0.25">
      <c r="A552">
        <v>26</v>
      </c>
      <c r="B552" s="1">
        <v>36904</v>
      </c>
      <c r="C552">
        <v>849502</v>
      </c>
      <c r="D552">
        <v>875000</v>
      </c>
      <c r="E552" s="14">
        <f t="shared" si="16"/>
        <v>0.9708594285714286</v>
      </c>
      <c r="F552" s="18">
        <v>1</v>
      </c>
      <c r="G552" s="18"/>
      <c r="H552" s="18"/>
      <c r="I552" s="18"/>
      <c r="J552" t="s">
        <v>1</v>
      </c>
      <c r="K552" s="3">
        <f t="shared" si="15"/>
        <v>-25498</v>
      </c>
      <c r="M552" s="2"/>
    </row>
    <row r="553" spans="1:14" x14ac:dyDescent="0.25">
      <c r="A553">
        <v>26</v>
      </c>
      <c r="B553" s="1">
        <v>36905</v>
      </c>
      <c r="C553">
        <v>856759</v>
      </c>
      <c r="D553">
        <v>875000</v>
      </c>
      <c r="E553" s="14">
        <f t="shared" si="16"/>
        <v>0.97915314285714283</v>
      </c>
      <c r="F553" s="18"/>
      <c r="G553" s="18"/>
      <c r="H553" s="18">
        <v>1</v>
      </c>
      <c r="I553" s="18"/>
      <c r="J553" t="s">
        <v>1</v>
      </c>
      <c r="K553" s="3">
        <f t="shared" si="15"/>
        <v>-18241</v>
      </c>
      <c r="M553" s="2"/>
    </row>
    <row r="554" spans="1:14" x14ac:dyDescent="0.25">
      <c r="A554">
        <v>26</v>
      </c>
      <c r="B554" s="1">
        <v>36906</v>
      </c>
      <c r="C554">
        <v>855779</v>
      </c>
      <c r="D554">
        <v>875000</v>
      </c>
      <c r="E554" s="14">
        <f t="shared" si="16"/>
        <v>0.97803314285714282</v>
      </c>
      <c r="F554" s="18"/>
      <c r="G554" s="18"/>
      <c r="H554" s="18">
        <v>1</v>
      </c>
      <c r="I554" s="18"/>
      <c r="J554" t="s">
        <v>1</v>
      </c>
      <c r="K554" s="3">
        <f t="shared" si="15"/>
        <v>-19221</v>
      </c>
      <c r="M554" s="2"/>
    </row>
    <row r="555" spans="1:14" x14ac:dyDescent="0.25">
      <c r="A555">
        <v>26</v>
      </c>
      <c r="B555" s="1">
        <v>36907</v>
      </c>
      <c r="C555">
        <v>836292</v>
      </c>
      <c r="D555">
        <v>875000</v>
      </c>
      <c r="E555" s="14">
        <f t="shared" si="16"/>
        <v>0.95576228571428568</v>
      </c>
      <c r="F555" s="18">
        <v>1</v>
      </c>
      <c r="G555" s="18"/>
      <c r="H555" s="18"/>
      <c r="I555" s="18"/>
      <c r="J555" t="s">
        <v>1</v>
      </c>
      <c r="K555" s="3">
        <f t="shared" si="15"/>
        <v>-38708</v>
      </c>
      <c r="M555" s="2"/>
    </row>
    <row r="556" spans="1:14" x14ac:dyDescent="0.25">
      <c r="A556">
        <v>26</v>
      </c>
      <c r="B556" s="1">
        <v>36908</v>
      </c>
      <c r="C556">
        <v>864758</v>
      </c>
      <c r="D556">
        <v>875000</v>
      </c>
      <c r="E556" s="14">
        <f t="shared" si="16"/>
        <v>0.98829485714285714</v>
      </c>
      <c r="F556" s="18"/>
      <c r="G556" s="18"/>
      <c r="H556" s="18">
        <v>1</v>
      </c>
      <c r="I556" s="18"/>
      <c r="J556" t="s">
        <v>1</v>
      </c>
      <c r="K556" s="3">
        <f t="shared" si="15"/>
        <v>-10242</v>
      </c>
      <c r="M556" s="2"/>
    </row>
    <row r="557" spans="1:14" x14ac:dyDescent="0.25">
      <c r="A557">
        <v>26</v>
      </c>
      <c r="B557" s="1">
        <v>36909</v>
      </c>
      <c r="C557">
        <v>848444</v>
      </c>
      <c r="D557">
        <v>875000</v>
      </c>
      <c r="E557" s="14">
        <f t="shared" si="16"/>
        <v>0.96965028571428569</v>
      </c>
      <c r="F557" s="18">
        <v>1</v>
      </c>
      <c r="G557" s="18"/>
      <c r="H557" s="18"/>
      <c r="I557" s="18"/>
      <c r="J557" t="s">
        <v>1</v>
      </c>
      <c r="K557" s="3">
        <f t="shared" si="15"/>
        <v>-26556</v>
      </c>
      <c r="M557" s="2"/>
    </row>
    <row r="558" spans="1:14" x14ac:dyDescent="0.25">
      <c r="A558">
        <v>26</v>
      </c>
      <c r="B558" s="1">
        <v>36910</v>
      </c>
      <c r="C558">
        <v>855340</v>
      </c>
      <c r="D558">
        <v>875000</v>
      </c>
      <c r="E558" s="14">
        <f t="shared" si="16"/>
        <v>0.97753142857142861</v>
      </c>
      <c r="F558" s="18"/>
      <c r="G558" s="18"/>
      <c r="H558" s="18">
        <v>1</v>
      </c>
      <c r="I558" s="18"/>
      <c r="J558" t="s">
        <v>1</v>
      </c>
      <c r="K558" s="3">
        <f t="shared" si="15"/>
        <v>-19660</v>
      </c>
      <c r="M558" s="2"/>
    </row>
    <row r="559" spans="1:14" x14ac:dyDescent="0.25">
      <c r="A559">
        <v>26</v>
      </c>
      <c r="B559" s="1">
        <v>36911</v>
      </c>
      <c r="C559">
        <v>824239</v>
      </c>
      <c r="D559">
        <v>875000</v>
      </c>
      <c r="E559" s="14">
        <f t="shared" si="16"/>
        <v>0.94198742857142859</v>
      </c>
      <c r="F559" s="18"/>
      <c r="G559" s="18"/>
      <c r="H559" s="18"/>
      <c r="I559" s="18"/>
      <c r="J559" t="s">
        <v>1</v>
      </c>
      <c r="K559" s="3">
        <f t="shared" si="15"/>
        <v>-50761</v>
      </c>
      <c r="M559" s="2"/>
    </row>
    <row r="560" spans="1:14" x14ac:dyDescent="0.25">
      <c r="A560">
        <v>26</v>
      </c>
      <c r="B560" s="1">
        <v>36912</v>
      </c>
      <c r="C560">
        <v>813723</v>
      </c>
      <c r="D560">
        <v>875000</v>
      </c>
      <c r="E560" s="14">
        <f t="shared" si="16"/>
        <v>0.92996914285714283</v>
      </c>
      <c r="F560" s="18"/>
      <c r="G560" s="18"/>
      <c r="H560" s="18"/>
      <c r="I560" s="18"/>
      <c r="J560" t="s">
        <v>1</v>
      </c>
      <c r="K560" s="3">
        <f t="shared" si="15"/>
        <v>-61277</v>
      </c>
      <c r="M560" s="2"/>
    </row>
    <row r="561" spans="1:14" x14ac:dyDescent="0.25">
      <c r="A561">
        <v>26</v>
      </c>
      <c r="B561" s="1">
        <v>36913</v>
      </c>
      <c r="C561">
        <v>841191</v>
      </c>
      <c r="D561">
        <v>875000</v>
      </c>
      <c r="E561" s="14">
        <f t="shared" si="16"/>
        <v>0.9613611428571428</v>
      </c>
      <c r="F561" s="18">
        <v>1</v>
      </c>
      <c r="G561" s="18"/>
      <c r="H561" s="18"/>
      <c r="I561" s="18"/>
      <c r="J561" t="s">
        <v>1</v>
      </c>
      <c r="K561" s="3">
        <f t="shared" si="15"/>
        <v>-33809</v>
      </c>
      <c r="M561" s="2"/>
    </row>
    <row r="562" spans="1:14" x14ac:dyDescent="0.25">
      <c r="A562">
        <v>26</v>
      </c>
      <c r="B562" s="1">
        <v>36914</v>
      </c>
      <c r="C562">
        <v>811648</v>
      </c>
      <c r="D562">
        <v>875000</v>
      </c>
      <c r="E562" s="14">
        <f t="shared" si="16"/>
        <v>0.92759771428571425</v>
      </c>
      <c r="F562" s="18"/>
      <c r="G562" s="18"/>
      <c r="H562" s="18"/>
      <c r="I562" s="18"/>
      <c r="J562" t="s">
        <v>1</v>
      </c>
      <c r="K562" s="3">
        <f t="shared" si="15"/>
        <v>-63352</v>
      </c>
      <c r="M562" s="2"/>
    </row>
    <row r="563" spans="1:14" x14ac:dyDescent="0.25">
      <c r="A563">
        <v>26</v>
      </c>
      <c r="B563" s="1">
        <v>36915</v>
      </c>
      <c r="C563">
        <v>807510</v>
      </c>
      <c r="D563">
        <v>875000</v>
      </c>
      <c r="E563" s="14">
        <f t="shared" si="16"/>
        <v>0.92286857142857148</v>
      </c>
      <c r="F563" s="18"/>
      <c r="G563" s="18"/>
      <c r="H563" s="18"/>
      <c r="I563" s="18"/>
      <c r="J563" t="s">
        <v>1</v>
      </c>
      <c r="K563" s="3">
        <f t="shared" si="15"/>
        <v>-67490</v>
      </c>
      <c r="M563" s="2"/>
    </row>
    <row r="564" spans="1:14" x14ac:dyDescent="0.25">
      <c r="A564">
        <v>26</v>
      </c>
      <c r="B564" s="1">
        <v>36916</v>
      </c>
      <c r="C564">
        <v>810268</v>
      </c>
      <c r="D564">
        <v>875000</v>
      </c>
      <c r="E564" s="14">
        <f t="shared" si="16"/>
        <v>0.92602057142857142</v>
      </c>
      <c r="F564" s="18"/>
      <c r="G564" s="18"/>
      <c r="H564" s="18"/>
      <c r="I564" s="18"/>
      <c r="J564" t="s">
        <v>1</v>
      </c>
      <c r="K564" s="3">
        <f t="shared" si="15"/>
        <v>-64732</v>
      </c>
      <c r="M564" s="2"/>
    </row>
    <row r="565" spans="1:14" x14ac:dyDescent="0.25">
      <c r="A565">
        <v>26</v>
      </c>
      <c r="B565" s="1">
        <v>36917</v>
      </c>
      <c r="C565">
        <v>794683</v>
      </c>
      <c r="D565">
        <v>875000</v>
      </c>
      <c r="E565" s="14">
        <f t="shared" si="16"/>
        <v>0.90820914285714283</v>
      </c>
      <c r="F565" s="18"/>
      <c r="G565" s="18"/>
      <c r="H565" s="18"/>
      <c r="I565" s="18"/>
      <c r="J565" t="s">
        <v>1</v>
      </c>
      <c r="K565" s="3">
        <f t="shared" si="15"/>
        <v>-80317</v>
      </c>
      <c r="M565" s="2"/>
    </row>
    <row r="566" spans="1:14" x14ac:dyDescent="0.25">
      <c r="A566">
        <v>26</v>
      </c>
      <c r="B566" s="1">
        <v>36918</v>
      </c>
      <c r="C566">
        <v>814160</v>
      </c>
      <c r="D566">
        <v>875000</v>
      </c>
      <c r="E566" s="14">
        <f t="shared" si="16"/>
        <v>0.93046857142857142</v>
      </c>
      <c r="F566" s="18"/>
      <c r="G566" s="18"/>
      <c r="H566" s="18"/>
      <c r="I566" s="18"/>
      <c r="J566" t="s">
        <v>1</v>
      </c>
      <c r="K566" s="3">
        <f t="shared" ref="K566:K635" si="17">SUM(C566-D566)</f>
        <v>-60840</v>
      </c>
      <c r="M566" s="2"/>
    </row>
    <row r="567" spans="1:14" x14ac:dyDescent="0.25">
      <c r="A567">
        <v>26</v>
      </c>
      <c r="B567" s="1">
        <v>36919</v>
      </c>
      <c r="C567">
        <v>815033</v>
      </c>
      <c r="D567">
        <v>875000</v>
      </c>
      <c r="E567" s="14">
        <f t="shared" ref="E567:E639" si="18">+C567/D567</f>
        <v>0.93146628571428569</v>
      </c>
      <c r="F567" s="18"/>
      <c r="G567" s="18"/>
      <c r="H567" s="18"/>
      <c r="I567" s="18"/>
      <c r="J567" t="s">
        <v>1</v>
      </c>
      <c r="K567" s="3">
        <f t="shared" si="17"/>
        <v>-59967</v>
      </c>
      <c r="M567" s="2"/>
    </row>
    <row r="568" spans="1:14" x14ac:dyDescent="0.25">
      <c r="A568">
        <v>26</v>
      </c>
      <c r="B568" s="1">
        <v>36920</v>
      </c>
      <c r="C568">
        <v>812406</v>
      </c>
      <c r="D568">
        <v>875000</v>
      </c>
      <c r="E568" s="14">
        <f t="shared" si="18"/>
        <v>0.92846399999999996</v>
      </c>
      <c r="F568" s="18"/>
      <c r="G568" s="18"/>
      <c r="H568" s="18"/>
      <c r="I568" s="18"/>
      <c r="J568" t="s">
        <v>1</v>
      </c>
      <c r="K568" s="3">
        <f t="shared" si="17"/>
        <v>-62594</v>
      </c>
      <c r="M568" s="2"/>
    </row>
    <row r="569" spans="1:14" x14ac:dyDescent="0.25">
      <c r="A569">
        <v>26</v>
      </c>
      <c r="B569" s="1">
        <v>36921</v>
      </c>
      <c r="C569">
        <v>813151</v>
      </c>
      <c r="D569">
        <v>875000</v>
      </c>
      <c r="E569" s="14">
        <f t="shared" si="18"/>
        <v>0.92931542857142857</v>
      </c>
      <c r="F569" s="18"/>
      <c r="G569" s="18"/>
      <c r="H569" s="18"/>
      <c r="I569" s="18"/>
      <c r="J569" t="s">
        <v>1</v>
      </c>
      <c r="K569" s="3">
        <f t="shared" si="17"/>
        <v>-61849</v>
      </c>
      <c r="M569" s="2"/>
    </row>
    <row r="570" spans="1:14" ht="13.8" thickBot="1" x14ac:dyDescent="0.3">
      <c r="A570">
        <v>26</v>
      </c>
      <c r="B570" s="1">
        <v>36922</v>
      </c>
      <c r="C570">
        <v>805201</v>
      </c>
      <c r="D570">
        <v>875000</v>
      </c>
      <c r="E570" s="14">
        <f t="shared" si="18"/>
        <v>0.92022971428571432</v>
      </c>
      <c r="F570" s="20"/>
      <c r="G570" s="20"/>
      <c r="H570" s="20"/>
      <c r="I570" s="20"/>
      <c r="J570" t="s">
        <v>1</v>
      </c>
      <c r="K570" s="3">
        <f t="shared" si="17"/>
        <v>-69799</v>
      </c>
      <c r="M570" s="2"/>
    </row>
    <row r="571" spans="1:14" x14ac:dyDescent="0.25">
      <c r="B571" s="1"/>
      <c r="F571" s="18">
        <f>SUM(F540:F570)</f>
        <v>7</v>
      </c>
      <c r="G571" s="18"/>
      <c r="H571" s="18">
        <f>SUM(H540:H570)</f>
        <v>7</v>
      </c>
      <c r="I571" s="18">
        <f>SUM(I540:I570)</f>
        <v>5</v>
      </c>
      <c r="M571" s="2"/>
    </row>
    <row r="572" spans="1:14" x14ac:dyDescent="0.25">
      <c r="B572" s="1"/>
      <c r="F572" s="18"/>
      <c r="G572" s="18"/>
      <c r="H572" s="18"/>
      <c r="I572" s="18"/>
      <c r="M572" s="2"/>
    </row>
    <row r="573" spans="1:14" x14ac:dyDescent="0.25">
      <c r="A573" s="5" t="s">
        <v>2</v>
      </c>
      <c r="B573" s="6" t="s">
        <v>3</v>
      </c>
      <c r="C573" s="5" t="s">
        <v>4</v>
      </c>
      <c r="D573" s="6" t="s">
        <v>5</v>
      </c>
      <c r="E573" s="13" t="s">
        <v>23</v>
      </c>
      <c r="F573" s="16">
        <v>0.95</v>
      </c>
      <c r="G573" s="16"/>
      <c r="H573" s="16">
        <v>0.98</v>
      </c>
      <c r="I573" s="16">
        <v>1</v>
      </c>
      <c r="J573" s="5" t="s">
        <v>6</v>
      </c>
      <c r="M573" s="5" t="s">
        <v>22</v>
      </c>
      <c r="N573" s="5" t="s">
        <v>21</v>
      </c>
    </row>
    <row r="574" spans="1:14" x14ac:dyDescent="0.25">
      <c r="A574">
        <v>26</v>
      </c>
      <c r="B574" s="1">
        <v>36923</v>
      </c>
      <c r="C574">
        <v>837289</v>
      </c>
      <c r="D574">
        <v>875000</v>
      </c>
      <c r="E574" s="14">
        <f t="shared" si="18"/>
        <v>0.95690171428571424</v>
      </c>
      <c r="F574" s="18">
        <v>1</v>
      </c>
      <c r="G574" s="18"/>
      <c r="H574" s="18"/>
      <c r="I574" s="18"/>
      <c r="J574" t="s">
        <v>1</v>
      </c>
      <c r="K574" s="3">
        <f t="shared" si="17"/>
        <v>-37711</v>
      </c>
      <c r="M574" s="2"/>
    </row>
    <row r="575" spans="1:14" x14ac:dyDescent="0.25">
      <c r="A575" s="4">
        <v>26</v>
      </c>
      <c r="B575" s="29">
        <v>36924</v>
      </c>
      <c r="C575" s="4">
        <v>650635</v>
      </c>
      <c r="D575" s="4">
        <v>650635</v>
      </c>
      <c r="E575" s="30">
        <f t="shared" si="18"/>
        <v>1</v>
      </c>
      <c r="F575" s="18"/>
      <c r="G575" s="18"/>
      <c r="H575" s="18"/>
      <c r="I575" s="18">
        <v>1</v>
      </c>
      <c r="J575" t="s">
        <v>1</v>
      </c>
      <c r="K575" s="31" t="s">
        <v>47</v>
      </c>
      <c r="L575" t="s">
        <v>9</v>
      </c>
      <c r="M575" s="2">
        <v>4</v>
      </c>
      <c r="N575" t="s">
        <v>46</v>
      </c>
    </row>
    <row r="576" spans="1:14" x14ac:dyDescent="0.25">
      <c r="A576">
        <v>26</v>
      </c>
      <c r="B576" s="1">
        <v>36925</v>
      </c>
      <c r="C576">
        <v>824467</v>
      </c>
      <c r="D576">
        <v>875000</v>
      </c>
      <c r="E576" s="14">
        <f t="shared" si="18"/>
        <v>0.94224799999999997</v>
      </c>
      <c r="F576" s="18"/>
      <c r="G576" s="18"/>
      <c r="H576" s="18"/>
      <c r="I576" s="18"/>
      <c r="J576" t="s">
        <v>1</v>
      </c>
      <c r="K576" s="3">
        <f t="shared" si="17"/>
        <v>-50533</v>
      </c>
      <c r="M576" s="2"/>
    </row>
    <row r="577" spans="1:14" x14ac:dyDescent="0.25">
      <c r="A577">
        <v>26</v>
      </c>
      <c r="B577" s="1">
        <v>36926</v>
      </c>
      <c r="C577">
        <v>819619</v>
      </c>
      <c r="D577">
        <v>875000</v>
      </c>
      <c r="E577" s="14">
        <f t="shared" si="18"/>
        <v>0.93670742857142852</v>
      </c>
      <c r="F577" s="18"/>
      <c r="G577" s="18"/>
      <c r="H577" s="18"/>
      <c r="I577" s="18"/>
      <c r="J577" t="s">
        <v>1</v>
      </c>
      <c r="K577" s="3">
        <f t="shared" si="17"/>
        <v>-55381</v>
      </c>
      <c r="M577" s="2"/>
    </row>
    <row r="578" spans="1:14" x14ac:dyDescent="0.25">
      <c r="A578">
        <v>26</v>
      </c>
      <c r="B578" s="1">
        <v>36927</v>
      </c>
      <c r="C578">
        <v>826498</v>
      </c>
      <c r="D578">
        <v>875000</v>
      </c>
      <c r="E578" s="14">
        <f t="shared" si="18"/>
        <v>0.94456914285714288</v>
      </c>
      <c r="F578" s="18">
        <v>1</v>
      </c>
      <c r="G578" s="18"/>
      <c r="H578" s="18"/>
      <c r="I578" s="18"/>
      <c r="J578" t="s">
        <v>1</v>
      </c>
      <c r="K578" s="3">
        <f t="shared" si="17"/>
        <v>-48502</v>
      </c>
      <c r="M578" s="2"/>
    </row>
    <row r="579" spans="1:14" x14ac:dyDescent="0.25">
      <c r="A579">
        <v>26</v>
      </c>
      <c r="B579" s="1">
        <v>36928</v>
      </c>
      <c r="C579">
        <v>853987</v>
      </c>
      <c r="D579">
        <v>875000</v>
      </c>
      <c r="E579" s="14">
        <f t="shared" si="18"/>
        <v>0.97598514285714288</v>
      </c>
      <c r="F579" s="18"/>
      <c r="G579" s="18"/>
      <c r="H579" s="18">
        <v>1</v>
      </c>
      <c r="I579" s="18"/>
      <c r="J579" t="s">
        <v>1</v>
      </c>
      <c r="K579" s="3">
        <f t="shared" si="17"/>
        <v>-21013</v>
      </c>
      <c r="M579" s="2">
        <v>0</v>
      </c>
      <c r="N579" t="s">
        <v>10</v>
      </c>
    </row>
    <row r="580" spans="1:14" x14ac:dyDescent="0.25">
      <c r="A580">
        <v>26</v>
      </c>
      <c r="B580" s="1">
        <v>36929</v>
      </c>
      <c r="C580">
        <v>801865</v>
      </c>
      <c r="D580">
        <v>875000</v>
      </c>
      <c r="E580" s="14">
        <f t="shared" si="18"/>
        <v>0.91641714285714282</v>
      </c>
      <c r="F580" s="18"/>
      <c r="G580" s="18"/>
      <c r="H580" s="18"/>
      <c r="I580" s="18"/>
      <c r="J580" t="s">
        <v>1</v>
      </c>
      <c r="K580" s="3">
        <f t="shared" si="17"/>
        <v>-73135</v>
      </c>
      <c r="M580" s="2"/>
    </row>
    <row r="581" spans="1:14" x14ac:dyDescent="0.25">
      <c r="A581">
        <v>26</v>
      </c>
      <c r="B581" s="1">
        <v>36930</v>
      </c>
      <c r="C581">
        <v>828296</v>
      </c>
      <c r="D581">
        <v>875000</v>
      </c>
      <c r="E581" s="14">
        <f t="shared" si="18"/>
        <v>0.94662400000000002</v>
      </c>
      <c r="F581" s="18">
        <v>1</v>
      </c>
      <c r="G581" s="18"/>
      <c r="H581" s="18"/>
      <c r="I581" s="18"/>
      <c r="J581" t="s">
        <v>1</v>
      </c>
      <c r="K581" s="3">
        <f t="shared" si="17"/>
        <v>-46704</v>
      </c>
      <c r="M581" s="2"/>
    </row>
    <row r="582" spans="1:14" x14ac:dyDescent="0.25">
      <c r="A582">
        <v>26</v>
      </c>
      <c r="B582" s="1">
        <v>36931</v>
      </c>
      <c r="C582">
        <v>812596</v>
      </c>
      <c r="D582">
        <v>875000</v>
      </c>
      <c r="E582" s="14">
        <f t="shared" si="18"/>
        <v>0.92868114285714287</v>
      </c>
      <c r="F582" s="18"/>
      <c r="G582" s="18"/>
      <c r="H582" s="18"/>
      <c r="I582" s="18"/>
      <c r="J582" t="s">
        <v>1</v>
      </c>
      <c r="K582" s="3">
        <f t="shared" si="17"/>
        <v>-62404</v>
      </c>
      <c r="M582" s="2"/>
    </row>
    <row r="583" spans="1:14" x14ac:dyDescent="0.25">
      <c r="A583">
        <v>26</v>
      </c>
      <c r="B583" s="1">
        <v>36932</v>
      </c>
      <c r="C583">
        <v>831852</v>
      </c>
      <c r="D583">
        <v>875000</v>
      </c>
      <c r="E583" s="14">
        <f t="shared" si="18"/>
        <v>0.95068799999999998</v>
      </c>
      <c r="F583" s="18">
        <v>1</v>
      </c>
      <c r="G583" s="18"/>
      <c r="H583" s="18"/>
      <c r="I583" s="18"/>
      <c r="J583" t="s">
        <v>1</v>
      </c>
      <c r="K583" s="3">
        <f t="shared" si="17"/>
        <v>-43148</v>
      </c>
      <c r="M583" s="2"/>
    </row>
    <row r="584" spans="1:14" x14ac:dyDescent="0.25">
      <c r="A584">
        <v>26</v>
      </c>
      <c r="B584" s="1">
        <v>36933</v>
      </c>
      <c r="C584">
        <v>839166</v>
      </c>
      <c r="D584">
        <v>875000</v>
      </c>
      <c r="E584" s="14">
        <f t="shared" si="18"/>
        <v>0.95904685714285709</v>
      </c>
      <c r="F584" s="18">
        <v>1</v>
      </c>
      <c r="G584" s="18"/>
      <c r="H584" s="18"/>
      <c r="I584" s="18"/>
      <c r="J584" t="s">
        <v>1</v>
      </c>
      <c r="K584" s="3">
        <f t="shared" si="17"/>
        <v>-35834</v>
      </c>
      <c r="M584" s="2"/>
    </row>
    <row r="585" spans="1:14" x14ac:dyDescent="0.25">
      <c r="A585">
        <v>26</v>
      </c>
      <c r="B585" s="1">
        <v>36934</v>
      </c>
      <c r="C585">
        <v>782797</v>
      </c>
      <c r="D585">
        <v>875000</v>
      </c>
      <c r="E585" s="14">
        <f t="shared" si="18"/>
        <v>0.8946251428571429</v>
      </c>
      <c r="F585" s="18"/>
      <c r="G585" s="18"/>
      <c r="H585" s="18"/>
      <c r="I585" s="18"/>
      <c r="J585" t="s">
        <v>1</v>
      </c>
      <c r="K585" s="3">
        <f t="shared" si="17"/>
        <v>-92203</v>
      </c>
      <c r="M585" s="2">
        <v>0</v>
      </c>
      <c r="N585" t="s">
        <v>10</v>
      </c>
    </row>
    <row r="586" spans="1:14" x14ac:dyDescent="0.25">
      <c r="A586">
        <v>26</v>
      </c>
      <c r="B586" s="1">
        <v>36935</v>
      </c>
      <c r="C586">
        <v>806997</v>
      </c>
      <c r="D586">
        <v>875000</v>
      </c>
      <c r="E586" s="14">
        <f t="shared" si="18"/>
        <v>0.92228228571428572</v>
      </c>
      <c r="F586" s="18"/>
      <c r="G586" s="18"/>
      <c r="H586" s="18"/>
      <c r="I586" s="18"/>
      <c r="J586" t="s">
        <v>1</v>
      </c>
      <c r="K586" s="3">
        <f t="shared" si="17"/>
        <v>-68003</v>
      </c>
      <c r="M586" s="2"/>
    </row>
    <row r="587" spans="1:14" x14ac:dyDescent="0.25">
      <c r="A587">
        <v>26</v>
      </c>
      <c r="B587" s="1">
        <v>36936</v>
      </c>
      <c r="C587">
        <v>853944</v>
      </c>
      <c r="D587">
        <v>875000</v>
      </c>
      <c r="E587" s="14">
        <f t="shared" si="18"/>
        <v>0.97593600000000003</v>
      </c>
      <c r="F587" s="18"/>
      <c r="G587" s="18"/>
      <c r="H587" s="18">
        <v>1</v>
      </c>
      <c r="I587" s="18"/>
      <c r="J587" t="s">
        <v>1</v>
      </c>
      <c r="K587" s="3">
        <f t="shared" si="17"/>
        <v>-21056</v>
      </c>
      <c r="M587" s="2">
        <v>0</v>
      </c>
      <c r="N587" t="s">
        <v>10</v>
      </c>
    </row>
    <row r="588" spans="1:14" x14ac:dyDescent="0.25">
      <c r="A588">
        <v>26</v>
      </c>
      <c r="B588" s="1">
        <v>36937</v>
      </c>
      <c r="C588">
        <v>832321</v>
      </c>
      <c r="D588">
        <v>875000</v>
      </c>
      <c r="E588" s="14">
        <f t="shared" si="18"/>
        <v>0.95122399999999996</v>
      </c>
      <c r="F588" s="18">
        <v>1</v>
      </c>
      <c r="G588" s="18"/>
      <c r="H588" s="18"/>
      <c r="I588" s="18"/>
      <c r="J588" t="s">
        <v>1</v>
      </c>
      <c r="K588" s="3">
        <f t="shared" si="17"/>
        <v>-42679</v>
      </c>
      <c r="M588" s="2"/>
    </row>
    <row r="589" spans="1:14" x14ac:dyDescent="0.25">
      <c r="A589">
        <v>26</v>
      </c>
      <c r="B589" s="1">
        <v>36938</v>
      </c>
      <c r="C589">
        <v>835478</v>
      </c>
      <c r="D589">
        <v>875000</v>
      </c>
      <c r="E589" s="14">
        <f t="shared" si="18"/>
        <v>0.95483200000000001</v>
      </c>
      <c r="F589" s="18">
        <v>1</v>
      </c>
      <c r="G589" s="18"/>
      <c r="H589" s="18"/>
      <c r="I589" s="18"/>
      <c r="J589" t="s">
        <v>1</v>
      </c>
      <c r="K589" s="3">
        <f t="shared" si="17"/>
        <v>-39522</v>
      </c>
      <c r="M589" s="2"/>
    </row>
    <row r="590" spans="1:14" x14ac:dyDescent="0.25">
      <c r="A590">
        <v>26</v>
      </c>
      <c r="B590" s="1">
        <v>36939</v>
      </c>
      <c r="C590">
        <v>865211</v>
      </c>
      <c r="D590">
        <v>875000</v>
      </c>
      <c r="E590" s="14">
        <f t="shared" si="18"/>
        <v>0.98881257142857137</v>
      </c>
      <c r="F590" s="18"/>
      <c r="G590" s="18"/>
      <c r="H590" s="18">
        <v>1</v>
      </c>
      <c r="I590" s="18"/>
      <c r="J590" t="s">
        <v>1</v>
      </c>
      <c r="K590" s="3">
        <f t="shared" si="17"/>
        <v>-9789</v>
      </c>
      <c r="M590" s="2">
        <v>4</v>
      </c>
      <c r="N590" t="s">
        <v>10</v>
      </c>
    </row>
    <row r="591" spans="1:14" x14ac:dyDescent="0.25">
      <c r="A591">
        <v>26</v>
      </c>
      <c r="B591" s="1">
        <v>36940</v>
      </c>
      <c r="C591">
        <v>866847</v>
      </c>
      <c r="D591">
        <v>875000</v>
      </c>
      <c r="E591" s="14">
        <f t="shared" si="18"/>
        <v>0.99068228571428574</v>
      </c>
      <c r="F591" s="18"/>
      <c r="G591" s="18"/>
      <c r="H591" s="18">
        <v>1</v>
      </c>
      <c r="I591" s="18"/>
      <c r="J591" t="s">
        <v>1</v>
      </c>
      <c r="K591" s="3">
        <f t="shared" si="17"/>
        <v>-8153</v>
      </c>
      <c r="M591" s="2">
        <v>0</v>
      </c>
      <c r="N591" t="s">
        <v>10</v>
      </c>
    </row>
    <row r="592" spans="1:14" x14ac:dyDescent="0.25">
      <c r="A592">
        <v>26</v>
      </c>
      <c r="B592" s="1">
        <v>36941</v>
      </c>
      <c r="C592">
        <v>868510</v>
      </c>
      <c r="D592">
        <v>875000</v>
      </c>
      <c r="E592" s="14">
        <f t="shared" si="18"/>
        <v>0.9925828571428571</v>
      </c>
      <c r="F592" s="18"/>
      <c r="G592" s="18"/>
      <c r="H592" s="18">
        <v>1</v>
      </c>
      <c r="I592" s="18"/>
      <c r="J592" t="s">
        <v>1</v>
      </c>
      <c r="K592" s="3">
        <f t="shared" si="17"/>
        <v>-6490</v>
      </c>
      <c r="M592" s="2">
        <v>0</v>
      </c>
      <c r="N592" t="s">
        <v>10</v>
      </c>
    </row>
    <row r="593" spans="1:14" x14ac:dyDescent="0.25">
      <c r="A593">
        <v>26</v>
      </c>
      <c r="B593" s="1">
        <v>36942</v>
      </c>
      <c r="C593">
        <v>806672</v>
      </c>
      <c r="D593">
        <v>875000</v>
      </c>
      <c r="E593" s="14">
        <f t="shared" si="18"/>
        <v>0.92191085714285714</v>
      </c>
      <c r="F593" s="18"/>
      <c r="G593" s="18"/>
      <c r="H593" s="18"/>
      <c r="I593" s="18"/>
      <c r="J593" t="s">
        <v>1</v>
      </c>
      <c r="K593" s="3">
        <f t="shared" si="17"/>
        <v>-68328</v>
      </c>
      <c r="M593" s="2">
        <v>0</v>
      </c>
      <c r="N593" t="s">
        <v>10</v>
      </c>
    </row>
    <row r="594" spans="1:14" x14ac:dyDescent="0.25">
      <c r="A594">
        <v>26</v>
      </c>
      <c r="B594" s="1">
        <v>36943</v>
      </c>
      <c r="C594">
        <v>817872</v>
      </c>
      <c r="D594">
        <v>875000</v>
      </c>
      <c r="E594" s="14">
        <f t="shared" si="18"/>
        <v>0.93471085714285718</v>
      </c>
      <c r="F594" s="18"/>
      <c r="G594" s="18"/>
      <c r="H594" s="18"/>
      <c r="I594" s="18"/>
      <c r="J594" t="s">
        <v>1</v>
      </c>
      <c r="K594" s="3">
        <f t="shared" si="17"/>
        <v>-57128</v>
      </c>
      <c r="M594" s="2"/>
    </row>
    <row r="595" spans="1:14" x14ac:dyDescent="0.25">
      <c r="A595">
        <v>26</v>
      </c>
      <c r="B595" s="1">
        <v>36944</v>
      </c>
      <c r="C595">
        <v>849957</v>
      </c>
      <c r="D595">
        <v>875000</v>
      </c>
      <c r="E595" s="14">
        <f t="shared" si="18"/>
        <v>0.97137942857142856</v>
      </c>
      <c r="F595" s="18">
        <v>1</v>
      </c>
      <c r="G595" s="18"/>
      <c r="H595" s="18"/>
      <c r="I595" s="18"/>
      <c r="J595" t="s">
        <v>1</v>
      </c>
      <c r="K595" s="3">
        <f t="shared" si="17"/>
        <v>-25043</v>
      </c>
      <c r="M595" s="2"/>
    </row>
    <row r="596" spans="1:14" x14ac:dyDescent="0.25">
      <c r="A596">
        <v>26</v>
      </c>
      <c r="B596" s="1">
        <v>36945</v>
      </c>
      <c r="C596">
        <v>853372</v>
      </c>
      <c r="D596">
        <v>875000</v>
      </c>
      <c r="E596" s="14">
        <f t="shared" si="18"/>
        <v>0.97528228571428577</v>
      </c>
      <c r="F596" s="18"/>
      <c r="G596" s="18"/>
      <c r="H596" s="18">
        <v>1</v>
      </c>
      <c r="I596" s="18"/>
      <c r="J596" t="s">
        <v>1</v>
      </c>
      <c r="K596" s="3">
        <f t="shared" si="17"/>
        <v>-21628</v>
      </c>
      <c r="M596" s="2"/>
    </row>
    <row r="597" spans="1:14" x14ac:dyDescent="0.25">
      <c r="A597">
        <v>26</v>
      </c>
      <c r="B597" s="1">
        <v>36946</v>
      </c>
      <c r="C597">
        <v>847216</v>
      </c>
      <c r="D597">
        <v>875000</v>
      </c>
      <c r="E597" s="14">
        <f t="shared" si="18"/>
        <v>0.96824685714285719</v>
      </c>
      <c r="F597" s="18">
        <v>1</v>
      </c>
      <c r="G597" s="18"/>
      <c r="H597" s="18"/>
      <c r="I597" s="18"/>
      <c r="J597" t="s">
        <v>1</v>
      </c>
      <c r="K597" s="3">
        <f t="shared" si="17"/>
        <v>-27784</v>
      </c>
      <c r="M597" s="2"/>
    </row>
    <row r="598" spans="1:14" x14ac:dyDescent="0.25">
      <c r="A598">
        <v>26</v>
      </c>
      <c r="B598" s="1">
        <v>36947</v>
      </c>
      <c r="C598">
        <v>859018</v>
      </c>
      <c r="D598">
        <v>875000</v>
      </c>
      <c r="E598" s="14">
        <f t="shared" si="18"/>
        <v>0.98173485714285713</v>
      </c>
      <c r="F598" s="18"/>
      <c r="G598" s="18"/>
      <c r="H598" s="18">
        <v>1</v>
      </c>
      <c r="I598" s="18"/>
      <c r="J598" t="s">
        <v>1</v>
      </c>
      <c r="K598" s="3">
        <f t="shared" si="17"/>
        <v>-15982</v>
      </c>
      <c r="M598" s="2"/>
    </row>
    <row r="599" spans="1:14" x14ac:dyDescent="0.25">
      <c r="A599">
        <v>26</v>
      </c>
      <c r="B599" s="1">
        <v>36948</v>
      </c>
      <c r="C599">
        <v>861426</v>
      </c>
      <c r="D599">
        <v>875000</v>
      </c>
      <c r="E599" s="14">
        <f t="shared" si="18"/>
        <v>0.98448685714285711</v>
      </c>
      <c r="F599" s="18"/>
      <c r="G599" s="18"/>
      <c r="H599" s="18">
        <v>1</v>
      </c>
      <c r="I599" s="18"/>
      <c r="J599" t="s">
        <v>1</v>
      </c>
      <c r="K599" s="3">
        <f t="shared" si="17"/>
        <v>-13574</v>
      </c>
      <c r="M599" s="2"/>
    </row>
    <row r="600" spans="1:14" x14ac:dyDescent="0.25">
      <c r="A600">
        <v>26</v>
      </c>
      <c r="B600" s="1">
        <v>36949</v>
      </c>
      <c r="C600">
        <v>868729</v>
      </c>
      <c r="D600">
        <v>875000</v>
      </c>
      <c r="E600" s="14">
        <f t="shared" si="18"/>
        <v>0.99283314285714286</v>
      </c>
      <c r="F600" s="18"/>
      <c r="G600" s="18"/>
      <c r="H600" s="18">
        <v>1</v>
      </c>
      <c r="I600" s="18"/>
      <c r="J600" t="s">
        <v>1</v>
      </c>
      <c r="K600" s="3">
        <f t="shared" si="17"/>
        <v>-6271</v>
      </c>
      <c r="M600" s="2">
        <v>2</v>
      </c>
      <c r="N600" t="s">
        <v>10</v>
      </c>
    </row>
    <row r="601" spans="1:14" ht="13.8" thickBot="1" x14ac:dyDescent="0.3">
      <c r="A601">
        <v>26</v>
      </c>
      <c r="B601" s="1">
        <v>36950</v>
      </c>
      <c r="C601">
        <v>859368</v>
      </c>
      <c r="D601">
        <v>875000</v>
      </c>
      <c r="E601" s="14">
        <f t="shared" si="18"/>
        <v>0.9821348571428572</v>
      </c>
      <c r="F601" s="20"/>
      <c r="G601" s="20"/>
      <c r="H601" s="20">
        <v>1</v>
      </c>
      <c r="I601" s="20"/>
      <c r="J601" t="s">
        <v>1</v>
      </c>
      <c r="K601" s="3">
        <f t="shared" si="17"/>
        <v>-15632</v>
      </c>
      <c r="M601" s="2">
        <v>0</v>
      </c>
      <c r="N601" t="s">
        <v>10</v>
      </c>
    </row>
    <row r="602" spans="1:14" x14ac:dyDescent="0.25">
      <c r="B602" s="1"/>
      <c r="F602" s="18">
        <f>SUM(F574:F601)</f>
        <v>9</v>
      </c>
      <c r="G602" s="18"/>
      <c r="H602" s="18">
        <f>SUM(H574:H601)</f>
        <v>10</v>
      </c>
      <c r="I602" s="18">
        <f>SUM(I574:I601)</f>
        <v>1</v>
      </c>
      <c r="M602" s="2"/>
    </row>
    <row r="603" spans="1:14" x14ac:dyDescent="0.25">
      <c r="B603" s="1"/>
      <c r="F603" s="18"/>
      <c r="G603" s="18"/>
      <c r="H603" s="18"/>
      <c r="I603" s="18"/>
      <c r="M603" s="2"/>
    </row>
    <row r="604" spans="1:14" x14ac:dyDescent="0.25">
      <c r="A604" s="5" t="s">
        <v>2</v>
      </c>
      <c r="B604" s="6" t="s">
        <v>3</v>
      </c>
      <c r="C604" s="5" t="s">
        <v>4</v>
      </c>
      <c r="D604" s="6" t="s">
        <v>5</v>
      </c>
      <c r="E604" s="13" t="s">
        <v>23</v>
      </c>
      <c r="F604" s="16">
        <v>0.95</v>
      </c>
      <c r="G604" s="16"/>
      <c r="H604" s="16">
        <v>0.98</v>
      </c>
      <c r="I604" s="16">
        <v>1</v>
      </c>
      <c r="J604" s="5" t="s">
        <v>6</v>
      </c>
      <c r="M604" s="5" t="s">
        <v>22</v>
      </c>
      <c r="N604" s="5" t="s">
        <v>21</v>
      </c>
    </row>
    <row r="605" spans="1:14" x14ac:dyDescent="0.25">
      <c r="A605">
        <v>26</v>
      </c>
      <c r="B605" s="1">
        <v>36951</v>
      </c>
      <c r="C605">
        <v>846626</v>
      </c>
      <c r="D605">
        <v>875000</v>
      </c>
      <c r="E605" s="14">
        <f t="shared" si="18"/>
        <v>0.96757257142857145</v>
      </c>
      <c r="F605" s="18">
        <v>1</v>
      </c>
      <c r="G605" s="18"/>
      <c r="H605" s="18"/>
      <c r="I605" s="18"/>
      <c r="J605" t="s">
        <v>1</v>
      </c>
      <c r="K605" s="3">
        <f t="shared" si="17"/>
        <v>-28374</v>
      </c>
      <c r="M605" s="2">
        <v>0</v>
      </c>
      <c r="N605" t="s">
        <v>10</v>
      </c>
    </row>
    <row r="606" spans="1:14" x14ac:dyDescent="0.25">
      <c r="A606">
        <v>26</v>
      </c>
      <c r="B606" s="1">
        <v>36952</v>
      </c>
      <c r="C606">
        <v>769750</v>
      </c>
      <c r="D606">
        <v>875000</v>
      </c>
      <c r="E606" s="14">
        <f t="shared" si="18"/>
        <v>0.87971428571428567</v>
      </c>
      <c r="F606" s="18"/>
      <c r="G606" s="18"/>
      <c r="H606" s="18"/>
      <c r="I606" s="18"/>
      <c r="J606" t="s">
        <v>1</v>
      </c>
      <c r="K606" s="3">
        <f t="shared" si="17"/>
        <v>-105250</v>
      </c>
      <c r="M606" s="2"/>
    </row>
    <row r="607" spans="1:14" x14ac:dyDescent="0.25">
      <c r="A607">
        <v>26</v>
      </c>
      <c r="B607" s="1">
        <v>36953</v>
      </c>
      <c r="C607">
        <v>756049</v>
      </c>
      <c r="D607">
        <v>875000</v>
      </c>
      <c r="E607" s="14">
        <f t="shared" si="18"/>
        <v>0.86405600000000005</v>
      </c>
      <c r="F607" s="18"/>
      <c r="G607" s="18"/>
      <c r="H607" s="18"/>
      <c r="I607" s="18"/>
      <c r="J607" t="s">
        <v>1</v>
      </c>
      <c r="K607" s="3">
        <f t="shared" si="17"/>
        <v>-118951</v>
      </c>
      <c r="M607" s="2"/>
    </row>
    <row r="608" spans="1:14" x14ac:dyDescent="0.25">
      <c r="A608">
        <v>26</v>
      </c>
      <c r="B608" s="1">
        <v>36954</v>
      </c>
      <c r="C608">
        <v>756495</v>
      </c>
      <c r="D608">
        <v>875000</v>
      </c>
      <c r="E608" s="14">
        <f t="shared" si="18"/>
        <v>0.86456571428571427</v>
      </c>
      <c r="F608" s="18"/>
      <c r="G608" s="18"/>
      <c r="H608" s="18"/>
      <c r="I608" s="18"/>
      <c r="J608" t="s">
        <v>1</v>
      </c>
      <c r="K608" s="3">
        <f t="shared" si="17"/>
        <v>-118505</v>
      </c>
      <c r="M608" s="2"/>
    </row>
    <row r="609" spans="1:14" x14ac:dyDescent="0.25">
      <c r="A609">
        <v>26</v>
      </c>
      <c r="B609" s="1">
        <v>36955</v>
      </c>
      <c r="C609">
        <v>664104</v>
      </c>
      <c r="D609">
        <v>621779</v>
      </c>
      <c r="E609" s="14">
        <f t="shared" si="18"/>
        <v>1.0680708097249987</v>
      </c>
      <c r="F609" s="18"/>
      <c r="G609" s="18"/>
      <c r="H609" s="18"/>
      <c r="I609" s="18">
        <v>1</v>
      </c>
      <c r="J609" t="s">
        <v>1</v>
      </c>
      <c r="K609" s="3">
        <f t="shared" si="17"/>
        <v>42325</v>
      </c>
      <c r="L609" t="s">
        <v>9</v>
      </c>
      <c r="M609" s="2">
        <v>4</v>
      </c>
      <c r="N609" t="s">
        <v>12</v>
      </c>
    </row>
    <row r="610" spans="1:14" x14ac:dyDescent="0.25">
      <c r="A610">
        <v>26</v>
      </c>
      <c r="B610" s="1">
        <v>36956</v>
      </c>
      <c r="C610">
        <v>239159</v>
      </c>
      <c r="D610">
        <v>235022</v>
      </c>
      <c r="E610" s="14">
        <f t="shared" si="18"/>
        <v>1.017602607415476</v>
      </c>
      <c r="F610" s="18"/>
      <c r="G610" s="18"/>
      <c r="H610" s="18"/>
      <c r="I610" s="18">
        <v>1</v>
      </c>
      <c r="J610" t="s">
        <v>1</v>
      </c>
      <c r="K610" s="3">
        <f t="shared" si="17"/>
        <v>4137</v>
      </c>
      <c r="L610" t="s">
        <v>9</v>
      </c>
      <c r="M610" s="2">
        <v>4</v>
      </c>
      <c r="N610" t="s">
        <v>10</v>
      </c>
    </row>
    <row r="611" spans="1:14" x14ac:dyDescent="0.25">
      <c r="A611">
        <v>26</v>
      </c>
      <c r="B611" s="1">
        <v>36957</v>
      </c>
      <c r="C611">
        <v>858331</v>
      </c>
      <c r="D611">
        <v>875000</v>
      </c>
      <c r="E611" s="14">
        <f t="shared" si="18"/>
        <v>0.98094971428571431</v>
      </c>
      <c r="F611" s="18"/>
      <c r="G611" s="18"/>
      <c r="H611" s="18">
        <v>1</v>
      </c>
      <c r="I611" s="18"/>
      <c r="J611" t="s">
        <v>1</v>
      </c>
      <c r="K611" s="3">
        <f t="shared" si="17"/>
        <v>-16669</v>
      </c>
      <c r="M611" s="2">
        <v>0</v>
      </c>
      <c r="N611" t="s">
        <v>10</v>
      </c>
    </row>
    <row r="612" spans="1:14" x14ac:dyDescent="0.25">
      <c r="A612">
        <v>26</v>
      </c>
      <c r="B612" s="1">
        <v>36958</v>
      </c>
      <c r="C612">
        <v>852201</v>
      </c>
      <c r="D612">
        <v>875000</v>
      </c>
      <c r="E612" s="14">
        <f t="shared" si="18"/>
        <v>0.97394400000000003</v>
      </c>
      <c r="F612" s="18">
        <v>1</v>
      </c>
      <c r="G612" s="18"/>
      <c r="H612" s="18"/>
      <c r="I612" s="18"/>
      <c r="J612" t="s">
        <v>1</v>
      </c>
      <c r="K612" s="3">
        <f t="shared" si="17"/>
        <v>-22799</v>
      </c>
      <c r="M612" s="2">
        <v>0</v>
      </c>
      <c r="N612" t="s">
        <v>10</v>
      </c>
    </row>
    <row r="613" spans="1:14" x14ac:dyDescent="0.25">
      <c r="A613">
        <v>26</v>
      </c>
      <c r="B613" s="1">
        <v>36959</v>
      </c>
      <c r="C613">
        <v>865683</v>
      </c>
      <c r="D613">
        <v>875000</v>
      </c>
      <c r="E613" s="14">
        <f t="shared" si="18"/>
        <v>0.98935200000000001</v>
      </c>
      <c r="F613" s="18"/>
      <c r="G613" s="18"/>
      <c r="H613" s="18">
        <v>1</v>
      </c>
      <c r="I613" s="18"/>
      <c r="J613" t="s">
        <v>1</v>
      </c>
      <c r="K613" s="3">
        <f t="shared" si="17"/>
        <v>-9317</v>
      </c>
      <c r="M613" s="2">
        <v>3</v>
      </c>
      <c r="N613" t="s">
        <v>10</v>
      </c>
    </row>
    <row r="614" spans="1:14" x14ac:dyDescent="0.25">
      <c r="A614">
        <v>26</v>
      </c>
      <c r="B614" s="1">
        <v>36960</v>
      </c>
      <c r="C614">
        <v>844113</v>
      </c>
      <c r="D614">
        <v>875834</v>
      </c>
      <c r="E614" s="14">
        <f t="shared" si="18"/>
        <v>0.96378194954751695</v>
      </c>
      <c r="F614" s="18">
        <v>1</v>
      </c>
      <c r="G614" s="18"/>
      <c r="H614" s="18"/>
      <c r="I614" s="18"/>
      <c r="J614" t="s">
        <v>1</v>
      </c>
      <c r="K614" s="3">
        <f t="shared" si="17"/>
        <v>-31721</v>
      </c>
      <c r="M614" s="2"/>
    </row>
    <row r="615" spans="1:14" x14ac:dyDescent="0.25">
      <c r="A615">
        <v>26</v>
      </c>
      <c r="B615" s="1">
        <v>36961</v>
      </c>
      <c r="C615">
        <v>843541</v>
      </c>
      <c r="D615">
        <v>875000</v>
      </c>
      <c r="E615" s="14">
        <f t="shared" si="18"/>
        <v>0.96404685714285709</v>
      </c>
      <c r="F615" s="18">
        <v>1</v>
      </c>
      <c r="G615" s="18"/>
      <c r="H615" s="18"/>
      <c r="I615" s="18"/>
      <c r="J615" t="s">
        <v>1</v>
      </c>
      <c r="K615" s="3">
        <f t="shared" si="17"/>
        <v>-31459</v>
      </c>
      <c r="M615" s="2">
        <v>0</v>
      </c>
      <c r="N615" t="s">
        <v>10</v>
      </c>
    </row>
    <row r="616" spans="1:14" x14ac:dyDescent="0.25">
      <c r="A616">
        <v>26</v>
      </c>
      <c r="B616" s="1">
        <v>36962</v>
      </c>
      <c r="C616">
        <v>845093</v>
      </c>
      <c r="D616">
        <v>875609</v>
      </c>
      <c r="E616" s="14">
        <f t="shared" si="18"/>
        <v>0.96514882784439171</v>
      </c>
      <c r="F616" s="18">
        <v>1</v>
      </c>
      <c r="G616" s="18"/>
      <c r="H616" s="18"/>
      <c r="I616" s="18"/>
      <c r="J616" t="s">
        <v>1</v>
      </c>
      <c r="K616" s="3">
        <f t="shared" si="17"/>
        <v>-30516</v>
      </c>
      <c r="M616" s="2"/>
    </row>
    <row r="617" spans="1:14" x14ac:dyDescent="0.25">
      <c r="A617">
        <v>26</v>
      </c>
      <c r="B617" s="1">
        <v>36963</v>
      </c>
      <c r="C617">
        <v>812266</v>
      </c>
      <c r="D617">
        <v>875000</v>
      </c>
      <c r="E617" s="14">
        <f t="shared" si="18"/>
        <v>0.92830400000000002</v>
      </c>
      <c r="F617" s="18"/>
      <c r="G617" s="18"/>
      <c r="H617" s="18"/>
      <c r="I617" s="18"/>
      <c r="J617" t="s">
        <v>1</v>
      </c>
      <c r="K617" s="3">
        <f t="shared" si="17"/>
        <v>-62734</v>
      </c>
      <c r="M617" s="2"/>
    </row>
    <row r="618" spans="1:14" x14ac:dyDescent="0.25">
      <c r="A618">
        <v>26</v>
      </c>
      <c r="B618" s="1">
        <v>36964</v>
      </c>
      <c r="C618">
        <v>804620</v>
      </c>
      <c r="D618">
        <v>875000</v>
      </c>
      <c r="E618" s="14">
        <f t="shared" si="18"/>
        <v>0.91956571428571432</v>
      </c>
      <c r="F618" s="18"/>
      <c r="G618" s="18"/>
      <c r="H618" s="18"/>
      <c r="I618" s="18"/>
      <c r="J618" t="s">
        <v>1</v>
      </c>
      <c r="K618" s="3">
        <f t="shared" si="17"/>
        <v>-70380</v>
      </c>
      <c r="M618" s="2"/>
    </row>
    <row r="619" spans="1:14" x14ac:dyDescent="0.25">
      <c r="A619">
        <v>26</v>
      </c>
      <c r="B619" s="1">
        <v>36965</v>
      </c>
      <c r="C619">
        <v>829061</v>
      </c>
      <c r="D619">
        <v>875000</v>
      </c>
      <c r="E619" s="14">
        <f t="shared" si="18"/>
        <v>0.94749828571428574</v>
      </c>
      <c r="F619" s="18">
        <v>1</v>
      </c>
      <c r="G619" s="18"/>
      <c r="H619" s="18"/>
      <c r="I619" s="18"/>
      <c r="J619" t="s">
        <v>1</v>
      </c>
      <c r="K619" s="3">
        <f t="shared" si="17"/>
        <v>-45939</v>
      </c>
      <c r="M619" s="2"/>
    </row>
    <row r="620" spans="1:14" x14ac:dyDescent="0.25">
      <c r="A620">
        <v>26</v>
      </c>
      <c r="B620" s="1">
        <v>36966</v>
      </c>
      <c r="C620">
        <v>829450</v>
      </c>
      <c r="D620">
        <v>875000</v>
      </c>
      <c r="E620" s="14">
        <f t="shared" si="18"/>
        <v>0.9479428571428572</v>
      </c>
      <c r="F620" s="18">
        <v>1</v>
      </c>
      <c r="G620" s="18"/>
      <c r="H620" s="18"/>
      <c r="I620" s="18"/>
      <c r="J620" t="s">
        <v>1</v>
      </c>
      <c r="K620" s="3">
        <f t="shared" si="17"/>
        <v>-45550</v>
      </c>
      <c r="M620" s="2"/>
    </row>
    <row r="621" spans="1:14" x14ac:dyDescent="0.25">
      <c r="A621">
        <v>26</v>
      </c>
      <c r="B621" s="1">
        <v>36967</v>
      </c>
      <c r="C621">
        <v>872168</v>
      </c>
      <c r="D621">
        <v>876129</v>
      </c>
      <c r="E621" s="14">
        <f t="shared" si="18"/>
        <v>0.99547897626947635</v>
      </c>
      <c r="F621" s="18"/>
      <c r="G621" s="18"/>
      <c r="H621" s="18"/>
      <c r="I621" s="18">
        <v>1</v>
      </c>
      <c r="J621" t="s">
        <v>1</v>
      </c>
      <c r="K621" s="3">
        <f t="shared" si="17"/>
        <v>-3961</v>
      </c>
      <c r="M621" s="2"/>
    </row>
    <row r="622" spans="1:14" x14ac:dyDescent="0.25">
      <c r="A622">
        <v>26</v>
      </c>
      <c r="B622" s="1">
        <v>36968</v>
      </c>
      <c r="C622">
        <v>852474</v>
      </c>
      <c r="D622">
        <v>875000</v>
      </c>
      <c r="E622" s="14">
        <f t="shared" si="18"/>
        <v>0.97425600000000001</v>
      </c>
      <c r="F622" s="18">
        <v>1</v>
      </c>
      <c r="G622" s="18"/>
      <c r="H622" s="18"/>
      <c r="I622" s="18"/>
      <c r="J622" t="s">
        <v>1</v>
      </c>
      <c r="K622" s="3">
        <f t="shared" si="17"/>
        <v>-22526</v>
      </c>
      <c r="M622" s="2"/>
    </row>
    <row r="623" spans="1:14" x14ac:dyDescent="0.25">
      <c r="A623">
        <v>26</v>
      </c>
      <c r="B623" s="1">
        <v>36969</v>
      </c>
      <c r="C623">
        <v>848923</v>
      </c>
      <c r="D623">
        <v>875637</v>
      </c>
      <c r="E623" s="14">
        <f t="shared" si="18"/>
        <v>0.96949192416492225</v>
      </c>
      <c r="F623" s="18">
        <v>1</v>
      </c>
      <c r="G623" s="18"/>
      <c r="H623" s="18"/>
      <c r="I623" s="18"/>
      <c r="J623" t="s">
        <v>1</v>
      </c>
      <c r="K623" s="3">
        <f t="shared" si="17"/>
        <v>-26714</v>
      </c>
      <c r="M623" s="2"/>
    </row>
    <row r="624" spans="1:14" x14ac:dyDescent="0.25">
      <c r="A624">
        <v>26</v>
      </c>
      <c r="B624" s="1">
        <v>36970</v>
      </c>
      <c r="C624">
        <v>856217</v>
      </c>
      <c r="D624">
        <v>876142</v>
      </c>
      <c r="E624" s="14">
        <f t="shared" si="18"/>
        <v>0.97725825265767419</v>
      </c>
      <c r="F624" s="18"/>
      <c r="G624" s="18"/>
      <c r="H624" s="18">
        <v>1</v>
      </c>
      <c r="I624" s="18"/>
      <c r="J624" t="s">
        <v>1</v>
      </c>
      <c r="K624" s="3">
        <f t="shared" si="17"/>
        <v>-19925</v>
      </c>
      <c r="M624" s="2"/>
    </row>
    <row r="625" spans="1:14" x14ac:dyDescent="0.25">
      <c r="A625">
        <v>26</v>
      </c>
      <c r="B625" s="1">
        <v>36971</v>
      </c>
      <c r="C625">
        <v>856933</v>
      </c>
      <c r="D625">
        <v>874986</v>
      </c>
      <c r="E625" s="14">
        <f t="shared" si="18"/>
        <v>0.97936766988271817</v>
      </c>
      <c r="F625" s="18"/>
      <c r="G625" s="18"/>
      <c r="H625" s="18">
        <v>1</v>
      </c>
      <c r="I625" s="18"/>
      <c r="J625" t="s">
        <v>1</v>
      </c>
      <c r="K625" s="3">
        <f t="shared" si="17"/>
        <v>-18053</v>
      </c>
      <c r="M625" s="2">
        <v>3</v>
      </c>
      <c r="N625" t="s">
        <v>10</v>
      </c>
    </row>
    <row r="626" spans="1:14" x14ac:dyDescent="0.25">
      <c r="A626">
        <v>26</v>
      </c>
      <c r="B626" s="1">
        <v>36972</v>
      </c>
      <c r="C626">
        <v>867826</v>
      </c>
      <c r="D626">
        <v>875000</v>
      </c>
      <c r="E626" s="14">
        <f t="shared" si="18"/>
        <v>0.99180114285714283</v>
      </c>
      <c r="F626" s="18"/>
      <c r="G626" s="18"/>
      <c r="H626" s="18">
        <v>1</v>
      </c>
      <c r="I626" s="18"/>
      <c r="J626" t="s">
        <v>1</v>
      </c>
      <c r="K626" s="3">
        <f t="shared" si="17"/>
        <v>-7174</v>
      </c>
      <c r="M626" s="2">
        <v>4</v>
      </c>
      <c r="N626" t="s">
        <v>10</v>
      </c>
    </row>
    <row r="627" spans="1:14" x14ac:dyDescent="0.25">
      <c r="A627">
        <v>26</v>
      </c>
      <c r="B627" s="1">
        <v>36973</v>
      </c>
      <c r="C627">
        <v>876938</v>
      </c>
      <c r="D627">
        <v>875000</v>
      </c>
      <c r="E627" s="14">
        <f t="shared" si="18"/>
        <v>1.0022148571428571</v>
      </c>
      <c r="F627" s="18"/>
      <c r="G627" s="18"/>
      <c r="H627" s="18"/>
      <c r="I627" s="18">
        <v>1</v>
      </c>
      <c r="J627" t="s">
        <v>1</v>
      </c>
      <c r="K627" s="3">
        <f t="shared" si="17"/>
        <v>1938</v>
      </c>
      <c r="L627" t="s">
        <v>9</v>
      </c>
      <c r="M627" s="2">
        <v>0</v>
      </c>
      <c r="N627" t="s">
        <v>10</v>
      </c>
    </row>
    <row r="628" spans="1:14" x14ac:dyDescent="0.25">
      <c r="A628">
        <v>26</v>
      </c>
      <c r="B628" s="1">
        <v>36974</v>
      </c>
      <c r="C628">
        <v>875982</v>
      </c>
      <c r="D628">
        <v>880494</v>
      </c>
      <c r="E628" s="14">
        <f t="shared" si="18"/>
        <v>0.99487560392234364</v>
      </c>
      <c r="F628" s="18"/>
      <c r="G628" s="18"/>
      <c r="H628" s="18"/>
      <c r="I628" s="18">
        <v>1</v>
      </c>
      <c r="J628" t="s">
        <v>1</v>
      </c>
      <c r="K628" s="3">
        <f t="shared" si="17"/>
        <v>-4512</v>
      </c>
      <c r="M628" s="2">
        <v>0</v>
      </c>
      <c r="N628" t="s">
        <v>10</v>
      </c>
    </row>
    <row r="629" spans="1:14" x14ac:dyDescent="0.25">
      <c r="A629">
        <v>26</v>
      </c>
      <c r="B629" s="1">
        <v>36975</v>
      </c>
      <c r="C629">
        <v>852612</v>
      </c>
      <c r="D629">
        <v>875000</v>
      </c>
      <c r="E629" s="14">
        <f t="shared" si="18"/>
        <v>0.97441371428571433</v>
      </c>
      <c r="F629" s="18"/>
      <c r="G629" s="18"/>
      <c r="H629" s="18">
        <v>1</v>
      </c>
      <c r="I629" s="18"/>
      <c r="J629" t="s">
        <v>1</v>
      </c>
      <c r="K629" s="3">
        <f t="shared" si="17"/>
        <v>-22388</v>
      </c>
      <c r="M629" s="2">
        <v>0</v>
      </c>
      <c r="N629" t="s">
        <v>10</v>
      </c>
    </row>
    <row r="630" spans="1:14" x14ac:dyDescent="0.25">
      <c r="A630">
        <v>26</v>
      </c>
      <c r="B630" s="1">
        <v>36976</v>
      </c>
      <c r="C630">
        <v>865727</v>
      </c>
      <c r="D630">
        <v>875000</v>
      </c>
      <c r="E630" s="14">
        <f t="shared" si="18"/>
        <v>0.98940228571428568</v>
      </c>
      <c r="F630" s="18"/>
      <c r="G630" s="18"/>
      <c r="H630" s="18">
        <v>1</v>
      </c>
      <c r="I630" s="18"/>
      <c r="J630" t="s">
        <v>1</v>
      </c>
      <c r="K630" s="3">
        <f t="shared" si="17"/>
        <v>-9273</v>
      </c>
      <c r="M630" s="2">
        <v>0</v>
      </c>
      <c r="N630" t="s">
        <v>10</v>
      </c>
    </row>
    <row r="631" spans="1:14" x14ac:dyDescent="0.25">
      <c r="A631">
        <v>26</v>
      </c>
      <c r="B631" s="1">
        <v>36977</v>
      </c>
      <c r="C631">
        <v>875165</v>
      </c>
      <c r="D631">
        <v>876796</v>
      </c>
      <c r="E631" s="14">
        <f t="shared" si="18"/>
        <v>0.99813981815610475</v>
      </c>
      <c r="F631" s="18"/>
      <c r="G631" s="18"/>
      <c r="H631" s="18"/>
      <c r="I631" s="18">
        <v>1</v>
      </c>
      <c r="J631" t="s">
        <v>1</v>
      </c>
      <c r="K631" s="3">
        <f t="shared" si="17"/>
        <v>-1631</v>
      </c>
      <c r="M631" s="2">
        <v>2</v>
      </c>
      <c r="N631" t="s">
        <v>10</v>
      </c>
    </row>
    <row r="632" spans="1:14" x14ac:dyDescent="0.25">
      <c r="A632">
        <v>26</v>
      </c>
      <c r="B632" s="1">
        <v>36978</v>
      </c>
      <c r="C632">
        <v>875510</v>
      </c>
      <c r="D632">
        <v>875950</v>
      </c>
      <c r="E632" s="14">
        <f t="shared" si="18"/>
        <v>0.9994976882242137</v>
      </c>
      <c r="F632" s="18"/>
      <c r="G632" s="18"/>
      <c r="H632" s="18"/>
      <c r="I632" s="18">
        <v>1</v>
      </c>
      <c r="J632" t="s">
        <v>1</v>
      </c>
      <c r="K632" s="3">
        <f t="shared" si="17"/>
        <v>-440</v>
      </c>
      <c r="M632" s="2">
        <v>4</v>
      </c>
      <c r="N632" t="s">
        <v>10</v>
      </c>
    </row>
    <row r="633" spans="1:14" x14ac:dyDescent="0.25">
      <c r="A633">
        <v>26</v>
      </c>
      <c r="B633" s="1">
        <v>36979</v>
      </c>
      <c r="C633">
        <v>873385</v>
      </c>
      <c r="D633">
        <v>875000</v>
      </c>
      <c r="E633" s="14">
        <f t="shared" si="18"/>
        <v>0.99815428571428566</v>
      </c>
      <c r="F633" s="18"/>
      <c r="G633" s="18"/>
      <c r="H633" s="18"/>
      <c r="I633" s="18">
        <v>1</v>
      </c>
      <c r="J633" t="s">
        <v>1</v>
      </c>
      <c r="K633" s="3">
        <f t="shared" si="17"/>
        <v>-1615</v>
      </c>
      <c r="M633" s="2">
        <v>4</v>
      </c>
      <c r="N633" t="s">
        <v>10</v>
      </c>
    </row>
    <row r="634" spans="1:14" x14ac:dyDescent="0.25">
      <c r="A634">
        <v>26</v>
      </c>
      <c r="B634" s="1">
        <v>36980</v>
      </c>
      <c r="C634">
        <v>881939</v>
      </c>
      <c r="D634">
        <v>890674</v>
      </c>
      <c r="E634" s="14">
        <f t="shared" si="18"/>
        <v>0.99019282026869537</v>
      </c>
      <c r="F634" s="18"/>
      <c r="G634" s="18"/>
      <c r="H634" s="18"/>
      <c r="I634" s="18">
        <v>1</v>
      </c>
      <c r="J634" t="s">
        <v>1</v>
      </c>
      <c r="K634" s="3">
        <f t="shared" si="17"/>
        <v>-8735</v>
      </c>
      <c r="M634" s="2">
        <v>3</v>
      </c>
      <c r="N634" t="s">
        <v>10</v>
      </c>
    </row>
    <row r="635" spans="1:14" ht="13.8" thickBot="1" x14ac:dyDescent="0.3">
      <c r="A635">
        <v>26</v>
      </c>
      <c r="B635" s="1">
        <v>36981</v>
      </c>
      <c r="C635">
        <v>887721</v>
      </c>
      <c r="D635">
        <v>874976</v>
      </c>
      <c r="E635" s="14">
        <f t="shared" si="18"/>
        <v>1.0145661138134074</v>
      </c>
      <c r="F635" s="20"/>
      <c r="G635" s="20"/>
      <c r="H635" s="20"/>
      <c r="I635" s="20">
        <v>1</v>
      </c>
      <c r="J635" t="s">
        <v>1</v>
      </c>
      <c r="K635" s="3">
        <f t="shared" si="17"/>
        <v>12745</v>
      </c>
      <c r="L635" t="s">
        <v>9</v>
      </c>
      <c r="M635" s="2">
        <v>4</v>
      </c>
      <c r="N635" t="s">
        <v>10</v>
      </c>
    </row>
    <row r="636" spans="1:14" x14ac:dyDescent="0.25">
      <c r="B636" s="1"/>
      <c r="F636" s="18">
        <f>SUM(F605:F635)</f>
        <v>9</v>
      </c>
      <c r="G636" s="18"/>
      <c r="H636" s="18">
        <f>SUM(H605:H635)</f>
        <v>7</v>
      </c>
      <c r="I636" s="18">
        <f>SUM(I605:I635)</f>
        <v>10</v>
      </c>
      <c r="M636" s="2"/>
    </row>
    <row r="637" spans="1:14" x14ac:dyDescent="0.25">
      <c r="B637" s="1"/>
      <c r="F637" s="18"/>
      <c r="G637" s="18"/>
      <c r="H637" s="18"/>
      <c r="I637" s="18"/>
      <c r="M637" s="2"/>
    </row>
    <row r="638" spans="1:14" x14ac:dyDescent="0.25">
      <c r="A638" s="5" t="s">
        <v>2</v>
      </c>
      <c r="B638" s="6" t="s">
        <v>3</v>
      </c>
      <c r="C638" s="5" t="s">
        <v>4</v>
      </c>
      <c r="D638" s="6" t="s">
        <v>5</v>
      </c>
      <c r="E638" s="13" t="s">
        <v>23</v>
      </c>
      <c r="F638" s="16">
        <v>0.95</v>
      </c>
      <c r="G638" s="16"/>
      <c r="H638" s="16">
        <v>0.98</v>
      </c>
      <c r="I638" s="16">
        <v>1</v>
      </c>
      <c r="J638" s="5" t="s">
        <v>6</v>
      </c>
      <c r="M638" s="5" t="s">
        <v>22</v>
      </c>
      <c r="N638" s="5" t="s">
        <v>21</v>
      </c>
    </row>
    <row r="639" spans="1:14" x14ac:dyDescent="0.25">
      <c r="A639">
        <v>26</v>
      </c>
      <c r="B639" s="1">
        <v>36982</v>
      </c>
      <c r="C639">
        <v>854364</v>
      </c>
      <c r="D639">
        <v>875000</v>
      </c>
      <c r="E639" s="14">
        <f t="shared" si="18"/>
        <v>0.97641599999999995</v>
      </c>
      <c r="F639" s="18"/>
      <c r="G639" s="18"/>
      <c r="H639" s="18">
        <v>1</v>
      </c>
      <c r="I639" s="18"/>
      <c r="J639" t="s">
        <v>1</v>
      </c>
      <c r="K639" s="3">
        <f t="shared" ref="K639:K708" si="19">SUM(C639-D639)</f>
        <v>-20636</v>
      </c>
      <c r="M639" s="2">
        <v>3</v>
      </c>
      <c r="N639" t="s">
        <v>10</v>
      </c>
    </row>
    <row r="640" spans="1:14" x14ac:dyDescent="0.25">
      <c r="A640">
        <v>26</v>
      </c>
      <c r="B640" s="1">
        <v>36983</v>
      </c>
      <c r="C640">
        <v>701714</v>
      </c>
      <c r="D640">
        <v>875000</v>
      </c>
      <c r="E640" s="14">
        <f t="shared" ref="E640:E709" si="20">+C640/D640</f>
        <v>0.8019588571428572</v>
      </c>
      <c r="F640" s="18"/>
      <c r="G640" s="18"/>
      <c r="H640" s="18"/>
      <c r="I640" s="18"/>
      <c r="J640" t="s">
        <v>1</v>
      </c>
      <c r="K640" s="3">
        <f t="shared" si="19"/>
        <v>-173286</v>
      </c>
      <c r="M640" s="2"/>
    </row>
    <row r="641" spans="1:14" x14ac:dyDescent="0.25">
      <c r="A641">
        <v>26</v>
      </c>
      <c r="B641" s="1">
        <v>36984</v>
      </c>
      <c r="C641">
        <v>714715</v>
      </c>
      <c r="D641">
        <v>875000</v>
      </c>
      <c r="E641" s="14">
        <f t="shared" si="20"/>
        <v>0.81681714285714291</v>
      </c>
      <c r="F641" s="18"/>
      <c r="G641" s="18"/>
      <c r="H641" s="18"/>
      <c r="I641" s="18"/>
      <c r="J641" t="s">
        <v>1</v>
      </c>
      <c r="K641" s="3">
        <f t="shared" si="19"/>
        <v>-160285</v>
      </c>
      <c r="M641" s="2"/>
    </row>
    <row r="642" spans="1:14" x14ac:dyDescent="0.25">
      <c r="A642">
        <v>26</v>
      </c>
      <c r="B642" s="1">
        <v>36985</v>
      </c>
      <c r="C642">
        <v>808223</v>
      </c>
      <c r="D642">
        <v>875000</v>
      </c>
      <c r="E642" s="14">
        <f t="shared" si="20"/>
        <v>0.9236834285714286</v>
      </c>
      <c r="F642" s="18"/>
      <c r="G642" s="18"/>
      <c r="H642" s="18"/>
      <c r="I642" s="18"/>
      <c r="J642" t="s">
        <v>1</v>
      </c>
      <c r="K642" s="3">
        <f t="shared" si="19"/>
        <v>-66777</v>
      </c>
      <c r="M642" s="2"/>
    </row>
    <row r="643" spans="1:14" x14ac:dyDescent="0.25">
      <c r="A643">
        <v>26</v>
      </c>
      <c r="B643" s="1">
        <v>36986</v>
      </c>
      <c r="C643">
        <v>850385</v>
      </c>
      <c r="D643">
        <v>934756</v>
      </c>
      <c r="E643" s="14">
        <f t="shared" si="20"/>
        <v>0.90974008190372679</v>
      </c>
      <c r="F643" s="18"/>
      <c r="G643" s="18"/>
      <c r="H643" s="18"/>
      <c r="I643" s="18"/>
      <c r="J643" t="s">
        <v>1</v>
      </c>
      <c r="K643" s="3">
        <f t="shared" si="19"/>
        <v>-84371</v>
      </c>
      <c r="M643" s="2">
        <v>3</v>
      </c>
      <c r="N643" t="s">
        <v>10</v>
      </c>
    </row>
    <row r="644" spans="1:14" x14ac:dyDescent="0.25">
      <c r="A644">
        <v>26</v>
      </c>
      <c r="B644" s="1">
        <v>36987</v>
      </c>
      <c r="C644">
        <v>765681</v>
      </c>
      <c r="D644">
        <v>727414</v>
      </c>
      <c r="E644" s="14">
        <f t="shared" si="20"/>
        <v>1.0526069061084884</v>
      </c>
      <c r="F644" s="18"/>
      <c r="G644" s="18"/>
      <c r="H644" s="18"/>
      <c r="I644" s="18">
        <v>1</v>
      </c>
      <c r="J644" t="s">
        <v>1</v>
      </c>
      <c r="K644" s="3">
        <f t="shared" si="19"/>
        <v>38267</v>
      </c>
      <c r="L644" t="s">
        <v>9</v>
      </c>
      <c r="M644" s="2">
        <v>4</v>
      </c>
      <c r="N644" t="s">
        <v>12</v>
      </c>
    </row>
    <row r="645" spans="1:14" x14ac:dyDescent="0.25">
      <c r="A645">
        <v>26</v>
      </c>
      <c r="B645" s="1">
        <v>36988</v>
      </c>
      <c r="C645">
        <v>843868</v>
      </c>
      <c r="D645">
        <v>890000</v>
      </c>
      <c r="E645" s="14">
        <f t="shared" si="20"/>
        <v>0.9481662921348315</v>
      </c>
      <c r="F645" s="18">
        <v>1</v>
      </c>
      <c r="G645" s="18"/>
      <c r="H645" s="18"/>
      <c r="I645" s="18"/>
      <c r="J645" t="s">
        <v>1</v>
      </c>
      <c r="K645" s="3">
        <f t="shared" si="19"/>
        <v>-46132</v>
      </c>
      <c r="M645" s="2"/>
    </row>
    <row r="646" spans="1:14" x14ac:dyDescent="0.25">
      <c r="A646">
        <v>26</v>
      </c>
      <c r="B646" s="1">
        <v>36989</v>
      </c>
      <c r="C646">
        <v>840947</v>
      </c>
      <c r="D646">
        <v>890000</v>
      </c>
      <c r="E646" s="14">
        <f t="shared" si="20"/>
        <v>0.94488426966292138</v>
      </c>
      <c r="F646" s="18">
        <v>1</v>
      </c>
      <c r="G646" s="18"/>
      <c r="H646" s="18"/>
      <c r="I646" s="18"/>
      <c r="J646" t="s">
        <v>1</v>
      </c>
      <c r="K646" s="3">
        <f t="shared" si="19"/>
        <v>-49053</v>
      </c>
      <c r="M646" s="2"/>
    </row>
    <row r="647" spans="1:14" x14ac:dyDescent="0.25">
      <c r="A647">
        <v>26</v>
      </c>
      <c r="B647" s="1">
        <v>36990</v>
      </c>
      <c r="C647">
        <v>820928</v>
      </c>
      <c r="D647">
        <v>890000</v>
      </c>
      <c r="E647" s="14">
        <f t="shared" si="20"/>
        <v>0.92239101123595502</v>
      </c>
      <c r="F647" s="18"/>
      <c r="G647" s="18"/>
      <c r="H647" s="18"/>
      <c r="I647" s="18"/>
      <c r="J647" t="s">
        <v>1</v>
      </c>
      <c r="K647" s="3">
        <f t="shared" si="19"/>
        <v>-69072</v>
      </c>
      <c r="M647" s="2"/>
    </row>
    <row r="648" spans="1:14" x14ac:dyDescent="0.25">
      <c r="A648">
        <v>26</v>
      </c>
      <c r="B648" s="1">
        <v>36991</v>
      </c>
      <c r="C648">
        <v>819156</v>
      </c>
      <c r="D648">
        <v>890000</v>
      </c>
      <c r="E648" s="14">
        <f t="shared" si="20"/>
        <v>0.9204</v>
      </c>
      <c r="F648" s="18"/>
      <c r="G648" s="18"/>
      <c r="H648" s="18"/>
      <c r="I648" s="18"/>
      <c r="J648" t="s">
        <v>1</v>
      </c>
      <c r="K648" s="3">
        <f t="shared" si="19"/>
        <v>-70844</v>
      </c>
      <c r="M648" s="2"/>
    </row>
    <row r="649" spans="1:14" x14ac:dyDescent="0.25">
      <c r="A649">
        <v>26</v>
      </c>
      <c r="B649" s="1">
        <v>36992</v>
      </c>
      <c r="C649">
        <v>807378</v>
      </c>
      <c r="D649">
        <v>890000</v>
      </c>
      <c r="E649" s="14">
        <f t="shared" si="20"/>
        <v>0.90716629213483146</v>
      </c>
      <c r="F649" s="18"/>
      <c r="G649" s="18"/>
      <c r="H649" s="18"/>
      <c r="I649" s="18"/>
      <c r="J649" t="s">
        <v>1</v>
      </c>
      <c r="K649" s="3">
        <f t="shared" si="19"/>
        <v>-82622</v>
      </c>
      <c r="M649" s="2"/>
    </row>
    <row r="650" spans="1:14" x14ac:dyDescent="0.25">
      <c r="A650">
        <v>26</v>
      </c>
      <c r="B650" s="1">
        <v>36993</v>
      </c>
      <c r="C650">
        <v>763585</v>
      </c>
      <c r="D650">
        <v>891824</v>
      </c>
      <c r="E650" s="14">
        <f t="shared" si="20"/>
        <v>0.85620593300920356</v>
      </c>
      <c r="F650" s="18"/>
      <c r="G650" s="18"/>
      <c r="H650" s="18"/>
      <c r="I650" s="18"/>
      <c r="J650" t="s">
        <v>1</v>
      </c>
      <c r="K650" s="3">
        <f t="shared" si="19"/>
        <v>-128239</v>
      </c>
      <c r="M650" s="2"/>
    </row>
    <row r="651" spans="1:14" x14ac:dyDescent="0.25">
      <c r="A651">
        <v>26</v>
      </c>
      <c r="B651" s="1">
        <v>36994</v>
      </c>
      <c r="C651">
        <v>722782</v>
      </c>
      <c r="D651">
        <v>890000</v>
      </c>
      <c r="E651" s="14">
        <f t="shared" si="20"/>
        <v>0.81211460674157299</v>
      </c>
      <c r="F651" s="18"/>
      <c r="G651" s="18"/>
      <c r="H651" s="18"/>
      <c r="I651" s="18"/>
      <c r="J651" t="s">
        <v>1</v>
      </c>
      <c r="K651" s="3">
        <f t="shared" si="19"/>
        <v>-167218</v>
      </c>
      <c r="M651" s="2"/>
    </row>
    <row r="652" spans="1:14" x14ac:dyDescent="0.25">
      <c r="A652">
        <v>26</v>
      </c>
      <c r="B652" s="1">
        <v>36995</v>
      </c>
      <c r="C652">
        <v>849758</v>
      </c>
      <c r="D652">
        <v>890000</v>
      </c>
      <c r="E652" s="14">
        <f t="shared" si="20"/>
        <v>0.9547842696629214</v>
      </c>
      <c r="F652" s="18">
        <v>1</v>
      </c>
      <c r="G652" s="18"/>
      <c r="H652" s="18"/>
      <c r="I652" s="18"/>
      <c r="J652" t="s">
        <v>1</v>
      </c>
      <c r="K652" s="3">
        <f t="shared" si="19"/>
        <v>-40242</v>
      </c>
      <c r="M652" s="2"/>
    </row>
    <row r="653" spans="1:14" x14ac:dyDescent="0.25">
      <c r="A653">
        <v>26</v>
      </c>
      <c r="B653" s="1">
        <v>36996</v>
      </c>
      <c r="C653">
        <v>859187</v>
      </c>
      <c r="D653">
        <v>890000</v>
      </c>
      <c r="E653" s="14">
        <f t="shared" si="20"/>
        <v>0.96537865168539327</v>
      </c>
      <c r="F653" s="18">
        <v>1</v>
      </c>
      <c r="G653" s="18"/>
      <c r="H653" s="18"/>
      <c r="I653" s="18"/>
      <c r="J653" t="s">
        <v>1</v>
      </c>
      <c r="K653" s="3">
        <f t="shared" si="19"/>
        <v>-30813</v>
      </c>
      <c r="M653" s="2"/>
    </row>
    <row r="654" spans="1:14" x14ac:dyDescent="0.25">
      <c r="A654">
        <v>26</v>
      </c>
      <c r="B654" s="1">
        <v>36997</v>
      </c>
      <c r="C654">
        <v>838529</v>
      </c>
      <c r="D654">
        <v>890000</v>
      </c>
      <c r="E654" s="14">
        <f t="shared" si="20"/>
        <v>0.94216741573033713</v>
      </c>
      <c r="F654" s="18"/>
      <c r="G654" s="18"/>
      <c r="H654" s="18"/>
      <c r="I654" s="18"/>
      <c r="J654" t="s">
        <v>1</v>
      </c>
      <c r="K654" s="3">
        <f t="shared" si="19"/>
        <v>-51471</v>
      </c>
      <c r="M654" s="2"/>
    </row>
    <row r="655" spans="1:14" x14ac:dyDescent="0.25">
      <c r="A655">
        <v>26</v>
      </c>
      <c r="B655" s="1">
        <v>36998</v>
      </c>
      <c r="C655">
        <v>888409</v>
      </c>
      <c r="D655">
        <v>926012</v>
      </c>
      <c r="E655" s="14">
        <f t="shared" si="20"/>
        <v>0.95939253486995846</v>
      </c>
      <c r="F655" s="18">
        <v>1</v>
      </c>
      <c r="G655" s="18"/>
      <c r="H655" s="18"/>
      <c r="I655" s="18"/>
      <c r="J655" t="s">
        <v>1</v>
      </c>
      <c r="K655" s="3">
        <f t="shared" si="19"/>
        <v>-37603</v>
      </c>
      <c r="M655" s="2">
        <v>4</v>
      </c>
      <c r="N655" t="s">
        <v>10</v>
      </c>
    </row>
    <row r="656" spans="1:14" x14ac:dyDescent="0.25">
      <c r="A656">
        <v>26</v>
      </c>
      <c r="B656" s="1">
        <v>36999</v>
      </c>
      <c r="C656">
        <v>892600</v>
      </c>
      <c r="D656">
        <v>900298</v>
      </c>
      <c r="E656" s="14">
        <f t="shared" si="20"/>
        <v>0.99144949783293979</v>
      </c>
      <c r="F656" s="18"/>
      <c r="G656" s="18"/>
      <c r="H656" s="18">
        <v>1</v>
      </c>
      <c r="I656" s="18"/>
      <c r="J656" t="s">
        <v>1</v>
      </c>
      <c r="K656" s="3">
        <f t="shared" si="19"/>
        <v>-7698</v>
      </c>
      <c r="M656" s="2">
        <v>3</v>
      </c>
      <c r="N656" t="s">
        <v>10</v>
      </c>
    </row>
    <row r="657" spans="1:14" x14ac:dyDescent="0.25">
      <c r="A657">
        <v>26</v>
      </c>
      <c r="B657" s="1">
        <v>37000</v>
      </c>
      <c r="C657">
        <v>890943</v>
      </c>
      <c r="D657">
        <v>893596</v>
      </c>
      <c r="E657" s="14">
        <f t="shared" si="20"/>
        <v>0.99703109682675395</v>
      </c>
      <c r="F657" s="18"/>
      <c r="G657" s="18"/>
      <c r="H657" s="18"/>
      <c r="I657" s="18">
        <v>1</v>
      </c>
      <c r="J657" t="s">
        <v>1</v>
      </c>
      <c r="K657" s="3">
        <f t="shared" si="19"/>
        <v>-2653</v>
      </c>
      <c r="M657" s="2">
        <v>4</v>
      </c>
      <c r="N657" t="s">
        <v>10</v>
      </c>
    </row>
    <row r="658" spans="1:14" x14ac:dyDescent="0.25">
      <c r="A658">
        <v>26</v>
      </c>
      <c r="B658" s="1">
        <v>37001</v>
      </c>
      <c r="C658">
        <v>870669</v>
      </c>
      <c r="D658">
        <v>890000</v>
      </c>
      <c r="E658" s="14">
        <f t="shared" si="20"/>
        <v>0.97827977528089882</v>
      </c>
      <c r="F658" s="18"/>
      <c r="G658" s="18"/>
      <c r="H658" s="18">
        <v>1</v>
      </c>
      <c r="I658" s="18"/>
      <c r="J658" t="s">
        <v>1</v>
      </c>
      <c r="K658" s="3">
        <f t="shared" si="19"/>
        <v>-19331</v>
      </c>
      <c r="M658" s="2"/>
    </row>
    <row r="659" spans="1:14" x14ac:dyDescent="0.25">
      <c r="A659">
        <v>26</v>
      </c>
      <c r="B659" s="1">
        <v>37002</v>
      </c>
      <c r="C659">
        <v>884229</v>
      </c>
      <c r="D659">
        <v>890000</v>
      </c>
      <c r="E659" s="14">
        <f t="shared" si="20"/>
        <v>0.99351573033707863</v>
      </c>
      <c r="F659" s="18"/>
      <c r="G659" s="18"/>
      <c r="H659" s="18">
        <v>1</v>
      </c>
      <c r="I659" s="18"/>
      <c r="J659" t="s">
        <v>1</v>
      </c>
      <c r="K659" s="3">
        <f t="shared" si="19"/>
        <v>-5771</v>
      </c>
      <c r="M659" s="2"/>
    </row>
    <row r="660" spans="1:14" x14ac:dyDescent="0.25">
      <c r="A660">
        <v>26</v>
      </c>
      <c r="B660" s="1">
        <v>37003</v>
      </c>
      <c r="C660">
        <v>881395</v>
      </c>
      <c r="D660">
        <v>890000</v>
      </c>
      <c r="E660" s="14">
        <f t="shared" si="20"/>
        <v>0.99033146067415734</v>
      </c>
      <c r="F660" s="18"/>
      <c r="G660" s="18"/>
      <c r="H660" s="18">
        <v>1</v>
      </c>
      <c r="I660" s="18"/>
      <c r="J660" t="s">
        <v>1</v>
      </c>
      <c r="K660" s="3">
        <f t="shared" si="19"/>
        <v>-8605</v>
      </c>
      <c r="M660" s="2">
        <v>4</v>
      </c>
      <c r="N660" t="s">
        <v>10</v>
      </c>
    </row>
    <row r="661" spans="1:14" x14ac:dyDescent="0.25">
      <c r="A661">
        <v>26</v>
      </c>
      <c r="B661" s="1">
        <v>37004</v>
      </c>
      <c r="C661">
        <v>868761</v>
      </c>
      <c r="D661">
        <v>904102</v>
      </c>
      <c r="E661" s="14">
        <f t="shared" si="20"/>
        <v>0.96091038400534456</v>
      </c>
      <c r="F661" s="18">
        <v>1</v>
      </c>
      <c r="G661" s="18"/>
      <c r="H661" s="18"/>
      <c r="I661" s="18"/>
      <c r="J661" t="s">
        <v>1</v>
      </c>
      <c r="K661" s="3">
        <f t="shared" si="19"/>
        <v>-35341</v>
      </c>
      <c r="M661" s="2">
        <v>4</v>
      </c>
      <c r="N661" t="s">
        <v>10</v>
      </c>
    </row>
    <row r="662" spans="1:14" x14ac:dyDescent="0.25">
      <c r="A662">
        <v>26</v>
      </c>
      <c r="B662" s="1">
        <v>37005</v>
      </c>
      <c r="C662">
        <v>851391</v>
      </c>
      <c r="D662">
        <v>890000</v>
      </c>
      <c r="E662" s="14">
        <f t="shared" si="20"/>
        <v>0.95661910112359549</v>
      </c>
      <c r="F662" s="18">
        <v>1</v>
      </c>
      <c r="G662" s="18"/>
      <c r="H662" s="18"/>
      <c r="I662" s="18"/>
      <c r="J662" t="s">
        <v>1</v>
      </c>
      <c r="K662" s="3">
        <f t="shared" si="19"/>
        <v>-38609</v>
      </c>
      <c r="M662" s="2"/>
    </row>
    <row r="663" spans="1:14" x14ac:dyDescent="0.25">
      <c r="A663">
        <v>26</v>
      </c>
      <c r="B663" s="1">
        <v>37006</v>
      </c>
      <c r="C663">
        <v>885967</v>
      </c>
      <c r="D663">
        <v>903806</v>
      </c>
      <c r="E663" s="14">
        <f t="shared" si="20"/>
        <v>0.9802623571872725</v>
      </c>
      <c r="F663" s="18"/>
      <c r="G663" s="18"/>
      <c r="H663" s="18">
        <v>1</v>
      </c>
      <c r="I663" s="18"/>
      <c r="J663" t="s">
        <v>1</v>
      </c>
      <c r="K663" s="3">
        <f t="shared" si="19"/>
        <v>-17839</v>
      </c>
      <c r="M663" s="2">
        <v>3</v>
      </c>
      <c r="N663" t="s">
        <v>10</v>
      </c>
    </row>
    <row r="664" spans="1:14" x14ac:dyDescent="0.25">
      <c r="A664">
        <v>26</v>
      </c>
      <c r="B664" s="1">
        <v>37007</v>
      </c>
      <c r="C664">
        <v>867596</v>
      </c>
      <c r="D664">
        <v>890000</v>
      </c>
      <c r="E664" s="14">
        <f t="shared" si="20"/>
        <v>0.97482696629213483</v>
      </c>
      <c r="F664" s="18"/>
      <c r="G664" s="18"/>
      <c r="H664" s="18">
        <v>1</v>
      </c>
      <c r="I664" s="18"/>
      <c r="J664" t="s">
        <v>1</v>
      </c>
      <c r="K664" s="3">
        <f t="shared" si="19"/>
        <v>-22404</v>
      </c>
      <c r="M664" s="2"/>
    </row>
    <row r="665" spans="1:14" x14ac:dyDescent="0.25">
      <c r="A665">
        <v>26</v>
      </c>
      <c r="B665" s="1">
        <v>37008</v>
      </c>
      <c r="C665">
        <v>868638</v>
      </c>
      <c r="D665">
        <v>918308</v>
      </c>
      <c r="E665" s="14">
        <f t="shared" si="20"/>
        <v>0.94591139356294407</v>
      </c>
      <c r="F665" s="18">
        <v>1</v>
      </c>
      <c r="G665" s="18"/>
      <c r="H665" s="18"/>
      <c r="I665" s="18"/>
      <c r="J665" t="s">
        <v>1</v>
      </c>
      <c r="K665" s="3">
        <f t="shared" si="19"/>
        <v>-49670</v>
      </c>
      <c r="M665" s="2"/>
    </row>
    <row r="666" spans="1:14" x14ac:dyDescent="0.25">
      <c r="A666">
        <v>26</v>
      </c>
      <c r="B666" s="1">
        <v>37009</v>
      </c>
      <c r="C666">
        <v>916027</v>
      </c>
      <c r="D666">
        <v>889966</v>
      </c>
      <c r="E666" s="14">
        <f t="shared" si="20"/>
        <v>1.0292831411537069</v>
      </c>
      <c r="F666" s="18"/>
      <c r="G666" s="18"/>
      <c r="H666" s="18"/>
      <c r="I666" s="18">
        <v>1</v>
      </c>
      <c r="J666" t="s">
        <v>1</v>
      </c>
      <c r="K666" s="3">
        <f t="shared" si="19"/>
        <v>26061</v>
      </c>
      <c r="L666" t="s">
        <v>9</v>
      </c>
      <c r="M666" s="2">
        <v>4</v>
      </c>
      <c r="N666" t="s">
        <v>10</v>
      </c>
    </row>
    <row r="667" spans="1:14" x14ac:dyDescent="0.25">
      <c r="A667">
        <v>26</v>
      </c>
      <c r="B667" s="1">
        <v>37010</v>
      </c>
      <c r="C667">
        <v>873676</v>
      </c>
      <c r="D667">
        <v>890000</v>
      </c>
      <c r="E667" s="14">
        <f t="shared" si="20"/>
        <v>0.98165842696629213</v>
      </c>
      <c r="F667" s="18"/>
      <c r="G667" s="18"/>
      <c r="H667" s="18">
        <v>1</v>
      </c>
      <c r="I667" s="18"/>
      <c r="J667" t="s">
        <v>1</v>
      </c>
      <c r="K667" s="3">
        <f t="shared" si="19"/>
        <v>-16324</v>
      </c>
      <c r="M667" s="2"/>
    </row>
    <row r="668" spans="1:14" ht="13.8" thickBot="1" x14ac:dyDescent="0.3">
      <c r="A668">
        <v>26</v>
      </c>
      <c r="B668" s="1">
        <v>37011</v>
      </c>
      <c r="C668">
        <v>848390</v>
      </c>
      <c r="D668">
        <v>890000</v>
      </c>
      <c r="E668" s="14">
        <f t="shared" si="20"/>
        <v>0.95324719101123601</v>
      </c>
      <c r="F668" s="20">
        <v>1</v>
      </c>
      <c r="G668" s="20"/>
      <c r="H668" s="20"/>
      <c r="I668" s="20"/>
      <c r="J668" t="s">
        <v>1</v>
      </c>
      <c r="K668" s="3">
        <f t="shared" si="19"/>
        <v>-41610</v>
      </c>
      <c r="M668" s="2"/>
    </row>
    <row r="669" spans="1:14" x14ac:dyDescent="0.25">
      <c r="B669" s="1"/>
      <c r="F669" s="18">
        <f>SUM(F639:F668)</f>
        <v>9</v>
      </c>
      <c r="G669" s="18"/>
      <c r="H669" s="18">
        <f>SUM(H639:H668)</f>
        <v>8</v>
      </c>
      <c r="I669" s="18">
        <f>SUM(I639:I668)</f>
        <v>3</v>
      </c>
      <c r="M669" s="2"/>
    </row>
    <row r="670" spans="1:14" x14ac:dyDescent="0.25">
      <c r="B670" s="1"/>
      <c r="F670" s="18"/>
      <c r="G670" s="18"/>
      <c r="H670" s="18"/>
      <c r="I670" s="18"/>
      <c r="M670" s="2"/>
    </row>
    <row r="671" spans="1:14" x14ac:dyDescent="0.25">
      <c r="A671" s="5" t="s">
        <v>2</v>
      </c>
      <c r="B671" s="6" t="s">
        <v>3</v>
      </c>
      <c r="C671" s="5" t="s">
        <v>4</v>
      </c>
      <c r="D671" s="6" t="s">
        <v>5</v>
      </c>
      <c r="E671" s="13" t="s">
        <v>23</v>
      </c>
      <c r="F671" s="16">
        <v>0.95</v>
      </c>
      <c r="G671" s="16"/>
      <c r="H671" s="16">
        <v>0.98</v>
      </c>
      <c r="I671" s="16">
        <v>1</v>
      </c>
      <c r="J671" s="5" t="s">
        <v>6</v>
      </c>
      <c r="M671" s="5" t="s">
        <v>22</v>
      </c>
      <c r="N671" s="5" t="s">
        <v>21</v>
      </c>
    </row>
    <row r="672" spans="1:14" x14ac:dyDescent="0.25">
      <c r="A672">
        <v>26</v>
      </c>
      <c r="B672" s="1">
        <v>37012</v>
      </c>
      <c r="C672">
        <v>679807</v>
      </c>
      <c r="D672">
        <v>890000</v>
      </c>
      <c r="E672" s="14">
        <f t="shared" si="20"/>
        <v>0.7638280898876405</v>
      </c>
      <c r="F672" s="18"/>
      <c r="G672" s="18"/>
      <c r="H672" s="18"/>
      <c r="I672" s="18"/>
      <c r="J672" t="s">
        <v>1</v>
      </c>
      <c r="K672" s="3">
        <f t="shared" si="19"/>
        <v>-210193</v>
      </c>
      <c r="M672" s="2"/>
    </row>
    <row r="673" spans="1:14" x14ac:dyDescent="0.25">
      <c r="A673">
        <v>26</v>
      </c>
      <c r="B673" s="1">
        <v>37013</v>
      </c>
      <c r="C673">
        <v>696073</v>
      </c>
      <c r="D673">
        <v>890000</v>
      </c>
      <c r="E673" s="14">
        <f t="shared" si="20"/>
        <v>0.78210449438202245</v>
      </c>
      <c r="F673" s="18"/>
      <c r="G673" s="18"/>
      <c r="H673" s="18"/>
      <c r="I673" s="18"/>
      <c r="J673" t="s">
        <v>1</v>
      </c>
      <c r="K673" s="3">
        <f t="shared" si="19"/>
        <v>-193927</v>
      </c>
      <c r="M673" s="2"/>
    </row>
    <row r="674" spans="1:14" x14ac:dyDescent="0.25">
      <c r="A674">
        <v>26</v>
      </c>
      <c r="B674" s="1">
        <v>37014</v>
      </c>
      <c r="C674">
        <v>821631</v>
      </c>
      <c r="D674">
        <v>890000</v>
      </c>
      <c r="E674" s="14">
        <f t="shared" si="20"/>
        <v>0.92318089887640453</v>
      </c>
      <c r="F674" s="18"/>
      <c r="G674" s="18"/>
      <c r="H674" s="18"/>
      <c r="I674" s="18"/>
      <c r="J674" t="s">
        <v>1</v>
      </c>
      <c r="K674" s="3">
        <f t="shared" si="19"/>
        <v>-68369</v>
      </c>
      <c r="M674" s="2"/>
    </row>
    <row r="675" spans="1:14" x14ac:dyDescent="0.25">
      <c r="A675">
        <v>26</v>
      </c>
      <c r="B675" s="1">
        <v>37015</v>
      </c>
      <c r="C675">
        <v>849218</v>
      </c>
      <c r="D675">
        <v>890000</v>
      </c>
      <c r="E675" s="14">
        <f t="shared" si="20"/>
        <v>0.95417752808988765</v>
      </c>
      <c r="F675" s="18">
        <v>1</v>
      </c>
      <c r="G675" s="18"/>
      <c r="H675" s="18"/>
      <c r="I675" s="18"/>
      <c r="J675" t="s">
        <v>1</v>
      </c>
      <c r="K675" s="3">
        <f t="shared" si="19"/>
        <v>-40782</v>
      </c>
      <c r="M675" s="2"/>
    </row>
    <row r="676" spans="1:14" x14ac:dyDescent="0.25">
      <c r="A676">
        <v>26</v>
      </c>
      <c r="B676" s="1">
        <v>37016</v>
      </c>
      <c r="C676">
        <v>842985</v>
      </c>
      <c r="D676">
        <v>890000</v>
      </c>
      <c r="E676" s="14">
        <f t="shared" si="20"/>
        <v>0.94717415730337073</v>
      </c>
      <c r="F676" s="18">
        <v>1</v>
      </c>
      <c r="G676" s="18"/>
      <c r="H676" s="18"/>
      <c r="I676" s="18"/>
      <c r="J676" t="s">
        <v>1</v>
      </c>
      <c r="K676" s="3">
        <f t="shared" si="19"/>
        <v>-47015</v>
      </c>
      <c r="M676" s="2"/>
    </row>
    <row r="677" spans="1:14" x14ac:dyDescent="0.25">
      <c r="A677">
        <v>26</v>
      </c>
      <c r="B677" s="1">
        <v>37017</v>
      </c>
      <c r="C677">
        <v>867606</v>
      </c>
      <c r="D677">
        <v>890000</v>
      </c>
      <c r="E677" s="14">
        <f t="shared" si="20"/>
        <v>0.97483820224719098</v>
      </c>
      <c r="F677" s="18"/>
      <c r="G677" s="18"/>
      <c r="H677" s="18">
        <v>1</v>
      </c>
      <c r="I677" s="18"/>
      <c r="J677" t="s">
        <v>1</v>
      </c>
      <c r="K677" s="3">
        <f t="shared" si="19"/>
        <v>-22394</v>
      </c>
      <c r="M677" s="2">
        <v>3</v>
      </c>
      <c r="N677" t="s">
        <v>10</v>
      </c>
    </row>
    <row r="678" spans="1:14" x14ac:dyDescent="0.25">
      <c r="A678">
        <v>26</v>
      </c>
      <c r="B678" s="1">
        <v>37018</v>
      </c>
      <c r="C678">
        <v>848128</v>
      </c>
      <c r="D678">
        <v>890000</v>
      </c>
      <c r="E678" s="14">
        <f t="shared" si="20"/>
        <v>0.952952808988764</v>
      </c>
      <c r="F678" s="18">
        <v>1</v>
      </c>
      <c r="G678" s="18"/>
      <c r="H678" s="18"/>
      <c r="I678" s="18"/>
      <c r="J678" t="s">
        <v>1</v>
      </c>
      <c r="K678" s="3">
        <f t="shared" si="19"/>
        <v>-41872</v>
      </c>
      <c r="M678" s="2"/>
    </row>
    <row r="679" spans="1:14" x14ac:dyDescent="0.25">
      <c r="A679">
        <v>26</v>
      </c>
      <c r="B679" s="1">
        <v>37019</v>
      </c>
      <c r="C679">
        <v>627271</v>
      </c>
      <c r="D679">
        <v>629828</v>
      </c>
      <c r="E679" s="14">
        <f t="shared" si="20"/>
        <v>0.99594016144090136</v>
      </c>
      <c r="F679" s="18"/>
      <c r="G679" s="18"/>
      <c r="H679" s="18"/>
      <c r="I679" s="18">
        <v>1</v>
      </c>
      <c r="J679" t="s">
        <v>1</v>
      </c>
      <c r="K679" s="3">
        <f t="shared" si="19"/>
        <v>-2557</v>
      </c>
      <c r="M679" s="2">
        <v>4</v>
      </c>
      <c r="N679" t="s">
        <v>10</v>
      </c>
    </row>
    <row r="680" spans="1:14" x14ac:dyDescent="0.25">
      <c r="A680">
        <v>26</v>
      </c>
      <c r="B680" s="1">
        <v>37020</v>
      </c>
      <c r="C680">
        <v>587555</v>
      </c>
      <c r="D680">
        <v>625000</v>
      </c>
      <c r="E680" s="14">
        <f t="shared" si="20"/>
        <v>0.94008800000000003</v>
      </c>
      <c r="F680" s="18"/>
      <c r="G680" s="18"/>
      <c r="H680" s="18"/>
      <c r="I680" s="18"/>
      <c r="J680" t="s">
        <v>1</v>
      </c>
      <c r="K680" s="3">
        <f t="shared" si="19"/>
        <v>-37445</v>
      </c>
      <c r="M680" s="2"/>
    </row>
    <row r="681" spans="1:14" x14ac:dyDescent="0.25">
      <c r="A681">
        <v>26</v>
      </c>
      <c r="B681" s="1">
        <v>37021</v>
      </c>
      <c r="C681">
        <v>601457</v>
      </c>
      <c r="D681">
        <v>700000</v>
      </c>
      <c r="E681" s="14">
        <f t="shared" si="20"/>
        <v>0.85922428571428566</v>
      </c>
      <c r="F681" s="18"/>
      <c r="G681" s="18"/>
      <c r="H681" s="18"/>
      <c r="I681" s="18"/>
      <c r="J681" t="s">
        <v>1</v>
      </c>
      <c r="K681" s="3">
        <f t="shared" si="19"/>
        <v>-98543</v>
      </c>
      <c r="M681" s="2"/>
    </row>
    <row r="682" spans="1:14" x14ac:dyDescent="0.25">
      <c r="A682">
        <v>26</v>
      </c>
      <c r="B682" s="1">
        <v>37022</v>
      </c>
      <c r="C682">
        <v>673371</v>
      </c>
      <c r="D682">
        <v>713862</v>
      </c>
      <c r="E682" s="14">
        <f t="shared" si="20"/>
        <v>0.94327895307496412</v>
      </c>
      <c r="F682" s="18"/>
      <c r="G682" s="18"/>
      <c r="H682" s="18"/>
      <c r="I682" s="18"/>
      <c r="J682" t="s">
        <v>1</v>
      </c>
      <c r="K682" s="3">
        <f t="shared" si="19"/>
        <v>-40491</v>
      </c>
      <c r="M682" s="2">
        <v>0</v>
      </c>
      <c r="N682" t="s">
        <v>10</v>
      </c>
    </row>
    <row r="683" spans="1:14" x14ac:dyDescent="0.25">
      <c r="A683">
        <v>26</v>
      </c>
      <c r="B683" s="1">
        <v>37023</v>
      </c>
      <c r="C683">
        <v>652213</v>
      </c>
      <c r="D683">
        <v>700000</v>
      </c>
      <c r="E683" s="14">
        <f t="shared" si="20"/>
        <v>0.93173285714285714</v>
      </c>
      <c r="F683" s="18"/>
      <c r="G683" s="18"/>
      <c r="H683" s="18"/>
      <c r="I683" s="18"/>
      <c r="J683" t="s">
        <v>1</v>
      </c>
      <c r="K683" s="3">
        <f t="shared" si="19"/>
        <v>-47787</v>
      </c>
      <c r="M683" s="2">
        <v>0</v>
      </c>
      <c r="N683" t="s">
        <v>10</v>
      </c>
    </row>
    <row r="684" spans="1:14" x14ac:dyDescent="0.25">
      <c r="A684">
        <v>26</v>
      </c>
      <c r="B684" s="1">
        <v>37024</v>
      </c>
      <c r="C684">
        <v>815294</v>
      </c>
      <c r="D684">
        <v>890000</v>
      </c>
      <c r="E684" s="14">
        <f t="shared" si="20"/>
        <v>0.91606067415730341</v>
      </c>
      <c r="F684" s="18"/>
      <c r="G684" s="18"/>
      <c r="H684" s="18"/>
      <c r="I684" s="18"/>
      <c r="J684" t="s">
        <v>1</v>
      </c>
      <c r="K684" s="3">
        <f t="shared" si="19"/>
        <v>-74706</v>
      </c>
      <c r="M684" s="2"/>
    </row>
    <row r="685" spans="1:14" x14ac:dyDescent="0.25">
      <c r="A685">
        <v>26</v>
      </c>
      <c r="B685" s="1">
        <v>37025</v>
      </c>
      <c r="C685">
        <v>801441</v>
      </c>
      <c r="D685">
        <v>890000</v>
      </c>
      <c r="E685" s="14">
        <f t="shared" si="20"/>
        <v>0.90049550561797753</v>
      </c>
      <c r="F685" s="18"/>
      <c r="G685" s="18"/>
      <c r="H685" s="18"/>
      <c r="I685" s="18"/>
      <c r="J685" t="s">
        <v>1</v>
      </c>
      <c r="K685" s="3">
        <f t="shared" si="19"/>
        <v>-88559</v>
      </c>
      <c r="M685" s="2"/>
    </row>
    <row r="686" spans="1:14" x14ac:dyDescent="0.25">
      <c r="A686">
        <v>26</v>
      </c>
      <c r="B686" s="1">
        <v>37026</v>
      </c>
      <c r="C686">
        <v>813235</v>
      </c>
      <c r="D686">
        <v>890000</v>
      </c>
      <c r="E686" s="14">
        <f t="shared" si="20"/>
        <v>0.91374719101123592</v>
      </c>
      <c r="F686" s="18"/>
      <c r="G686" s="18"/>
      <c r="H686" s="18"/>
      <c r="I686" s="18"/>
      <c r="J686" t="s">
        <v>1</v>
      </c>
      <c r="K686" s="3">
        <f t="shared" si="19"/>
        <v>-76765</v>
      </c>
      <c r="M686" s="2"/>
    </row>
    <row r="687" spans="1:14" x14ac:dyDescent="0.25">
      <c r="A687">
        <v>26</v>
      </c>
      <c r="B687" s="1">
        <v>37027</v>
      </c>
      <c r="C687">
        <v>806817</v>
      </c>
      <c r="D687">
        <v>890000</v>
      </c>
      <c r="E687" s="14">
        <f t="shared" si="20"/>
        <v>0.90653595505617979</v>
      </c>
      <c r="F687" s="18"/>
      <c r="G687" s="18"/>
      <c r="H687" s="18"/>
      <c r="I687" s="18"/>
      <c r="J687" t="s">
        <v>1</v>
      </c>
      <c r="K687" s="3">
        <f t="shared" si="19"/>
        <v>-83183</v>
      </c>
      <c r="M687" s="2"/>
    </row>
    <row r="688" spans="1:14" x14ac:dyDescent="0.25">
      <c r="A688">
        <v>26</v>
      </c>
      <c r="B688" s="1">
        <v>37028</v>
      </c>
      <c r="C688">
        <v>846564</v>
      </c>
      <c r="D688">
        <v>890000</v>
      </c>
      <c r="E688" s="14">
        <f t="shared" si="20"/>
        <v>0.9511955056179775</v>
      </c>
      <c r="F688" s="18">
        <v>1</v>
      </c>
      <c r="G688" s="18"/>
      <c r="H688" s="18"/>
      <c r="I688" s="18"/>
      <c r="J688" t="s">
        <v>1</v>
      </c>
      <c r="K688" s="3">
        <f t="shared" si="19"/>
        <v>-43436</v>
      </c>
      <c r="M688" s="2"/>
    </row>
    <row r="689" spans="1:14" x14ac:dyDescent="0.25">
      <c r="A689">
        <v>26</v>
      </c>
      <c r="B689" s="1">
        <v>37029</v>
      </c>
      <c r="C689">
        <v>863843</v>
      </c>
      <c r="D689">
        <v>890000</v>
      </c>
      <c r="E689" s="14">
        <f t="shared" si="20"/>
        <v>0.97061011235955053</v>
      </c>
      <c r="F689" s="18">
        <v>1</v>
      </c>
      <c r="G689" s="18"/>
      <c r="H689" s="18"/>
      <c r="I689" s="18"/>
      <c r="J689" t="s">
        <v>1</v>
      </c>
      <c r="K689" s="3">
        <f t="shared" si="19"/>
        <v>-26157</v>
      </c>
      <c r="M689" s="2"/>
    </row>
    <row r="690" spans="1:14" x14ac:dyDescent="0.25">
      <c r="A690">
        <v>26</v>
      </c>
      <c r="B690" s="1">
        <v>37030</v>
      </c>
      <c r="C690">
        <v>847197</v>
      </c>
      <c r="D690">
        <v>890000</v>
      </c>
      <c r="E690" s="14">
        <f t="shared" si="20"/>
        <v>0.95190674157303368</v>
      </c>
      <c r="F690" s="18">
        <v>1</v>
      </c>
      <c r="G690" s="18"/>
      <c r="H690" s="18"/>
      <c r="I690" s="18"/>
      <c r="J690" t="s">
        <v>1</v>
      </c>
      <c r="K690" s="3">
        <f t="shared" si="19"/>
        <v>-42803</v>
      </c>
      <c r="M690" s="2"/>
    </row>
    <row r="691" spans="1:14" x14ac:dyDescent="0.25">
      <c r="A691">
        <v>26</v>
      </c>
      <c r="B691" s="1">
        <v>37031</v>
      </c>
      <c r="C691">
        <v>825063</v>
      </c>
      <c r="D691">
        <v>891012</v>
      </c>
      <c r="E691" s="14">
        <f t="shared" si="20"/>
        <v>0.9259841618294703</v>
      </c>
      <c r="F691" s="18"/>
      <c r="G691" s="18"/>
      <c r="H691" s="18"/>
      <c r="I691" s="18"/>
      <c r="J691" t="s">
        <v>1</v>
      </c>
      <c r="K691" s="3">
        <f t="shared" si="19"/>
        <v>-65949</v>
      </c>
      <c r="M691" s="2"/>
    </row>
    <row r="692" spans="1:14" x14ac:dyDescent="0.25">
      <c r="A692">
        <v>26</v>
      </c>
      <c r="B692" s="1">
        <v>37032</v>
      </c>
      <c r="C692">
        <v>865657</v>
      </c>
      <c r="D692">
        <v>890000</v>
      </c>
      <c r="E692" s="14">
        <f t="shared" si="20"/>
        <v>0.97264831460674162</v>
      </c>
      <c r="F692" s="18">
        <v>1</v>
      </c>
      <c r="G692" s="18"/>
      <c r="H692" s="18"/>
      <c r="I692" s="18"/>
      <c r="J692" t="s">
        <v>1</v>
      </c>
      <c r="K692" s="3">
        <f t="shared" si="19"/>
        <v>-24343</v>
      </c>
      <c r="M692" s="2">
        <v>2</v>
      </c>
      <c r="N692" t="s">
        <v>10</v>
      </c>
    </row>
    <row r="693" spans="1:14" x14ac:dyDescent="0.25">
      <c r="A693">
        <v>26</v>
      </c>
      <c r="B693" s="1">
        <v>37033</v>
      </c>
      <c r="C693">
        <v>886676</v>
      </c>
      <c r="D693">
        <v>889958</v>
      </c>
      <c r="E693" s="14">
        <f t="shared" si="20"/>
        <v>0.99631218551886713</v>
      </c>
      <c r="F693" s="18"/>
      <c r="G693" s="18"/>
      <c r="H693" s="18"/>
      <c r="I693" s="18">
        <v>1</v>
      </c>
      <c r="J693" t="s">
        <v>1</v>
      </c>
      <c r="K693" s="3">
        <f t="shared" si="19"/>
        <v>-3282</v>
      </c>
      <c r="M693" s="2">
        <v>3</v>
      </c>
      <c r="N693" t="s">
        <v>10</v>
      </c>
    </row>
    <row r="694" spans="1:14" x14ac:dyDescent="0.25">
      <c r="A694">
        <v>26</v>
      </c>
      <c r="B694" s="1">
        <v>37034</v>
      </c>
      <c r="C694">
        <v>859089</v>
      </c>
      <c r="D694">
        <v>889958</v>
      </c>
      <c r="E694" s="14">
        <f t="shared" si="20"/>
        <v>0.96531409347407404</v>
      </c>
      <c r="F694" s="18">
        <v>1</v>
      </c>
      <c r="G694" s="18"/>
      <c r="H694" s="18"/>
      <c r="I694" s="18"/>
      <c r="J694" t="s">
        <v>1</v>
      </c>
      <c r="K694" s="3">
        <f t="shared" si="19"/>
        <v>-30869</v>
      </c>
      <c r="M694" s="2">
        <v>4</v>
      </c>
      <c r="N694" t="s">
        <v>10</v>
      </c>
    </row>
    <row r="695" spans="1:14" x14ac:dyDescent="0.25">
      <c r="A695">
        <v>26</v>
      </c>
      <c r="B695" s="1">
        <v>37035</v>
      </c>
      <c r="C695">
        <v>870154</v>
      </c>
      <c r="D695">
        <v>889964</v>
      </c>
      <c r="E695" s="14">
        <f t="shared" si="20"/>
        <v>0.97774067265642206</v>
      </c>
      <c r="F695" s="18"/>
      <c r="G695" s="18"/>
      <c r="H695" s="18">
        <v>1</v>
      </c>
      <c r="I695" s="18"/>
      <c r="J695" t="s">
        <v>1</v>
      </c>
      <c r="K695" s="3">
        <f t="shared" si="19"/>
        <v>-19810</v>
      </c>
      <c r="M695" s="2">
        <v>4</v>
      </c>
      <c r="N695" t="s">
        <v>10</v>
      </c>
    </row>
    <row r="696" spans="1:14" x14ac:dyDescent="0.25">
      <c r="A696">
        <v>26</v>
      </c>
      <c r="B696" s="1">
        <v>37036</v>
      </c>
      <c r="C696">
        <v>895081</v>
      </c>
      <c r="D696">
        <v>889966</v>
      </c>
      <c r="E696" s="14">
        <f t="shared" si="20"/>
        <v>1.0057474105752355</v>
      </c>
      <c r="F696" s="18"/>
      <c r="G696" s="18"/>
      <c r="H696" s="18"/>
      <c r="I696" s="18">
        <v>1</v>
      </c>
      <c r="J696" t="s">
        <v>1</v>
      </c>
      <c r="K696" s="3">
        <f t="shared" si="19"/>
        <v>5115</v>
      </c>
      <c r="L696" t="s">
        <v>9</v>
      </c>
      <c r="M696" s="2">
        <v>4</v>
      </c>
      <c r="N696" t="s">
        <v>10</v>
      </c>
    </row>
    <row r="697" spans="1:14" x14ac:dyDescent="0.25">
      <c r="A697">
        <v>26</v>
      </c>
      <c r="B697" s="1">
        <v>37037</v>
      </c>
      <c r="C697">
        <v>893898</v>
      </c>
      <c r="D697">
        <v>890000</v>
      </c>
      <c r="E697" s="14">
        <f t="shared" si="20"/>
        <v>1.0043797752808989</v>
      </c>
      <c r="F697" s="18"/>
      <c r="G697" s="18"/>
      <c r="H697" s="18"/>
      <c r="I697" s="18">
        <v>1</v>
      </c>
      <c r="J697" t="s">
        <v>1</v>
      </c>
      <c r="K697" s="3">
        <f t="shared" si="19"/>
        <v>3898</v>
      </c>
      <c r="L697" t="s">
        <v>9</v>
      </c>
      <c r="M697" s="2">
        <v>0</v>
      </c>
      <c r="N697" t="s">
        <v>10</v>
      </c>
    </row>
    <row r="698" spans="1:14" x14ac:dyDescent="0.25">
      <c r="A698">
        <v>26</v>
      </c>
      <c r="B698" s="1">
        <v>37038</v>
      </c>
      <c r="C698">
        <v>915896</v>
      </c>
      <c r="D698">
        <v>889972</v>
      </c>
      <c r="E698" s="14">
        <f t="shared" si="20"/>
        <v>1.0291290063058163</v>
      </c>
      <c r="F698" s="18"/>
      <c r="G698" s="18"/>
      <c r="H698" s="18"/>
      <c r="I698" s="18">
        <v>1</v>
      </c>
      <c r="J698" t="s">
        <v>1</v>
      </c>
      <c r="K698" s="3">
        <f t="shared" si="19"/>
        <v>25924</v>
      </c>
      <c r="L698" t="s">
        <v>9</v>
      </c>
      <c r="M698" s="2">
        <v>3</v>
      </c>
      <c r="N698" t="s">
        <v>10</v>
      </c>
    </row>
    <row r="699" spans="1:14" x14ac:dyDescent="0.25">
      <c r="A699">
        <v>26</v>
      </c>
      <c r="B699" s="1">
        <v>37039</v>
      </c>
      <c r="C699">
        <v>892632</v>
      </c>
      <c r="D699">
        <v>889971</v>
      </c>
      <c r="E699" s="14">
        <f t="shared" si="20"/>
        <v>1.002989985066929</v>
      </c>
      <c r="F699" s="18"/>
      <c r="G699" s="18"/>
      <c r="H699" s="18"/>
      <c r="I699" s="18">
        <v>1</v>
      </c>
      <c r="J699" t="s">
        <v>1</v>
      </c>
      <c r="K699" s="3">
        <f t="shared" si="19"/>
        <v>2661</v>
      </c>
      <c r="L699" t="s">
        <v>9</v>
      </c>
      <c r="M699" s="2">
        <v>3</v>
      </c>
      <c r="N699" t="s">
        <v>10</v>
      </c>
    </row>
    <row r="700" spans="1:14" x14ac:dyDescent="0.25">
      <c r="A700">
        <v>26</v>
      </c>
      <c r="B700" s="1">
        <v>37040</v>
      </c>
      <c r="C700">
        <v>878003</v>
      </c>
      <c r="D700">
        <v>889992</v>
      </c>
      <c r="E700" s="14">
        <f t="shared" si="20"/>
        <v>0.98652909239633613</v>
      </c>
      <c r="F700" s="18"/>
      <c r="G700" s="18"/>
      <c r="H700" s="18">
        <v>1</v>
      </c>
      <c r="I700" s="18"/>
      <c r="J700" t="s">
        <v>1</v>
      </c>
      <c r="K700" s="3">
        <f t="shared" si="19"/>
        <v>-11989</v>
      </c>
      <c r="M700" s="2">
        <v>4</v>
      </c>
      <c r="N700" t="s">
        <v>10</v>
      </c>
    </row>
    <row r="701" spans="1:14" x14ac:dyDescent="0.25">
      <c r="A701">
        <v>26</v>
      </c>
      <c r="B701" s="1">
        <v>37041</v>
      </c>
      <c r="C701">
        <v>871870</v>
      </c>
      <c r="D701">
        <v>889964</v>
      </c>
      <c r="E701" s="14">
        <f t="shared" si="20"/>
        <v>0.97966884053737002</v>
      </c>
      <c r="F701" s="18"/>
      <c r="G701" s="18"/>
      <c r="H701" s="18">
        <v>1</v>
      </c>
      <c r="I701" s="18"/>
      <c r="J701" t="s">
        <v>1</v>
      </c>
      <c r="K701" s="3">
        <f t="shared" si="19"/>
        <v>-18094</v>
      </c>
      <c r="M701" s="2">
        <v>4</v>
      </c>
      <c r="N701" t="s">
        <v>10</v>
      </c>
    </row>
    <row r="702" spans="1:14" ht="13.8" thickBot="1" x14ac:dyDescent="0.3">
      <c r="A702">
        <v>26</v>
      </c>
      <c r="B702" s="1">
        <v>37042</v>
      </c>
      <c r="C702">
        <v>893662</v>
      </c>
      <c r="D702">
        <v>900066</v>
      </c>
      <c r="E702" s="14">
        <f t="shared" si="20"/>
        <v>0.99288496621358879</v>
      </c>
      <c r="F702" s="20"/>
      <c r="G702" s="20"/>
      <c r="H702" s="20">
        <v>1</v>
      </c>
      <c r="I702" s="20"/>
      <c r="J702" t="s">
        <v>1</v>
      </c>
      <c r="K702" s="3">
        <f t="shared" si="19"/>
        <v>-6404</v>
      </c>
      <c r="M702" s="2">
        <v>4</v>
      </c>
      <c r="N702" t="s">
        <v>10</v>
      </c>
    </row>
    <row r="703" spans="1:14" x14ac:dyDescent="0.25">
      <c r="B703" s="1"/>
      <c r="F703" s="18">
        <f>SUM(F675:F702)</f>
        <v>8</v>
      </c>
      <c r="G703" s="18"/>
      <c r="H703" s="18">
        <f>SUM(H675:H702)</f>
        <v>5</v>
      </c>
      <c r="I703" s="18">
        <f>SUM(I675:I702)</f>
        <v>6</v>
      </c>
      <c r="M703" s="2"/>
    </row>
    <row r="704" spans="1:14" x14ac:dyDescent="0.25">
      <c r="B704" s="1"/>
      <c r="F704" s="18"/>
      <c r="G704" s="18"/>
      <c r="H704" s="18"/>
      <c r="I704" s="18"/>
      <c r="M704" s="2"/>
    </row>
    <row r="705" spans="1:14" x14ac:dyDescent="0.25">
      <c r="A705" s="5" t="s">
        <v>2</v>
      </c>
      <c r="B705" s="6" t="s">
        <v>3</v>
      </c>
      <c r="C705" s="5" t="s">
        <v>4</v>
      </c>
      <c r="D705" s="6" t="s">
        <v>5</v>
      </c>
      <c r="E705" s="13" t="s">
        <v>23</v>
      </c>
      <c r="F705" s="16">
        <v>0.95</v>
      </c>
      <c r="G705" s="16"/>
      <c r="H705" s="16">
        <v>0.98</v>
      </c>
      <c r="I705" s="16">
        <v>1</v>
      </c>
      <c r="J705" s="5" t="s">
        <v>6</v>
      </c>
      <c r="M705" s="5" t="s">
        <v>22</v>
      </c>
      <c r="N705" s="5" t="s">
        <v>21</v>
      </c>
    </row>
    <row r="706" spans="1:14" x14ac:dyDescent="0.25">
      <c r="A706">
        <v>26</v>
      </c>
      <c r="B706" s="1">
        <v>37043</v>
      </c>
      <c r="C706">
        <v>871689</v>
      </c>
      <c r="D706">
        <v>890000</v>
      </c>
      <c r="E706" s="14">
        <f t="shared" si="20"/>
        <v>0.97942584269662925</v>
      </c>
      <c r="F706" s="18"/>
      <c r="G706" s="18"/>
      <c r="H706" s="18">
        <v>1</v>
      </c>
      <c r="I706" s="18"/>
      <c r="J706" t="s">
        <v>1</v>
      </c>
      <c r="K706" s="3">
        <f t="shared" si="19"/>
        <v>-18311</v>
      </c>
      <c r="M706" s="2"/>
    </row>
    <row r="707" spans="1:14" x14ac:dyDescent="0.25">
      <c r="A707">
        <v>26</v>
      </c>
      <c r="B707" s="1">
        <v>37044</v>
      </c>
      <c r="C707">
        <v>875456</v>
      </c>
      <c r="D707">
        <v>890000</v>
      </c>
      <c r="E707" s="14">
        <f t="shared" si="20"/>
        <v>0.98365842696629213</v>
      </c>
      <c r="F707" s="18"/>
      <c r="G707" s="18"/>
      <c r="H707" s="18">
        <v>1</v>
      </c>
      <c r="I707" s="18"/>
      <c r="J707" t="s">
        <v>1</v>
      </c>
      <c r="K707" s="3">
        <f t="shared" si="19"/>
        <v>-14544</v>
      </c>
      <c r="M707" s="2">
        <v>4</v>
      </c>
      <c r="N707" t="s">
        <v>10</v>
      </c>
    </row>
    <row r="708" spans="1:14" x14ac:dyDescent="0.25">
      <c r="A708">
        <v>26</v>
      </c>
      <c r="B708" s="1">
        <v>37045</v>
      </c>
      <c r="C708">
        <v>852961</v>
      </c>
      <c r="D708">
        <v>839230</v>
      </c>
      <c r="E708" s="14">
        <f t="shared" si="20"/>
        <v>1.0163614265457621</v>
      </c>
      <c r="F708" s="18"/>
      <c r="G708" s="18"/>
      <c r="H708" s="18"/>
      <c r="I708" s="18">
        <v>1</v>
      </c>
      <c r="J708" t="s">
        <v>1</v>
      </c>
      <c r="K708" s="3">
        <f t="shared" si="19"/>
        <v>13731</v>
      </c>
      <c r="L708" t="s">
        <v>9</v>
      </c>
      <c r="M708" s="2">
        <v>4</v>
      </c>
      <c r="N708" t="s">
        <v>10</v>
      </c>
    </row>
    <row r="709" spans="1:14" x14ac:dyDescent="0.25">
      <c r="A709">
        <v>26</v>
      </c>
      <c r="B709" s="1">
        <v>37046</v>
      </c>
      <c r="C709">
        <v>812724</v>
      </c>
      <c r="D709">
        <v>846105</v>
      </c>
      <c r="E709" s="14">
        <f t="shared" si="20"/>
        <v>0.96054744978460116</v>
      </c>
      <c r="F709" s="18">
        <v>1</v>
      </c>
      <c r="G709" s="18"/>
      <c r="H709" s="18"/>
      <c r="I709" s="18"/>
      <c r="J709" t="s">
        <v>1</v>
      </c>
      <c r="K709" s="3">
        <f t="shared" ref="K709:K778" si="21">SUM(C709-D709)</f>
        <v>-33381</v>
      </c>
      <c r="M709" s="2"/>
    </row>
    <row r="710" spans="1:14" x14ac:dyDescent="0.25">
      <c r="A710">
        <v>26</v>
      </c>
      <c r="B710" s="1">
        <v>37047</v>
      </c>
      <c r="C710">
        <v>867800</v>
      </c>
      <c r="D710">
        <v>878000</v>
      </c>
      <c r="E710" s="14">
        <f t="shared" ref="E710:E779" si="22">+C710/D710</f>
        <v>0.98838268792710704</v>
      </c>
      <c r="F710" s="18"/>
      <c r="G710" s="18"/>
      <c r="H710" s="18">
        <v>1</v>
      </c>
      <c r="I710" s="18"/>
      <c r="J710" t="s">
        <v>1</v>
      </c>
      <c r="K710" s="3">
        <f t="shared" si="21"/>
        <v>-10200</v>
      </c>
      <c r="M710" s="2"/>
    </row>
    <row r="711" spans="1:14" x14ac:dyDescent="0.25">
      <c r="A711">
        <v>26</v>
      </c>
      <c r="B711" s="1">
        <v>37048</v>
      </c>
      <c r="C711">
        <v>872121</v>
      </c>
      <c r="D711">
        <v>882542</v>
      </c>
      <c r="E711" s="14">
        <f t="shared" si="22"/>
        <v>0.98819206338055299</v>
      </c>
      <c r="F711" s="18"/>
      <c r="G711" s="18"/>
      <c r="H711" s="18">
        <v>1</v>
      </c>
      <c r="I711" s="18"/>
      <c r="J711" t="s">
        <v>1</v>
      </c>
      <c r="K711" s="3">
        <f t="shared" si="21"/>
        <v>-10421</v>
      </c>
      <c r="M711" s="2">
        <v>4</v>
      </c>
      <c r="N711" t="s">
        <v>10</v>
      </c>
    </row>
    <row r="712" spans="1:14" x14ac:dyDescent="0.25">
      <c r="A712">
        <v>26</v>
      </c>
      <c r="B712" s="1">
        <v>37049</v>
      </c>
      <c r="C712">
        <v>874976</v>
      </c>
      <c r="D712">
        <v>889976</v>
      </c>
      <c r="E712" s="14">
        <f t="shared" si="22"/>
        <v>0.98314561291540448</v>
      </c>
      <c r="F712" s="18"/>
      <c r="G712" s="18"/>
      <c r="H712" s="18">
        <v>1</v>
      </c>
      <c r="I712" s="18"/>
      <c r="J712" t="s">
        <v>1</v>
      </c>
      <c r="K712" s="3">
        <f t="shared" si="21"/>
        <v>-15000</v>
      </c>
      <c r="M712" s="2">
        <v>4</v>
      </c>
      <c r="N712" t="s">
        <v>10</v>
      </c>
    </row>
    <row r="713" spans="1:14" x14ac:dyDescent="0.25">
      <c r="A713">
        <v>26</v>
      </c>
      <c r="B713" s="1">
        <v>37050</v>
      </c>
      <c r="C713">
        <v>852917</v>
      </c>
      <c r="D713">
        <v>895886</v>
      </c>
      <c r="E713" s="14">
        <f t="shared" si="22"/>
        <v>0.95203742440444428</v>
      </c>
      <c r="F713" s="18">
        <v>1</v>
      </c>
      <c r="G713" s="18"/>
      <c r="H713" s="18"/>
      <c r="I713" s="18"/>
      <c r="J713" t="s">
        <v>1</v>
      </c>
      <c r="K713" s="3">
        <f t="shared" si="21"/>
        <v>-42969</v>
      </c>
      <c r="M713" s="2">
        <v>4</v>
      </c>
      <c r="N713" t="s">
        <v>10</v>
      </c>
    </row>
    <row r="714" spans="1:14" x14ac:dyDescent="0.25">
      <c r="A714">
        <v>26</v>
      </c>
      <c r="B714" s="1">
        <v>37051</v>
      </c>
      <c r="C714">
        <v>749361</v>
      </c>
      <c r="D714">
        <v>890000</v>
      </c>
      <c r="E714" s="14">
        <f t="shared" si="22"/>
        <v>0.84197865168539321</v>
      </c>
      <c r="F714" s="18"/>
      <c r="G714" s="18"/>
      <c r="H714" s="18"/>
      <c r="I714" s="18"/>
      <c r="J714" t="s">
        <v>1</v>
      </c>
      <c r="K714" s="3">
        <f t="shared" si="21"/>
        <v>-140639</v>
      </c>
      <c r="M714" s="2"/>
    </row>
    <row r="715" spans="1:14" x14ac:dyDescent="0.25">
      <c r="A715">
        <v>26</v>
      </c>
      <c r="B715" s="1">
        <v>37052</v>
      </c>
      <c r="C715">
        <v>775409</v>
      </c>
      <c r="D715">
        <v>890000</v>
      </c>
      <c r="E715" s="14">
        <f t="shared" si="22"/>
        <v>0.8712460674157303</v>
      </c>
      <c r="F715" s="18"/>
      <c r="G715" s="18"/>
      <c r="H715" s="18"/>
      <c r="I715" s="18"/>
      <c r="J715" t="s">
        <v>1</v>
      </c>
      <c r="K715" s="3">
        <f t="shared" si="21"/>
        <v>-114591</v>
      </c>
      <c r="M715" s="2"/>
    </row>
    <row r="716" spans="1:14" x14ac:dyDescent="0.25">
      <c r="A716">
        <v>26</v>
      </c>
      <c r="B716" s="1">
        <v>37053</v>
      </c>
      <c r="C716">
        <v>852791</v>
      </c>
      <c r="D716">
        <v>859706</v>
      </c>
      <c r="E716" s="14">
        <f t="shared" si="22"/>
        <v>0.99195655258890825</v>
      </c>
      <c r="F716" s="18"/>
      <c r="G716" s="18"/>
      <c r="H716" s="18">
        <v>1</v>
      </c>
      <c r="I716" s="18"/>
      <c r="J716" t="s">
        <v>1</v>
      </c>
      <c r="K716" s="3">
        <f t="shared" si="21"/>
        <v>-6915</v>
      </c>
      <c r="M716" s="2">
        <v>4</v>
      </c>
      <c r="N716" t="s">
        <v>10</v>
      </c>
    </row>
    <row r="717" spans="1:14" x14ac:dyDescent="0.25">
      <c r="A717">
        <v>26</v>
      </c>
      <c r="B717" s="1">
        <v>37054</v>
      </c>
      <c r="C717">
        <v>865941</v>
      </c>
      <c r="D717">
        <v>889624</v>
      </c>
      <c r="E717" s="14">
        <f t="shared" si="22"/>
        <v>0.9733786408640055</v>
      </c>
      <c r="F717" s="18"/>
      <c r="G717" s="18"/>
      <c r="H717" s="18">
        <v>1</v>
      </c>
      <c r="I717" s="18"/>
      <c r="J717" t="s">
        <v>1</v>
      </c>
      <c r="K717" s="3">
        <f t="shared" si="21"/>
        <v>-23683</v>
      </c>
      <c r="M717" s="2">
        <v>4</v>
      </c>
      <c r="N717" t="s">
        <v>10</v>
      </c>
    </row>
    <row r="718" spans="1:14" x14ac:dyDescent="0.25">
      <c r="A718">
        <v>26</v>
      </c>
      <c r="B718" s="1">
        <v>37055</v>
      </c>
      <c r="C718">
        <v>871978</v>
      </c>
      <c r="D718">
        <v>899092</v>
      </c>
      <c r="E718" s="14">
        <f t="shared" si="22"/>
        <v>0.96984290817847341</v>
      </c>
      <c r="F718" s="18"/>
      <c r="G718" s="18"/>
      <c r="H718" s="18">
        <v>1</v>
      </c>
      <c r="I718" s="18"/>
      <c r="J718" t="s">
        <v>1</v>
      </c>
      <c r="K718" s="3">
        <f t="shared" si="21"/>
        <v>-27114</v>
      </c>
      <c r="M718" s="2">
        <v>4</v>
      </c>
      <c r="N718" t="s">
        <v>10</v>
      </c>
    </row>
    <row r="719" spans="1:14" x14ac:dyDescent="0.25">
      <c r="A719">
        <v>26</v>
      </c>
      <c r="B719" s="1">
        <v>37056</v>
      </c>
      <c r="C719">
        <v>864694</v>
      </c>
      <c r="D719">
        <v>848922</v>
      </c>
      <c r="E719" s="14">
        <f t="shared" si="22"/>
        <v>1.0185788564791582</v>
      </c>
      <c r="F719" s="18"/>
      <c r="G719" s="18"/>
      <c r="H719" s="18"/>
      <c r="I719" s="18">
        <v>1</v>
      </c>
      <c r="J719" t="s">
        <v>1</v>
      </c>
      <c r="K719" s="3">
        <f t="shared" si="21"/>
        <v>15772</v>
      </c>
      <c r="L719" t="s">
        <v>9</v>
      </c>
      <c r="M719" s="2">
        <v>4</v>
      </c>
      <c r="N719" t="s">
        <v>10</v>
      </c>
    </row>
    <row r="720" spans="1:14" x14ac:dyDescent="0.25">
      <c r="A720">
        <v>26</v>
      </c>
      <c r="B720" s="1">
        <v>37057</v>
      </c>
      <c r="C720">
        <v>849514</v>
      </c>
      <c r="D720">
        <v>875000</v>
      </c>
      <c r="E720" s="14">
        <f t="shared" si="22"/>
        <v>0.97087314285714288</v>
      </c>
      <c r="F720" s="18"/>
      <c r="G720" s="18"/>
      <c r="H720" s="18">
        <v>1</v>
      </c>
      <c r="I720" s="18"/>
      <c r="J720" t="s">
        <v>1</v>
      </c>
      <c r="K720" s="3">
        <f t="shared" si="21"/>
        <v>-25486</v>
      </c>
      <c r="M720" s="2">
        <v>3</v>
      </c>
      <c r="N720" t="s">
        <v>10</v>
      </c>
    </row>
    <row r="721" spans="1:14" x14ac:dyDescent="0.25">
      <c r="A721">
        <v>26</v>
      </c>
      <c r="B721" s="1">
        <v>37058</v>
      </c>
      <c r="C721">
        <v>789292</v>
      </c>
      <c r="D721">
        <v>890000</v>
      </c>
      <c r="E721" s="14">
        <f t="shared" si="22"/>
        <v>0.88684494382022472</v>
      </c>
      <c r="F721" s="18"/>
      <c r="G721" s="18"/>
      <c r="H721" s="18"/>
      <c r="I721" s="18"/>
      <c r="J721" t="s">
        <v>1</v>
      </c>
      <c r="K721" s="3">
        <f t="shared" si="21"/>
        <v>-100708</v>
      </c>
      <c r="M721" s="2">
        <v>1</v>
      </c>
      <c r="N721" t="s">
        <v>10</v>
      </c>
    </row>
    <row r="722" spans="1:14" x14ac:dyDescent="0.25">
      <c r="A722">
        <v>26</v>
      </c>
      <c r="B722" s="1">
        <v>37059</v>
      </c>
      <c r="C722">
        <v>765937</v>
      </c>
      <c r="D722">
        <v>890000</v>
      </c>
      <c r="E722" s="14">
        <f t="shared" si="22"/>
        <v>0.86060337078651683</v>
      </c>
      <c r="F722" s="18"/>
      <c r="G722" s="18"/>
      <c r="H722" s="18"/>
      <c r="I722" s="18"/>
      <c r="J722" t="s">
        <v>1</v>
      </c>
      <c r="K722" s="3">
        <f t="shared" si="21"/>
        <v>-124063</v>
      </c>
      <c r="M722" s="2">
        <v>0</v>
      </c>
      <c r="N722" t="s">
        <v>10</v>
      </c>
    </row>
    <row r="723" spans="1:14" x14ac:dyDescent="0.25">
      <c r="A723">
        <v>26</v>
      </c>
      <c r="B723" s="1">
        <v>37060</v>
      </c>
      <c r="C723">
        <v>872152</v>
      </c>
      <c r="D723">
        <v>890000</v>
      </c>
      <c r="E723" s="14">
        <f t="shared" si="22"/>
        <v>0.97994606741573032</v>
      </c>
      <c r="F723" s="18"/>
      <c r="G723" s="18"/>
      <c r="H723" s="18">
        <v>1</v>
      </c>
      <c r="I723" s="18"/>
      <c r="J723" t="s">
        <v>1</v>
      </c>
      <c r="K723" s="3">
        <f t="shared" si="21"/>
        <v>-17848</v>
      </c>
      <c r="M723" s="2">
        <v>4</v>
      </c>
      <c r="N723" t="s">
        <v>10</v>
      </c>
    </row>
    <row r="724" spans="1:14" x14ac:dyDescent="0.25">
      <c r="A724">
        <v>26</v>
      </c>
      <c r="B724" s="1">
        <v>37061</v>
      </c>
      <c r="C724">
        <v>858471</v>
      </c>
      <c r="D724">
        <v>849562</v>
      </c>
      <c r="E724" s="14">
        <f t="shared" si="22"/>
        <v>1.0104865801436504</v>
      </c>
      <c r="F724" s="18"/>
      <c r="G724" s="18"/>
      <c r="H724" s="18"/>
      <c r="I724" s="18">
        <v>1</v>
      </c>
      <c r="J724" t="s">
        <v>1</v>
      </c>
      <c r="K724" s="3">
        <f t="shared" si="21"/>
        <v>8909</v>
      </c>
      <c r="L724" t="s">
        <v>9</v>
      </c>
      <c r="M724" s="2">
        <v>4</v>
      </c>
      <c r="N724" t="s">
        <v>10</v>
      </c>
    </row>
    <row r="725" spans="1:14" x14ac:dyDescent="0.25">
      <c r="A725">
        <v>26</v>
      </c>
      <c r="B725" s="1">
        <v>37062</v>
      </c>
      <c r="C725">
        <v>890932</v>
      </c>
      <c r="D725">
        <v>889974</v>
      </c>
      <c r="E725" s="14">
        <f t="shared" si="22"/>
        <v>1.0010764359408253</v>
      </c>
      <c r="F725" s="18"/>
      <c r="G725" s="18"/>
      <c r="H725" s="18"/>
      <c r="I725" s="18">
        <v>1</v>
      </c>
      <c r="J725" t="s">
        <v>1</v>
      </c>
      <c r="K725" s="3">
        <f t="shared" si="21"/>
        <v>958</v>
      </c>
      <c r="L725" t="s">
        <v>9</v>
      </c>
      <c r="M725" s="2">
        <v>4</v>
      </c>
      <c r="N725" t="s">
        <v>10</v>
      </c>
    </row>
    <row r="726" spans="1:14" x14ac:dyDescent="0.25">
      <c r="A726">
        <v>26</v>
      </c>
      <c r="B726" s="1">
        <v>37063</v>
      </c>
      <c r="C726">
        <v>890204</v>
      </c>
      <c r="D726">
        <v>889974</v>
      </c>
      <c r="E726" s="14">
        <f t="shared" si="22"/>
        <v>1.0002584345160646</v>
      </c>
      <c r="F726" s="18"/>
      <c r="G726" s="18"/>
      <c r="H726" s="18"/>
      <c r="I726" s="18">
        <v>1</v>
      </c>
      <c r="J726" t="s">
        <v>1</v>
      </c>
      <c r="K726" s="3">
        <f t="shared" si="21"/>
        <v>230</v>
      </c>
      <c r="L726" t="s">
        <v>9</v>
      </c>
      <c r="M726" s="2">
        <v>4</v>
      </c>
      <c r="N726" t="s">
        <v>10</v>
      </c>
    </row>
    <row r="727" spans="1:14" x14ac:dyDescent="0.25">
      <c r="A727">
        <v>26</v>
      </c>
      <c r="B727" s="1">
        <v>37064</v>
      </c>
      <c r="C727">
        <v>873683</v>
      </c>
      <c r="D727">
        <v>873481</v>
      </c>
      <c r="E727" s="14">
        <f t="shared" si="22"/>
        <v>1.0002312586078004</v>
      </c>
      <c r="F727" s="18"/>
      <c r="G727" s="18"/>
      <c r="H727" s="18"/>
      <c r="I727" s="18">
        <v>1</v>
      </c>
      <c r="J727" t="s">
        <v>1</v>
      </c>
      <c r="K727" s="3">
        <f t="shared" si="21"/>
        <v>202</v>
      </c>
      <c r="L727" t="s">
        <v>9</v>
      </c>
      <c r="M727" s="2">
        <v>4</v>
      </c>
      <c r="N727" t="s">
        <v>10</v>
      </c>
    </row>
    <row r="728" spans="1:14" x14ac:dyDescent="0.25">
      <c r="A728">
        <v>26</v>
      </c>
      <c r="B728" s="1">
        <v>37065</v>
      </c>
      <c r="C728">
        <v>861180</v>
      </c>
      <c r="D728">
        <v>855464</v>
      </c>
      <c r="E728" s="14">
        <f t="shared" si="22"/>
        <v>1.0066817539954924</v>
      </c>
      <c r="F728" s="18"/>
      <c r="G728" s="18"/>
      <c r="H728" s="18"/>
      <c r="I728" s="18">
        <v>1</v>
      </c>
      <c r="J728" t="s">
        <v>1</v>
      </c>
      <c r="K728" s="3">
        <f t="shared" si="21"/>
        <v>5716</v>
      </c>
      <c r="L728" t="s">
        <v>9</v>
      </c>
      <c r="M728" s="2"/>
    </row>
    <row r="729" spans="1:14" x14ac:dyDescent="0.25">
      <c r="A729">
        <v>26</v>
      </c>
      <c r="B729" s="1">
        <v>37066</v>
      </c>
      <c r="C729">
        <v>817329</v>
      </c>
      <c r="D729">
        <v>800822</v>
      </c>
      <c r="E729" s="14">
        <f t="shared" si="22"/>
        <v>1.0206125705837252</v>
      </c>
      <c r="F729" s="18"/>
      <c r="G729" s="18"/>
      <c r="H729" s="18"/>
      <c r="I729" s="18">
        <v>1</v>
      </c>
      <c r="J729" t="s">
        <v>1</v>
      </c>
      <c r="K729" s="3">
        <f t="shared" si="21"/>
        <v>16507</v>
      </c>
      <c r="L729" t="s">
        <v>9</v>
      </c>
      <c r="M729" s="2"/>
    </row>
    <row r="730" spans="1:14" x14ac:dyDescent="0.25">
      <c r="A730">
        <v>26</v>
      </c>
      <c r="B730" s="1">
        <v>37067</v>
      </c>
      <c r="C730">
        <v>866843</v>
      </c>
      <c r="D730">
        <v>875644</v>
      </c>
      <c r="E730" s="14">
        <f t="shared" si="22"/>
        <v>0.98994911173947409</v>
      </c>
      <c r="F730" s="18"/>
      <c r="G730" s="18"/>
      <c r="H730" s="18">
        <v>1</v>
      </c>
      <c r="I730" s="18"/>
      <c r="J730" t="s">
        <v>1</v>
      </c>
      <c r="K730" s="3">
        <f t="shared" si="21"/>
        <v>-8801</v>
      </c>
      <c r="M730" s="2">
        <v>3</v>
      </c>
      <c r="N730" t="s">
        <v>10</v>
      </c>
    </row>
    <row r="731" spans="1:14" x14ac:dyDescent="0.25">
      <c r="A731">
        <v>26</v>
      </c>
      <c r="B731" s="1">
        <v>37068</v>
      </c>
      <c r="C731">
        <v>850920</v>
      </c>
      <c r="D731">
        <v>869000</v>
      </c>
      <c r="E731" s="14">
        <f t="shared" si="22"/>
        <v>0.97919447640966628</v>
      </c>
      <c r="F731" s="18"/>
      <c r="G731" s="18"/>
      <c r="H731" s="18">
        <v>1</v>
      </c>
      <c r="I731" s="18"/>
      <c r="J731" t="s">
        <v>1</v>
      </c>
      <c r="K731" s="3">
        <f t="shared" si="21"/>
        <v>-18080</v>
      </c>
      <c r="M731" s="2"/>
    </row>
    <row r="732" spans="1:14" x14ac:dyDescent="0.25">
      <c r="A732">
        <v>26</v>
      </c>
      <c r="B732" s="1">
        <v>37069</v>
      </c>
      <c r="C732">
        <v>871428</v>
      </c>
      <c r="D732">
        <v>872470</v>
      </c>
      <c r="E732" s="14">
        <f t="shared" si="22"/>
        <v>0.99880568959391158</v>
      </c>
      <c r="F732" s="18"/>
      <c r="G732" s="18"/>
      <c r="H732" s="18"/>
      <c r="I732" s="18">
        <v>1</v>
      </c>
      <c r="J732" t="s">
        <v>1</v>
      </c>
      <c r="K732" s="3">
        <f t="shared" si="21"/>
        <v>-1042</v>
      </c>
      <c r="M732" s="2">
        <v>4</v>
      </c>
      <c r="N732" t="s">
        <v>10</v>
      </c>
    </row>
    <row r="733" spans="1:14" x14ac:dyDescent="0.25">
      <c r="A733">
        <v>26</v>
      </c>
      <c r="B733" s="1">
        <v>37070</v>
      </c>
      <c r="C733">
        <v>863490</v>
      </c>
      <c r="D733">
        <v>874000</v>
      </c>
      <c r="E733" s="14">
        <f t="shared" si="22"/>
        <v>0.98797482837528605</v>
      </c>
      <c r="F733" s="18"/>
      <c r="G733" s="18"/>
      <c r="H733" s="18">
        <v>1</v>
      </c>
      <c r="I733" s="18"/>
      <c r="J733" t="s">
        <v>1</v>
      </c>
      <c r="K733" s="3">
        <f t="shared" si="21"/>
        <v>-10510</v>
      </c>
      <c r="M733" s="2"/>
    </row>
    <row r="734" spans="1:14" x14ac:dyDescent="0.25">
      <c r="A734">
        <v>26</v>
      </c>
      <c r="B734" s="1">
        <v>37071</v>
      </c>
      <c r="C734">
        <v>822784</v>
      </c>
      <c r="D734">
        <v>849660</v>
      </c>
      <c r="E734" s="14">
        <f t="shared" si="22"/>
        <v>0.96836852388014028</v>
      </c>
      <c r="F734" s="18"/>
      <c r="G734" s="18"/>
      <c r="H734" s="18">
        <v>1</v>
      </c>
      <c r="I734" s="18"/>
      <c r="J734" t="s">
        <v>1</v>
      </c>
      <c r="K734" s="3">
        <f t="shared" si="21"/>
        <v>-26876</v>
      </c>
      <c r="M734" s="2"/>
    </row>
    <row r="735" spans="1:14" ht="13.8" thickBot="1" x14ac:dyDescent="0.3">
      <c r="A735">
        <v>26</v>
      </c>
      <c r="B735" s="1">
        <v>37072</v>
      </c>
      <c r="C735">
        <v>823490</v>
      </c>
      <c r="D735">
        <v>878000</v>
      </c>
      <c r="E735" s="14">
        <f t="shared" si="22"/>
        <v>0.93791571753986336</v>
      </c>
      <c r="F735" s="20"/>
      <c r="G735" s="20"/>
      <c r="H735" s="20"/>
      <c r="I735" s="20"/>
      <c r="J735" t="s">
        <v>1</v>
      </c>
      <c r="K735" s="3">
        <f t="shared" si="21"/>
        <v>-54510</v>
      </c>
      <c r="M735" s="2"/>
    </row>
    <row r="736" spans="1:14" x14ac:dyDescent="0.25">
      <c r="B736" s="1"/>
      <c r="F736" s="18">
        <f>SUM(F706:F735)</f>
        <v>2</v>
      </c>
      <c r="G736" s="18"/>
      <c r="H736" s="18">
        <f>SUM(H706:H735)</f>
        <v>14</v>
      </c>
      <c r="I736" s="18">
        <f>SUM(I706:I735)</f>
        <v>9</v>
      </c>
      <c r="M736" s="2"/>
    </row>
    <row r="737" spans="1:14" x14ac:dyDescent="0.25">
      <c r="B737" s="1"/>
      <c r="F737" s="18"/>
      <c r="G737" s="18"/>
      <c r="H737" s="18"/>
      <c r="I737" s="18"/>
      <c r="M737" s="2"/>
    </row>
    <row r="738" spans="1:14" x14ac:dyDescent="0.25">
      <c r="A738" s="5" t="s">
        <v>2</v>
      </c>
      <c r="B738" s="6" t="s">
        <v>3</v>
      </c>
      <c r="C738" s="5" t="s">
        <v>4</v>
      </c>
      <c r="D738" s="6" t="s">
        <v>5</v>
      </c>
      <c r="E738" s="13" t="s">
        <v>23</v>
      </c>
      <c r="F738" s="16">
        <v>0.95</v>
      </c>
      <c r="G738" s="16"/>
      <c r="H738" s="16">
        <v>0.98</v>
      </c>
      <c r="I738" s="16">
        <v>1</v>
      </c>
      <c r="J738" s="5" t="s">
        <v>6</v>
      </c>
      <c r="M738" s="5" t="s">
        <v>22</v>
      </c>
      <c r="N738" s="5" t="s">
        <v>21</v>
      </c>
    </row>
    <row r="739" spans="1:14" x14ac:dyDescent="0.25">
      <c r="A739">
        <v>26</v>
      </c>
      <c r="B739" s="1">
        <v>37073</v>
      </c>
      <c r="C739">
        <v>800334</v>
      </c>
      <c r="D739">
        <v>878000</v>
      </c>
      <c r="E739" s="14">
        <f t="shared" si="22"/>
        <v>0.91154214123006838</v>
      </c>
      <c r="F739" s="18"/>
      <c r="G739" s="18"/>
      <c r="H739" s="18"/>
      <c r="I739" s="18"/>
      <c r="J739" t="s">
        <v>1</v>
      </c>
      <c r="K739" s="3">
        <f t="shared" si="21"/>
        <v>-77666</v>
      </c>
      <c r="M739" s="2"/>
    </row>
    <row r="740" spans="1:14" x14ac:dyDescent="0.25">
      <c r="A740">
        <v>26</v>
      </c>
      <c r="B740" s="1">
        <v>37074</v>
      </c>
      <c r="C740">
        <v>851197</v>
      </c>
      <c r="D740">
        <v>878000</v>
      </c>
      <c r="E740" s="14">
        <f t="shared" si="22"/>
        <v>0.96947266514806374</v>
      </c>
      <c r="F740" s="18">
        <v>1</v>
      </c>
      <c r="G740" s="18"/>
      <c r="H740" s="18"/>
      <c r="I740" s="18"/>
      <c r="J740" t="s">
        <v>1</v>
      </c>
      <c r="K740" s="3">
        <f t="shared" si="21"/>
        <v>-26803</v>
      </c>
      <c r="M740" s="2"/>
    </row>
    <row r="741" spans="1:14" x14ac:dyDescent="0.25">
      <c r="A741">
        <v>26</v>
      </c>
      <c r="B741" s="1">
        <v>37075</v>
      </c>
      <c r="C741">
        <v>869626</v>
      </c>
      <c r="D741">
        <v>868742</v>
      </c>
      <c r="E741" s="14">
        <f t="shared" si="22"/>
        <v>1.0010175633272018</v>
      </c>
      <c r="F741" s="18"/>
      <c r="G741" s="18"/>
      <c r="H741" s="18"/>
      <c r="I741" s="18">
        <v>1</v>
      </c>
      <c r="J741" t="s">
        <v>1</v>
      </c>
      <c r="K741" s="3">
        <f t="shared" si="21"/>
        <v>884</v>
      </c>
      <c r="L741" t="s">
        <v>9</v>
      </c>
      <c r="M741" s="2">
        <v>4</v>
      </c>
      <c r="N741" t="s">
        <v>10</v>
      </c>
    </row>
    <row r="742" spans="1:14" x14ac:dyDescent="0.25">
      <c r="A742">
        <v>26</v>
      </c>
      <c r="B742" s="1">
        <v>37076</v>
      </c>
      <c r="C742">
        <v>849792</v>
      </c>
      <c r="D742">
        <v>855262</v>
      </c>
      <c r="E742" s="14">
        <f t="shared" si="22"/>
        <v>0.99360429903351255</v>
      </c>
      <c r="F742" s="18"/>
      <c r="G742" s="18"/>
      <c r="H742" s="18">
        <v>1</v>
      </c>
      <c r="I742" s="18"/>
      <c r="J742" t="s">
        <v>1</v>
      </c>
      <c r="K742" s="3">
        <f t="shared" si="21"/>
        <v>-5470</v>
      </c>
    </row>
    <row r="743" spans="1:14" x14ac:dyDescent="0.25">
      <c r="A743">
        <v>26</v>
      </c>
      <c r="B743" s="1">
        <v>37077</v>
      </c>
      <c r="C743">
        <v>851797</v>
      </c>
      <c r="D743">
        <v>857986</v>
      </c>
      <c r="E743" s="14">
        <f t="shared" si="22"/>
        <v>0.99278659558547577</v>
      </c>
      <c r="F743" s="18"/>
      <c r="G743" s="18"/>
      <c r="H743" s="18">
        <v>1</v>
      </c>
      <c r="I743" s="18"/>
      <c r="J743" t="s">
        <v>1</v>
      </c>
      <c r="K743" s="3">
        <f t="shared" si="21"/>
        <v>-6189</v>
      </c>
      <c r="M743" s="2">
        <v>4</v>
      </c>
      <c r="N743" t="s">
        <v>10</v>
      </c>
    </row>
    <row r="744" spans="1:14" x14ac:dyDescent="0.25">
      <c r="A744">
        <v>26</v>
      </c>
      <c r="B744" s="1">
        <v>37078</v>
      </c>
      <c r="C744">
        <v>830475</v>
      </c>
      <c r="D744">
        <v>856738</v>
      </c>
      <c r="E744" s="14">
        <f t="shared" si="22"/>
        <v>0.96934535412226375</v>
      </c>
      <c r="F744" s="18">
        <v>1</v>
      </c>
      <c r="G744" s="18"/>
      <c r="H744" s="18"/>
      <c r="I744" s="18"/>
      <c r="J744" t="s">
        <v>1</v>
      </c>
      <c r="K744" s="3">
        <f t="shared" si="21"/>
        <v>-26263</v>
      </c>
      <c r="M744" s="2">
        <v>3</v>
      </c>
      <c r="N744" t="s">
        <v>10</v>
      </c>
    </row>
    <row r="745" spans="1:14" x14ac:dyDescent="0.25">
      <c r="A745">
        <v>26</v>
      </c>
      <c r="B745" s="1">
        <v>37079</v>
      </c>
      <c r="C745">
        <v>859899</v>
      </c>
      <c r="D745">
        <v>878000</v>
      </c>
      <c r="E745" s="14">
        <f t="shared" si="22"/>
        <v>0.97938382687927106</v>
      </c>
      <c r="F745" s="18"/>
      <c r="G745" s="18"/>
      <c r="H745" s="18">
        <v>1</v>
      </c>
      <c r="I745" s="18"/>
      <c r="J745" t="s">
        <v>1</v>
      </c>
      <c r="K745" s="3">
        <f t="shared" si="21"/>
        <v>-18101</v>
      </c>
    </row>
    <row r="746" spans="1:14" x14ac:dyDescent="0.25">
      <c r="A746">
        <v>26</v>
      </c>
      <c r="B746" s="1">
        <v>37080</v>
      </c>
      <c r="C746">
        <v>842479</v>
      </c>
      <c r="D746">
        <v>852092</v>
      </c>
      <c r="E746" s="14">
        <f t="shared" si="22"/>
        <v>0.98871835435610245</v>
      </c>
      <c r="F746" s="18"/>
      <c r="G746" s="18"/>
      <c r="H746" s="18">
        <v>1</v>
      </c>
      <c r="I746" s="18"/>
      <c r="J746" t="s">
        <v>1</v>
      </c>
      <c r="K746" s="3">
        <f t="shared" si="21"/>
        <v>-9613</v>
      </c>
    </row>
    <row r="747" spans="1:14" x14ac:dyDescent="0.25">
      <c r="A747">
        <v>26</v>
      </c>
      <c r="B747" s="1">
        <v>37081</v>
      </c>
      <c r="C747">
        <v>779328</v>
      </c>
      <c r="D747">
        <v>828000</v>
      </c>
      <c r="E747" s="14">
        <f t="shared" si="22"/>
        <v>0.94121739130434778</v>
      </c>
      <c r="F747" s="18"/>
      <c r="G747" s="18"/>
      <c r="H747" s="18"/>
      <c r="I747" s="18"/>
      <c r="J747" t="s">
        <v>1</v>
      </c>
      <c r="K747" s="3">
        <f t="shared" si="21"/>
        <v>-48672</v>
      </c>
    </row>
    <row r="748" spans="1:14" x14ac:dyDescent="0.25">
      <c r="A748">
        <v>26</v>
      </c>
      <c r="B748" s="1">
        <v>37082</v>
      </c>
      <c r="C748">
        <v>837539</v>
      </c>
      <c r="D748">
        <v>850000</v>
      </c>
      <c r="E748" s="14">
        <f t="shared" si="22"/>
        <v>0.98533999999999999</v>
      </c>
      <c r="F748" s="18"/>
      <c r="G748" s="18"/>
      <c r="H748" s="18">
        <v>1</v>
      </c>
      <c r="I748" s="18"/>
      <c r="J748" t="s">
        <v>1</v>
      </c>
      <c r="K748" s="3">
        <f t="shared" si="21"/>
        <v>-12461</v>
      </c>
    </row>
    <row r="749" spans="1:14" x14ac:dyDescent="0.25">
      <c r="A749">
        <v>26</v>
      </c>
      <c r="B749" s="1">
        <v>37083</v>
      </c>
      <c r="C749">
        <v>819801</v>
      </c>
      <c r="D749">
        <v>859639</v>
      </c>
      <c r="E749" s="14">
        <f t="shared" si="22"/>
        <v>0.95365729102565144</v>
      </c>
      <c r="F749" s="18">
        <v>1</v>
      </c>
      <c r="G749" s="18"/>
      <c r="H749" s="18"/>
      <c r="I749" s="18"/>
      <c r="J749" t="s">
        <v>1</v>
      </c>
      <c r="K749" s="3">
        <f t="shared" si="21"/>
        <v>-39838</v>
      </c>
    </row>
    <row r="750" spans="1:14" x14ac:dyDescent="0.25">
      <c r="A750">
        <v>26</v>
      </c>
      <c r="B750" s="1">
        <v>37084</v>
      </c>
      <c r="C750">
        <v>845354</v>
      </c>
      <c r="D750">
        <v>877980</v>
      </c>
      <c r="E750" s="14">
        <f t="shared" si="22"/>
        <v>0.96283970022096177</v>
      </c>
      <c r="F750" s="18">
        <v>1</v>
      </c>
      <c r="G750" s="18"/>
      <c r="H750" s="18"/>
      <c r="I750" s="18"/>
      <c r="J750" t="s">
        <v>1</v>
      </c>
      <c r="K750" s="3">
        <f t="shared" si="21"/>
        <v>-32626</v>
      </c>
      <c r="M750" s="2">
        <v>3</v>
      </c>
      <c r="N750" t="s">
        <v>10</v>
      </c>
    </row>
    <row r="751" spans="1:14" x14ac:dyDescent="0.25">
      <c r="A751">
        <v>26</v>
      </c>
      <c r="B751" s="1">
        <v>37085</v>
      </c>
      <c r="C751">
        <v>850543</v>
      </c>
      <c r="D751">
        <v>878000</v>
      </c>
      <c r="E751" s="14">
        <f t="shared" si="22"/>
        <v>0.96872779043280177</v>
      </c>
      <c r="F751" s="18">
        <v>1</v>
      </c>
      <c r="G751" s="18"/>
      <c r="H751" s="18"/>
      <c r="I751" s="18"/>
      <c r="J751" t="s">
        <v>1</v>
      </c>
      <c r="K751" s="3">
        <f t="shared" si="21"/>
        <v>-27457</v>
      </c>
    </row>
    <row r="752" spans="1:14" x14ac:dyDescent="0.25">
      <c r="A752">
        <v>26</v>
      </c>
      <c r="B752" s="1">
        <v>37086</v>
      </c>
      <c r="C752">
        <v>884982</v>
      </c>
      <c r="D752">
        <v>878000</v>
      </c>
      <c r="E752" s="14">
        <f t="shared" si="22"/>
        <v>1.0079521640091116</v>
      </c>
      <c r="F752" s="18"/>
      <c r="G752" s="18"/>
      <c r="H752" s="18"/>
      <c r="I752" s="18">
        <v>1</v>
      </c>
      <c r="J752" t="s">
        <v>1</v>
      </c>
      <c r="K752" s="3">
        <f t="shared" si="21"/>
        <v>6982</v>
      </c>
      <c r="L752" t="s">
        <v>9</v>
      </c>
    </row>
    <row r="753" spans="1:14" x14ac:dyDescent="0.25">
      <c r="A753">
        <v>26</v>
      </c>
      <c r="B753" s="1">
        <v>37087</v>
      </c>
      <c r="C753">
        <v>783078</v>
      </c>
      <c r="D753">
        <v>878000</v>
      </c>
      <c r="E753" s="14">
        <f t="shared" si="22"/>
        <v>0.89188838268792714</v>
      </c>
      <c r="F753" s="18"/>
      <c r="G753" s="18"/>
      <c r="H753" s="18"/>
      <c r="I753" s="18"/>
      <c r="J753" t="s">
        <v>1</v>
      </c>
      <c r="K753" s="3">
        <f t="shared" si="21"/>
        <v>-94922</v>
      </c>
    </row>
    <row r="754" spans="1:14" x14ac:dyDescent="0.25">
      <c r="A754">
        <v>26</v>
      </c>
      <c r="B754" s="1">
        <v>37088</v>
      </c>
      <c r="C754">
        <v>774180</v>
      </c>
      <c r="D754">
        <v>790182</v>
      </c>
      <c r="E754" s="14">
        <f t="shared" si="22"/>
        <v>0.97974896922481147</v>
      </c>
      <c r="F754" s="18"/>
      <c r="G754" s="18"/>
      <c r="H754" s="18">
        <v>1</v>
      </c>
      <c r="I754" s="18"/>
      <c r="J754" t="s">
        <v>1</v>
      </c>
      <c r="K754" s="3">
        <f t="shared" si="21"/>
        <v>-16002</v>
      </c>
    </row>
    <row r="755" spans="1:14" x14ac:dyDescent="0.25">
      <c r="A755">
        <v>26</v>
      </c>
      <c r="B755" s="1">
        <v>37089</v>
      </c>
      <c r="C755">
        <v>846693</v>
      </c>
      <c r="D755">
        <v>854338</v>
      </c>
      <c r="E755" s="14">
        <f t="shared" si="22"/>
        <v>0.99105155102547238</v>
      </c>
      <c r="F755" s="18"/>
      <c r="G755" s="18"/>
      <c r="H755" s="18">
        <v>1</v>
      </c>
      <c r="I755" s="18"/>
      <c r="J755" t="s">
        <v>1</v>
      </c>
      <c r="K755" s="3">
        <f t="shared" si="21"/>
        <v>-7645</v>
      </c>
    </row>
    <row r="756" spans="1:14" x14ac:dyDescent="0.25">
      <c r="A756">
        <v>26</v>
      </c>
      <c r="B756" s="1">
        <v>37090</v>
      </c>
      <c r="C756">
        <v>831960</v>
      </c>
      <c r="D756">
        <v>850000</v>
      </c>
      <c r="E756" s="14">
        <f t="shared" si="22"/>
        <v>0.97877647058823525</v>
      </c>
      <c r="F756" s="18"/>
      <c r="G756" s="18"/>
      <c r="H756" s="18">
        <v>1</v>
      </c>
      <c r="I756" s="18"/>
      <c r="J756" t="s">
        <v>1</v>
      </c>
      <c r="K756" s="3">
        <f t="shared" si="21"/>
        <v>-18040</v>
      </c>
    </row>
    <row r="757" spans="1:14" x14ac:dyDescent="0.25">
      <c r="A757">
        <v>26</v>
      </c>
      <c r="B757" s="1">
        <v>37091</v>
      </c>
      <c r="C757">
        <v>845550</v>
      </c>
      <c r="D757">
        <v>850000</v>
      </c>
      <c r="E757" s="14">
        <f t="shared" si="22"/>
        <v>0.994764705882353</v>
      </c>
      <c r="F757" s="18"/>
      <c r="G757" s="18"/>
      <c r="H757" s="18"/>
      <c r="I757" s="18">
        <v>1</v>
      </c>
      <c r="J757" t="s">
        <v>1</v>
      </c>
      <c r="K757" s="3">
        <f t="shared" si="21"/>
        <v>-4450</v>
      </c>
    </row>
    <row r="758" spans="1:14" x14ac:dyDescent="0.25">
      <c r="A758">
        <v>26</v>
      </c>
      <c r="B758" s="1">
        <v>37092</v>
      </c>
      <c r="C758">
        <v>794826</v>
      </c>
      <c r="D758">
        <v>878000</v>
      </c>
      <c r="E758" s="14">
        <f t="shared" si="22"/>
        <v>0.90526879271070615</v>
      </c>
      <c r="F758" s="18"/>
      <c r="G758" s="18"/>
      <c r="H758" s="18"/>
      <c r="I758" s="18"/>
      <c r="J758" t="s">
        <v>1</v>
      </c>
      <c r="K758" s="3">
        <f t="shared" si="21"/>
        <v>-83174</v>
      </c>
    </row>
    <row r="759" spans="1:14" x14ac:dyDescent="0.25">
      <c r="A759">
        <v>26</v>
      </c>
      <c r="B759" s="1">
        <v>37093</v>
      </c>
      <c r="C759">
        <v>816124</v>
      </c>
      <c r="D759">
        <v>878000</v>
      </c>
      <c r="E759" s="14">
        <f t="shared" si="22"/>
        <v>0.92952619589977226</v>
      </c>
      <c r="F759" s="18"/>
      <c r="G759" s="18"/>
      <c r="H759" s="18"/>
      <c r="I759" s="18"/>
      <c r="J759" t="s">
        <v>1</v>
      </c>
      <c r="K759" s="3">
        <f t="shared" si="21"/>
        <v>-61876</v>
      </c>
    </row>
    <row r="760" spans="1:14" x14ac:dyDescent="0.25">
      <c r="A760">
        <v>26</v>
      </c>
      <c r="B760" s="1">
        <v>37094</v>
      </c>
      <c r="C760">
        <v>794947</v>
      </c>
      <c r="D760">
        <v>878000</v>
      </c>
      <c r="E760" s="14">
        <f t="shared" si="22"/>
        <v>0.90540660592255129</v>
      </c>
      <c r="F760" s="18"/>
      <c r="G760" s="18"/>
      <c r="H760" s="18"/>
      <c r="I760" s="18"/>
      <c r="J760" t="s">
        <v>1</v>
      </c>
      <c r="K760" s="3">
        <f t="shared" si="21"/>
        <v>-83053</v>
      </c>
    </row>
    <row r="761" spans="1:14" x14ac:dyDescent="0.25">
      <c r="A761">
        <v>26</v>
      </c>
      <c r="B761" s="1">
        <v>37095</v>
      </c>
      <c r="C761">
        <v>848001</v>
      </c>
      <c r="D761">
        <v>860772</v>
      </c>
      <c r="E761" s="14">
        <f t="shared" si="22"/>
        <v>0.98516331850943106</v>
      </c>
      <c r="F761" s="18"/>
      <c r="G761" s="18"/>
      <c r="H761" s="18">
        <v>1</v>
      </c>
      <c r="I761" s="18"/>
      <c r="J761" t="s">
        <v>1</v>
      </c>
      <c r="K761" s="3">
        <f t="shared" si="21"/>
        <v>-12771</v>
      </c>
    </row>
    <row r="762" spans="1:14" x14ac:dyDescent="0.25">
      <c r="A762">
        <v>26</v>
      </c>
      <c r="B762" s="1">
        <v>37096</v>
      </c>
      <c r="C762">
        <v>818890</v>
      </c>
      <c r="D762">
        <v>878000</v>
      </c>
      <c r="E762" s="14">
        <f t="shared" si="22"/>
        <v>0.93267653758542146</v>
      </c>
      <c r="F762" s="18"/>
      <c r="G762" s="18"/>
      <c r="H762" s="18"/>
      <c r="I762" s="18"/>
      <c r="J762" t="s">
        <v>1</v>
      </c>
      <c r="K762" s="3">
        <f t="shared" si="21"/>
        <v>-59110</v>
      </c>
    </row>
    <row r="763" spans="1:14" x14ac:dyDescent="0.25">
      <c r="A763">
        <v>26</v>
      </c>
      <c r="B763" s="1">
        <v>37097</v>
      </c>
      <c r="C763">
        <v>819901</v>
      </c>
      <c r="D763">
        <v>858108</v>
      </c>
      <c r="E763" s="14">
        <f t="shared" si="22"/>
        <v>0.95547530147720339</v>
      </c>
      <c r="F763" s="18">
        <v>1</v>
      </c>
      <c r="G763" s="18"/>
      <c r="H763" s="18"/>
      <c r="I763" s="18"/>
      <c r="J763" t="s">
        <v>1</v>
      </c>
      <c r="K763" s="3">
        <f t="shared" si="21"/>
        <v>-38207</v>
      </c>
      <c r="M763" s="2">
        <v>4</v>
      </c>
      <c r="N763" t="s">
        <v>10</v>
      </c>
    </row>
    <row r="764" spans="1:14" x14ac:dyDescent="0.25">
      <c r="A764">
        <v>26</v>
      </c>
      <c r="B764" s="1">
        <v>37098</v>
      </c>
      <c r="C764">
        <v>845468</v>
      </c>
      <c r="D764">
        <v>878000</v>
      </c>
      <c r="E764" s="14">
        <f t="shared" si="22"/>
        <v>0.96294760820045555</v>
      </c>
      <c r="F764" s="18">
        <v>1</v>
      </c>
      <c r="G764" s="18"/>
      <c r="H764" s="18"/>
      <c r="I764" s="18"/>
      <c r="J764" t="s">
        <v>1</v>
      </c>
      <c r="K764" s="3">
        <f t="shared" si="21"/>
        <v>-32532</v>
      </c>
    </row>
    <row r="765" spans="1:14" x14ac:dyDescent="0.25">
      <c r="A765">
        <v>26</v>
      </c>
      <c r="B765" s="1">
        <v>37099</v>
      </c>
      <c r="C765">
        <v>886560</v>
      </c>
      <c r="D765">
        <v>878000</v>
      </c>
      <c r="E765" s="14">
        <f t="shared" si="22"/>
        <v>1.0097494305239181</v>
      </c>
      <c r="F765" s="18"/>
      <c r="G765" s="18"/>
      <c r="H765" s="18"/>
      <c r="I765" s="18">
        <v>1</v>
      </c>
      <c r="J765" t="s">
        <v>1</v>
      </c>
      <c r="K765" s="3">
        <f t="shared" si="21"/>
        <v>8560</v>
      </c>
      <c r="L765" t="s">
        <v>9</v>
      </c>
      <c r="M765" s="2">
        <v>4</v>
      </c>
      <c r="N765" t="s">
        <v>10</v>
      </c>
    </row>
    <row r="766" spans="1:14" x14ac:dyDescent="0.25">
      <c r="A766">
        <v>26</v>
      </c>
      <c r="B766" s="1">
        <v>37100</v>
      </c>
      <c r="C766">
        <v>866436</v>
      </c>
      <c r="D766">
        <v>856000</v>
      </c>
      <c r="E766" s="14">
        <f t="shared" si="22"/>
        <v>1.0121915887850468</v>
      </c>
      <c r="F766" s="18"/>
      <c r="G766" s="18"/>
      <c r="H766" s="18"/>
      <c r="I766" s="18">
        <v>1</v>
      </c>
      <c r="J766" t="s">
        <v>1</v>
      </c>
      <c r="K766" s="3">
        <f t="shared" si="21"/>
        <v>10436</v>
      </c>
      <c r="L766" t="s">
        <v>9</v>
      </c>
      <c r="M766" s="2">
        <v>4</v>
      </c>
      <c r="N766" t="s">
        <v>10</v>
      </c>
    </row>
    <row r="767" spans="1:14" x14ac:dyDescent="0.25">
      <c r="A767">
        <v>26</v>
      </c>
      <c r="B767" s="1">
        <v>37101</v>
      </c>
      <c r="C767">
        <v>836396</v>
      </c>
      <c r="D767">
        <v>878000</v>
      </c>
      <c r="E767" s="14">
        <f t="shared" si="22"/>
        <v>0.95261503416856497</v>
      </c>
      <c r="F767" s="18">
        <v>1</v>
      </c>
      <c r="G767" s="18"/>
      <c r="H767" s="18"/>
      <c r="I767" s="18"/>
      <c r="J767" t="s">
        <v>1</v>
      </c>
      <c r="K767" s="3">
        <f t="shared" si="21"/>
        <v>-41604</v>
      </c>
    </row>
    <row r="768" spans="1:14" x14ac:dyDescent="0.25">
      <c r="A768">
        <v>26</v>
      </c>
      <c r="B768" s="1">
        <v>37102</v>
      </c>
      <c r="C768">
        <v>834550</v>
      </c>
      <c r="D768">
        <v>878000</v>
      </c>
      <c r="E768" s="14">
        <f t="shared" si="22"/>
        <v>0.95051252847380407</v>
      </c>
      <c r="F768" s="18">
        <v>1</v>
      </c>
      <c r="G768" s="18"/>
      <c r="H768" s="18"/>
      <c r="I768" s="18"/>
      <c r="J768" t="s">
        <v>1</v>
      </c>
      <c r="K768" s="3">
        <f t="shared" si="21"/>
        <v>-43450</v>
      </c>
    </row>
    <row r="769" spans="1:14" ht="13.8" thickBot="1" x14ac:dyDescent="0.3">
      <c r="A769">
        <v>26</v>
      </c>
      <c r="B769" s="1">
        <v>37103</v>
      </c>
      <c r="C769">
        <v>865999</v>
      </c>
      <c r="D769">
        <v>878000</v>
      </c>
      <c r="E769" s="14">
        <f t="shared" si="22"/>
        <v>0.98633143507972665</v>
      </c>
      <c r="F769" s="20"/>
      <c r="G769" s="20"/>
      <c r="H769" s="20">
        <v>1</v>
      </c>
      <c r="I769" s="20"/>
      <c r="J769" t="s">
        <v>1</v>
      </c>
      <c r="K769" s="3">
        <f t="shared" si="21"/>
        <v>-12001</v>
      </c>
    </row>
    <row r="770" spans="1:14" x14ac:dyDescent="0.25">
      <c r="B770" s="1"/>
      <c r="F770" s="18">
        <f>SUM(F740:F769)</f>
        <v>9</v>
      </c>
      <c r="G770" s="18"/>
      <c r="H770" s="18">
        <f>SUM(H740:H769)</f>
        <v>10</v>
      </c>
      <c r="I770" s="18">
        <f>SUM(I740:I769)</f>
        <v>5</v>
      </c>
    </row>
    <row r="771" spans="1:14" x14ac:dyDescent="0.25">
      <c r="B771" s="1"/>
      <c r="F771" s="18"/>
      <c r="G771" s="18"/>
      <c r="H771" s="18"/>
      <c r="I771" s="18"/>
    </row>
    <row r="772" spans="1:14" x14ac:dyDescent="0.25">
      <c r="A772" s="5" t="s">
        <v>2</v>
      </c>
      <c r="B772" s="6" t="s">
        <v>3</v>
      </c>
      <c r="C772" s="5" t="s">
        <v>4</v>
      </c>
      <c r="D772" s="6" t="s">
        <v>5</v>
      </c>
      <c r="E772" s="13" t="s">
        <v>23</v>
      </c>
      <c r="F772" s="16">
        <v>0.95</v>
      </c>
      <c r="G772" s="16"/>
      <c r="H772" s="16">
        <v>0.98</v>
      </c>
      <c r="I772" s="16">
        <v>1</v>
      </c>
      <c r="J772" s="5" t="s">
        <v>6</v>
      </c>
      <c r="M772" s="5" t="s">
        <v>22</v>
      </c>
      <c r="N772" s="5" t="s">
        <v>21</v>
      </c>
    </row>
    <row r="773" spans="1:14" x14ac:dyDescent="0.25">
      <c r="A773">
        <v>26</v>
      </c>
      <c r="B773" s="1">
        <v>37104</v>
      </c>
      <c r="C773">
        <v>857711</v>
      </c>
      <c r="D773">
        <v>878000</v>
      </c>
      <c r="E773" s="14">
        <f t="shared" si="22"/>
        <v>0.97689179954441918</v>
      </c>
      <c r="F773" s="18"/>
      <c r="G773" s="18"/>
      <c r="H773" s="18">
        <v>1</v>
      </c>
      <c r="I773" s="18"/>
      <c r="J773" t="s">
        <v>1</v>
      </c>
      <c r="K773" s="3">
        <f t="shared" si="21"/>
        <v>-20289</v>
      </c>
    </row>
    <row r="774" spans="1:14" x14ac:dyDescent="0.25">
      <c r="A774">
        <v>26</v>
      </c>
      <c r="B774" s="1">
        <v>37105</v>
      </c>
      <c r="C774">
        <v>809839</v>
      </c>
      <c r="D774">
        <v>878000</v>
      </c>
      <c r="E774" s="14">
        <f t="shared" si="22"/>
        <v>0.92236788154897498</v>
      </c>
      <c r="F774" s="18"/>
      <c r="G774" s="18"/>
      <c r="H774" s="18"/>
      <c r="I774" s="18"/>
      <c r="J774" t="s">
        <v>1</v>
      </c>
      <c r="K774" s="3">
        <f t="shared" si="21"/>
        <v>-68161</v>
      </c>
    </row>
    <row r="775" spans="1:14" x14ac:dyDescent="0.25">
      <c r="A775">
        <v>26</v>
      </c>
      <c r="B775" s="1">
        <v>37106</v>
      </c>
      <c r="C775">
        <v>875222</v>
      </c>
      <c r="D775">
        <v>878000</v>
      </c>
      <c r="E775" s="14">
        <f t="shared" si="22"/>
        <v>0.99683599088838271</v>
      </c>
      <c r="F775" s="18"/>
      <c r="G775" s="18"/>
      <c r="H775" s="18"/>
      <c r="I775" s="18">
        <v>1</v>
      </c>
      <c r="J775" t="s">
        <v>1</v>
      </c>
      <c r="K775" s="3">
        <f t="shared" si="21"/>
        <v>-2778</v>
      </c>
    </row>
    <row r="776" spans="1:14" x14ac:dyDescent="0.25">
      <c r="A776">
        <v>26</v>
      </c>
      <c r="B776" s="1">
        <v>37107</v>
      </c>
      <c r="C776">
        <v>852591</v>
      </c>
      <c r="D776">
        <v>878000</v>
      </c>
      <c r="E776" s="14">
        <f t="shared" si="22"/>
        <v>0.97106036446469246</v>
      </c>
      <c r="F776" s="18">
        <v>1</v>
      </c>
      <c r="G776" s="18"/>
      <c r="H776" s="18"/>
      <c r="I776" s="18"/>
      <c r="J776" t="s">
        <v>1</v>
      </c>
      <c r="K776" s="3">
        <f t="shared" si="21"/>
        <v>-25409</v>
      </c>
    </row>
    <row r="777" spans="1:14" x14ac:dyDescent="0.25">
      <c r="A777">
        <v>26</v>
      </c>
      <c r="B777" s="1">
        <v>37108</v>
      </c>
      <c r="C777">
        <v>847843</v>
      </c>
      <c r="D777">
        <v>878000</v>
      </c>
      <c r="E777" s="14">
        <f t="shared" si="22"/>
        <v>0.96565261958997717</v>
      </c>
      <c r="F777" s="18">
        <v>1</v>
      </c>
      <c r="G777" s="18"/>
      <c r="H777" s="18"/>
      <c r="I777" s="18"/>
      <c r="J777" t="s">
        <v>1</v>
      </c>
      <c r="K777" s="3">
        <f t="shared" si="21"/>
        <v>-30157</v>
      </c>
    </row>
    <row r="778" spans="1:14" x14ac:dyDescent="0.25">
      <c r="A778">
        <v>26</v>
      </c>
      <c r="B778" s="1">
        <v>37109</v>
      </c>
      <c r="C778">
        <v>857216</v>
      </c>
      <c r="D778">
        <v>878000</v>
      </c>
      <c r="E778" s="14">
        <f t="shared" si="22"/>
        <v>0.97632801822323467</v>
      </c>
      <c r="F778" s="18"/>
      <c r="G778" s="18"/>
      <c r="H778" s="18">
        <v>1</v>
      </c>
      <c r="I778" s="18"/>
      <c r="J778" t="s">
        <v>1</v>
      </c>
      <c r="K778" s="3">
        <f t="shared" si="21"/>
        <v>-20784</v>
      </c>
    </row>
    <row r="779" spans="1:14" x14ac:dyDescent="0.25">
      <c r="A779">
        <v>26</v>
      </c>
      <c r="B779" s="1">
        <v>37110</v>
      </c>
      <c r="C779">
        <v>871246</v>
      </c>
      <c r="D779">
        <v>878000</v>
      </c>
      <c r="E779" s="14">
        <f t="shared" si="22"/>
        <v>0.99230751708428244</v>
      </c>
      <c r="F779" s="18"/>
      <c r="G779" s="18"/>
      <c r="H779" s="18">
        <v>1</v>
      </c>
      <c r="I779" s="18"/>
      <c r="J779" t="s">
        <v>1</v>
      </c>
      <c r="K779" s="3">
        <f t="shared" ref="K779:K848" si="23">SUM(C779-D779)</f>
        <v>-6754</v>
      </c>
    </row>
    <row r="780" spans="1:14" x14ac:dyDescent="0.25">
      <c r="A780">
        <v>26</v>
      </c>
      <c r="B780" s="1">
        <v>37111</v>
      </c>
      <c r="C780">
        <v>878581</v>
      </c>
      <c r="D780">
        <v>878000</v>
      </c>
      <c r="E780" s="14">
        <f t="shared" ref="E780:E849" si="24">+C780/D780</f>
        <v>1.0006617312072892</v>
      </c>
      <c r="F780" s="18"/>
      <c r="G780" s="18"/>
      <c r="H780" s="18"/>
      <c r="I780" s="18">
        <v>1</v>
      </c>
      <c r="J780" t="s">
        <v>1</v>
      </c>
      <c r="K780" s="3">
        <f t="shared" si="23"/>
        <v>581</v>
      </c>
      <c r="L780" t="s">
        <v>9</v>
      </c>
      <c r="M780" s="2">
        <v>4</v>
      </c>
      <c r="N780" t="s">
        <v>10</v>
      </c>
    </row>
    <row r="781" spans="1:14" x14ac:dyDescent="0.25">
      <c r="A781">
        <v>26</v>
      </c>
      <c r="B781" s="1">
        <v>37112</v>
      </c>
      <c r="C781">
        <v>858355</v>
      </c>
      <c r="D781">
        <v>878000</v>
      </c>
      <c r="E781" s="14">
        <f t="shared" si="24"/>
        <v>0.977625284738041</v>
      </c>
      <c r="F781" s="18"/>
      <c r="G781" s="18"/>
      <c r="H781" s="18">
        <v>1</v>
      </c>
      <c r="I781" s="18"/>
      <c r="J781" t="s">
        <v>1</v>
      </c>
      <c r="K781" s="3">
        <f t="shared" si="23"/>
        <v>-19645</v>
      </c>
      <c r="M781" s="2">
        <v>4</v>
      </c>
      <c r="N781" t="s">
        <v>10</v>
      </c>
    </row>
    <row r="782" spans="1:14" x14ac:dyDescent="0.25">
      <c r="A782">
        <v>26</v>
      </c>
      <c r="B782" s="1">
        <v>37113</v>
      </c>
      <c r="C782">
        <v>827525</v>
      </c>
      <c r="D782">
        <v>878000</v>
      </c>
      <c r="E782" s="14">
        <f t="shared" si="24"/>
        <v>0.94251138952164004</v>
      </c>
      <c r="F782" s="18"/>
      <c r="G782" s="18"/>
      <c r="H782" s="18"/>
      <c r="I782" s="18"/>
      <c r="J782" t="s">
        <v>1</v>
      </c>
      <c r="K782" s="3">
        <f t="shared" si="23"/>
        <v>-50475</v>
      </c>
      <c r="M782" s="2">
        <v>0</v>
      </c>
      <c r="N782" t="s">
        <v>10</v>
      </c>
    </row>
    <row r="783" spans="1:14" x14ac:dyDescent="0.25">
      <c r="A783">
        <v>26</v>
      </c>
      <c r="B783" s="1">
        <v>37114</v>
      </c>
      <c r="C783">
        <v>874756</v>
      </c>
      <c r="D783">
        <v>873714</v>
      </c>
      <c r="E783" s="14">
        <f t="shared" si="24"/>
        <v>1.0011926099387214</v>
      </c>
      <c r="F783" s="18"/>
      <c r="G783" s="18"/>
      <c r="H783" s="18"/>
      <c r="I783" s="18">
        <v>1</v>
      </c>
      <c r="J783" t="s">
        <v>1</v>
      </c>
      <c r="K783" s="3">
        <f t="shared" si="23"/>
        <v>1042</v>
      </c>
      <c r="L783" t="s">
        <v>9</v>
      </c>
      <c r="M783" s="2">
        <v>4</v>
      </c>
      <c r="N783" t="s">
        <v>10</v>
      </c>
    </row>
    <row r="784" spans="1:14" x14ac:dyDescent="0.25">
      <c r="A784">
        <v>26</v>
      </c>
      <c r="B784" s="1">
        <v>37115</v>
      </c>
      <c r="C784">
        <v>877966</v>
      </c>
      <c r="D784">
        <v>878000</v>
      </c>
      <c r="E784" s="14">
        <f t="shared" si="24"/>
        <v>0.99996127562642367</v>
      </c>
      <c r="F784" s="18"/>
      <c r="G784" s="18"/>
      <c r="H784" s="18"/>
      <c r="I784" s="18">
        <v>1</v>
      </c>
      <c r="J784" t="s">
        <v>1</v>
      </c>
      <c r="K784" s="3">
        <f t="shared" si="23"/>
        <v>-34</v>
      </c>
      <c r="M784" s="2">
        <v>4</v>
      </c>
      <c r="N784" t="s">
        <v>10</v>
      </c>
    </row>
    <row r="785" spans="1:14" x14ac:dyDescent="0.25">
      <c r="A785">
        <v>26</v>
      </c>
      <c r="B785" s="1">
        <v>37116</v>
      </c>
      <c r="C785">
        <v>871339</v>
      </c>
      <c r="D785">
        <v>878000</v>
      </c>
      <c r="E785" s="14">
        <f t="shared" si="24"/>
        <v>0.9924134396355353</v>
      </c>
      <c r="F785" s="18"/>
      <c r="G785" s="18"/>
      <c r="H785" s="18">
        <v>1</v>
      </c>
      <c r="I785" s="18"/>
      <c r="J785" t="s">
        <v>1</v>
      </c>
      <c r="K785" s="3">
        <f t="shared" si="23"/>
        <v>-6661</v>
      </c>
      <c r="M785" s="2">
        <v>0</v>
      </c>
      <c r="N785" t="s">
        <v>10</v>
      </c>
    </row>
    <row r="786" spans="1:14" x14ac:dyDescent="0.25">
      <c r="A786">
        <v>26</v>
      </c>
      <c r="B786" s="1">
        <v>37117</v>
      </c>
      <c r="C786">
        <v>872972</v>
      </c>
      <c r="D786">
        <v>878000</v>
      </c>
      <c r="E786" s="14">
        <f t="shared" si="24"/>
        <v>0.99427334851936222</v>
      </c>
      <c r="F786" s="18"/>
      <c r="G786" s="18"/>
      <c r="H786" s="18">
        <v>1</v>
      </c>
      <c r="I786" s="18"/>
      <c r="J786" t="s">
        <v>1</v>
      </c>
      <c r="K786" s="3">
        <f t="shared" si="23"/>
        <v>-5028</v>
      </c>
      <c r="M786" s="2">
        <v>2</v>
      </c>
      <c r="N786" t="s">
        <v>10</v>
      </c>
    </row>
    <row r="787" spans="1:14" x14ac:dyDescent="0.25">
      <c r="A787">
        <v>26</v>
      </c>
      <c r="B787" s="1">
        <v>37118</v>
      </c>
      <c r="C787">
        <v>878128</v>
      </c>
      <c r="D787">
        <v>878000</v>
      </c>
      <c r="E787" s="14">
        <f t="shared" si="24"/>
        <v>1.0001457858769931</v>
      </c>
      <c r="F787" s="18"/>
      <c r="G787" s="18"/>
      <c r="H787" s="18"/>
      <c r="I787" s="18">
        <v>1</v>
      </c>
      <c r="J787" t="s">
        <v>1</v>
      </c>
      <c r="K787" s="3">
        <f t="shared" si="23"/>
        <v>128</v>
      </c>
      <c r="L787" t="s">
        <v>9</v>
      </c>
      <c r="M787" s="2">
        <v>3</v>
      </c>
      <c r="N787" t="s">
        <v>14</v>
      </c>
    </row>
    <row r="788" spans="1:14" x14ac:dyDescent="0.25">
      <c r="A788">
        <v>26</v>
      </c>
      <c r="B788" s="1">
        <v>37119</v>
      </c>
      <c r="C788">
        <v>863303</v>
      </c>
      <c r="D788">
        <v>878000</v>
      </c>
      <c r="E788" s="14">
        <f t="shared" si="24"/>
        <v>0.98326082004555804</v>
      </c>
      <c r="F788" s="18"/>
      <c r="G788" s="18"/>
      <c r="H788" s="18">
        <v>1</v>
      </c>
      <c r="I788" s="18"/>
      <c r="J788" t="s">
        <v>1</v>
      </c>
      <c r="K788" s="3">
        <f t="shared" si="23"/>
        <v>-14697</v>
      </c>
      <c r="M788" s="2">
        <v>2</v>
      </c>
      <c r="N788" t="s">
        <v>14</v>
      </c>
    </row>
    <row r="789" spans="1:14" x14ac:dyDescent="0.25">
      <c r="A789">
        <v>26</v>
      </c>
      <c r="B789" s="1">
        <v>37120</v>
      </c>
      <c r="C789">
        <v>878610</v>
      </c>
      <c r="D789">
        <v>878000</v>
      </c>
      <c r="E789" s="14">
        <f t="shared" si="24"/>
        <v>1.0006947608200456</v>
      </c>
      <c r="F789" s="18"/>
      <c r="G789" s="18"/>
      <c r="H789" s="18"/>
      <c r="I789" s="18">
        <v>1</v>
      </c>
      <c r="J789" t="s">
        <v>1</v>
      </c>
      <c r="K789" s="3">
        <f t="shared" si="23"/>
        <v>610</v>
      </c>
      <c r="M789" s="2">
        <v>4</v>
      </c>
      <c r="N789" t="s">
        <v>14</v>
      </c>
    </row>
    <row r="790" spans="1:14" x14ac:dyDescent="0.25">
      <c r="A790">
        <v>26</v>
      </c>
      <c r="B790" s="1">
        <v>37121</v>
      </c>
      <c r="C790">
        <v>865204</v>
      </c>
      <c r="D790">
        <v>878000</v>
      </c>
      <c r="E790" s="14">
        <f t="shared" si="24"/>
        <v>0.98542596810933936</v>
      </c>
      <c r="F790" s="18"/>
      <c r="G790" s="18"/>
      <c r="H790" s="18">
        <v>1</v>
      </c>
      <c r="I790" s="18"/>
      <c r="J790" t="s">
        <v>1</v>
      </c>
      <c r="K790" s="3">
        <f t="shared" si="23"/>
        <v>-12796</v>
      </c>
      <c r="M790" s="2">
        <v>3</v>
      </c>
      <c r="N790" t="s">
        <v>14</v>
      </c>
    </row>
    <row r="791" spans="1:14" x14ac:dyDescent="0.25">
      <c r="A791">
        <v>26</v>
      </c>
      <c r="B791" s="1">
        <v>37122</v>
      </c>
      <c r="C791">
        <v>842233</v>
      </c>
      <c r="D791">
        <v>800000</v>
      </c>
      <c r="E791" s="14">
        <f t="shared" si="24"/>
        <v>1.0527912500000001</v>
      </c>
      <c r="F791" s="18"/>
      <c r="G791" s="18"/>
      <c r="H791" s="18"/>
      <c r="I791" s="18">
        <v>1</v>
      </c>
      <c r="J791" t="s">
        <v>1</v>
      </c>
      <c r="K791" s="3">
        <f t="shared" si="23"/>
        <v>42233</v>
      </c>
      <c r="L791" t="s">
        <v>9</v>
      </c>
      <c r="M791" s="2">
        <v>4</v>
      </c>
      <c r="N791" t="s">
        <v>12</v>
      </c>
    </row>
    <row r="792" spans="1:14" x14ac:dyDescent="0.25">
      <c r="A792">
        <v>26</v>
      </c>
      <c r="B792" s="1">
        <v>37123</v>
      </c>
      <c r="C792">
        <v>746027</v>
      </c>
      <c r="D792">
        <v>800000</v>
      </c>
      <c r="E792" s="14">
        <f t="shared" si="24"/>
        <v>0.93253375000000005</v>
      </c>
      <c r="F792" s="18"/>
      <c r="G792" s="18"/>
      <c r="H792" s="18"/>
      <c r="I792" s="18"/>
      <c r="J792" t="s">
        <v>1</v>
      </c>
      <c r="K792" s="3">
        <f t="shared" si="23"/>
        <v>-53973</v>
      </c>
      <c r="M792" s="2">
        <v>4</v>
      </c>
      <c r="N792" t="s">
        <v>12</v>
      </c>
    </row>
    <row r="793" spans="1:14" x14ac:dyDescent="0.25">
      <c r="A793">
        <v>26</v>
      </c>
      <c r="B793" s="1">
        <v>37124</v>
      </c>
      <c r="C793">
        <v>799129</v>
      </c>
      <c r="D793">
        <v>800000</v>
      </c>
      <c r="E793" s="14">
        <f t="shared" si="24"/>
        <v>0.99891125000000003</v>
      </c>
      <c r="F793" s="18"/>
      <c r="G793" s="18"/>
      <c r="H793" s="18"/>
      <c r="I793" s="18">
        <v>1</v>
      </c>
      <c r="J793" t="s">
        <v>1</v>
      </c>
      <c r="K793" s="3">
        <f t="shared" si="23"/>
        <v>-871</v>
      </c>
      <c r="M793" s="2">
        <v>4</v>
      </c>
      <c r="N793" t="s">
        <v>12</v>
      </c>
    </row>
    <row r="794" spans="1:14" x14ac:dyDescent="0.25">
      <c r="A794">
        <v>26</v>
      </c>
      <c r="B794" s="1">
        <v>37125</v>
      </c>
      <c r="C794">
        <v>787795</v>
      </c>
      <c r="D794">
        <v>800000</v>
      </c>
      <c r="E794" s="14">
        <f t="shared" si="24"/>
        <v>0.98474375000000003</v>
      </c>
      <c r="F794" s="18"/>
      <c r="G794" s="18"/>
      <c r="H794" s="18">
        <v>1</v>
      </c>
      <c r="I794" s="18"/>
      <c r="J794" t="s">
        <v>1</v>
      </c>
      <c r="K794" s="3">
        <f t="shared" si="23"/>
        <v>-12205</v>
      </c>
      <c r="M794" s="2">
        <v>4</v>
      </c>
      <c r="N794" t="s">
        <v>12</v>
      </c>
    </row>
    <row r="795" spans="1:14" x14ac:dyDescent="0.25">
      <c r="A795">
        <v>26</v>
      </c>
      <c r="B795" s="1">
        <v>37126</v>
      </c>
      <c r="C795">
        <v>794284</v>
      </c>
      <c r="D795">
        <v>800000</v>
      </c>
      <c r="E795" s="14">
        <f t="shared" si="24"/>
        <v>0.99285500000000004</v>
      </c>
      <c r="F795" s="18"/>
      <c r="G795" s="18"/>
      <c r="H795" s="18">
        <v>1</v>
      </c>
      <c r="I795" s="18"/>
      <c r="J795" t="s">
        <v>1</v>
      </c>
      <c r="K795" s="3">
        <f t="shared" si="23"/>
        <v>-5716</v>
      </c>
      <c r="M795" s="2">
        <v>4</v>
      </c>
      <c r="N795" t="s">
        <v>12</v>
      </c>
    </row>
    <row r="796" spans="1:14" x14ac:dyDescent="0.25">
      <c r="A796">
        <v>26</v>
      </c>
      <c r="B796" s="1">
        <v>37127</v>
      </c>
      <c r="C796">
        <v>789103</v>
      </c>
      <c r="D796">
        <v>800000</v>
      </c>
      <c r="E796" s="14">
        <f t="shared" si="24"/>
        <v>0.98637874999999997</v>
      </c>
      <c r="F796" s="18"/>
      <c r="G796" s="18"/>
      <c r="H796" s="18">
        <v>1</v>
      </c>
      <c r="I796" s="18"/>
      <c r="J796" t="s">
        <v>1</v>
      </c>
      <c r="K796" s="3">
        <f t="shared" si="23"/>
        <v>-10897</v>
      </c>
      <c r="M796" s="2">
        <v>3</v>
      </c>
      <c r="N796" t="s">
        <v>12</v>
      </c>
    </row>
    <row r="797" spans="1:14" x14ac:dyDescent="0.25">
      <c r="A797">
        <v>26</v>
      </c>
      <c r="B797" s="1">
        <v>37128</v>
      </c>
      <c r="C797">
        <v>801405</v>
      </c>
      <c r="D797">
        <v>800000</v>
      </c>
      <c r="E797" s="14">
        <f t="shared" si="24"/>
        <v>1.0017562499999999</v>
      </c>
      <c r="F797" s="18"/>
      <c r="G797" s="18"/>
      <c r="H797" s="18"/>
      <c r="I797" s="18">
        <v>1</v>
      </c>
      <c r="J797" t="s">
        <v>1</v>
      </c>
      <c r="K797" s="3">
        <f t="shared" si="23"/>
        <v>1405</v>
      </c>
      <c r="L797" t="s">
        <v>9</v>
      </c>
      <c r="M797" s="2">
        <v>4</v>
      </c>
      <c r="N797" t="s">
        <v>12</v>
      </c>
    </row>
    <row r="798" spans="1:14" x14ac:dyDescent="0.25">
      <c r="A798">
        <v>26</v>
      </c>
      <c r="B798" s="1">
        <v>37129</v>
      </c>
      <c r="C798">
        <v>800024</v>
      </c>
      <c r="D798">
        <v>800000</v>
      </c>
      <c r="E798" s="14">
        <f t="shared" si="24"/>
        <v>1.00003</v>
      </c>
      <c r="F798" s="18"/>
      <c r="G798" s="18"/>
      <c r="H798" s="18"/>
      <c r="I798" s="18">
        <v>1</v>
      </c>
      <c r="J798" t="s">
        <v>1</v>
      </c>
      <c r="K798" s="3">
        <f t="shared" si="23"/>
        <v>24</v>
      </c>
      <c r="L798" t="s">
        <v>9</v>
      </c>
      <c r="M798" s="2">
        <v>4</v>
      </c>
      <c r="N798" t="s">
        <v>12</v>
      </c>
    </row>
    <row r="799" spans="1:14" x14ac:dyDescent="0.25">
      <c r="A799">
        <v>26</v>
      </c>
      <c r="B799" s="1">
        <v>37130</v>
      </c>
      <c r="C799">
        <v>799472</v>
      </c>
      <c r="D799">
        <v>800000</v>
      </c>
      <c r="E799" s="14">
        <f t="shared" si="24"/>
        <v>0.99934000000000001</v>
      </c>
      <c r="F799" s="18"/>
      <c r="G799" s="18"/>
      <c r="H799" s="18"/>
      <c r="I799" s="18">
        <v>1</v>
      </c>
      <c r="J799" t="s">
        <v>1</v>
      </c>
      <c r="K799" s="3">
        <f t="shared" si="23"/>
        <v>-528</v>
      </c>
      <c r="M799" s="2">
        <v>4</v>
      </c>
      <c r="N799" t="s">
        <v>12</v>
      </c>
    </row>
    <row r="800" spans="1:14" x14ac:dyDescent="0.25">
      <c r="A800">
        <v>26</v>
      </c>
      <c r="B800" s="1">
        <v>37131</v>
      </c>
      <c r="C800">
        <v>797351</v>
      </c>
      <c r="D800">
        <v>800000</v>
      </c>
      <c r="E800" s="14">
        <f t="shared" si="24"/>
        <v>0.99668875000000001</v>
      </c>
      <c r="F800" s="18"/>
      <c r="G800" s="18"/>
      <c r="H800" s="18"/>
      <c r="I800" s="18">
        <v>1</v>
      </c>
      <c r="J800" t="s">
        <v>1</v>
      </c>
      <c r="K800" s="3">
        <f t="shared" si="23"/>
        <v>-2649</v>
      </c>
      <c r="M800" s="2">
        <v>4</v>
      </c>
      <c r="N800" t="s">
        <v>12</v>
      </c>
    </row>
    <row r="801" spans="1:14" x14ac:dyDescent="0.25">
      <c r="A801">
        <v>26</v>
      </c>
      <c r="B801" s="1">
        <v>37132</v>
      </c>
      <c r="C801">
        <v>777449</v>
      </c>
      <c r="D801">
        <v>800000</v>
      </c>
      <c r="E801" s="14">
        <f t="shared" si="24"/>
        <v>0.97181125000000002</v>
      </c>
      <c r="F801" s="18"/>
      <c r="G801" s="18"/>
      <c r="H801" s="18">
        <v>1</v>
      </c>
      <c r="I801" s="18"/>
      <c r="J801" t="s">
        <v>1</v>
      </c>
      <c r="K801" s="3">
        <f t="shared" si="23"/>
        <v>-22551</v>
      </c>
      <c r="M801" s="2">
        <v>4</v>
      </c>
      <c r="N801" t="s">
        <v>12</v>
      </c>
    </row>
    <row r="802" spans="1:14" x14ac:dyDescent="0.25">
      <c r="A802">
        <v>26</v>
      </c>
      <c r="B802" s="1">
        <v>37133</v>
      </c>
      <c r="C802">
        <v>800716</v>
      </c>
      <c r="D802">
        <v>800000</v>
      </c>
      <c r="E802" s="14">
        <f t="shared" si="24"/>
        <v>1.0008950000000001</v>
      </c>
      <c r="F802" s="18"/>
      <c r="G802" s="18"/>
      <c r="H802" s="18"/>
      <c r="I802" s="18">
        <v>1</v>
      </c>
      <c r="J802" t="s">
        <v>1</v>
      </c>
      <c r="K802" s="3">
        <f t="shared" si="23"/>
        <v>716</v>
      </c>
      <c r="L802" t="s">
        <v>9</v>
      </c>
      <c r="M802" s="2">
        <v>4</v>
      </c>
      <c r="N802" t="s">
        <v>12</v>
      </c>
    </row>
    <row r="803" spans="1:14" ht="13.8" thickBot="1" x14ac:dyDescent="0.3">
      <c r="A803">
        <v>26</v>
      </c>
      <c r="B803" s="1">
        <v>37134</v>
      </c>
      <c r="C803">
        <v>803876</v>
      </c>
      <c r="D803">
        <v>800000</v>
      </c>
      <c r="E803" s="14">
        <f t="shared" si="24"/>
        <v>1.004845</v>
      </c>
      <c r="F803" s="20"/>
      <c r="G803" s="20"/>
      <c r="H803" s="20"/>
      <c r="I803" s="20">
        <v>1</v>
      </c>
      <c r="J803" t="s">
        <v>1</v>
      </c>
      <c r="K803" s="3">
        <f t="shared" si="23"/>
        <v>3876</v>
      </c>
      <c r="L803" t="s">
        <v>9</v>
      </c>
      <c r="M803" s="2">
        <v>4</v>
      </c>
      <c r="N803" t="s">
        <v>12</v>
      </c>
    </row>
    <row r="804" spans="1:14" x14ac:dyDescent="0.25">
      <c r="B804" s="1"/>
      <c r="F804" s="18">
        <f>SUM(F773:F803)</f>
        <v>2</v>
      </c>
      <c r="G804" s="18"/>
      <c r="H804" s="18">
        <f>SUM(H773:H803)</f>
        <v>12</v>
      </c>
      <c r="I804" s="18">
        <f>SUM(I773:I803)</f>
        <v>14</v>
      </c>
      <c r="M804" s="2"/>
    </row>
    <row r="805" spans="1:14" x14ac:dyDescent="0.25">
      <c r="B805" s="1"/>
      <c r="F805" s="18"/>
      <c r="G805" s="18"/>
      <c r="H805" s="18"/>
      <c r="I805" s="18"/>
      <c r="M805" s="2"/>
    </row>
    <row r="806" spans="1:14" x14ac:dyDescent="0.25">
      <c r="A806" s="5" t="s">
        <v>2</v>
      </c>
      <c r="B806" s="6" t="s">
        <v>3</v>
      </c>
      <c r="C806" s="5" t="s">
        <v>4</v>
      </c>
      <c r="D806" s="6" t="s">
        <v>5</v>
      </c>
      <c r="E806" s="13" t="s">
        <v>23</v>
      </c>
      <c r="F806" s="16">
        <v>0.95</v>
      </c>
      <c r="G806" s="16"/>
      <c r="H806" s="16">
        <v>0.98</v>
      </c>
      <c r="I806" s="16">
        <v>1</v>
      </c>
      <c r="J806" s="5" t="s">
        <v>6</v>
      </c>
      <c r="M806" s="5" t="s">
        <v>22</v>
      </c>
      <c r="N806" s="5" t="s">
        <v>21</v>
      </c>
    </row>
    <row r="807" spans="1:14" x14ac:dyDescent="0.25">
      <c r="A807">
        <v>26</v>
      </c>
      <c r="B807" s="1">
        <v>37135</v>
      </c>
      <c r="C807">
        <v>799264</v>
      </c>
      <c r="D807">
        <v>800000</v>
      </c>
      <c r="E807" s="14">
        <f t="shared" si="24"/>
        <v>0.99907999999999997</v>
      </c>
      <c r="F807" s="18"/>
      <c r="G807" s="18"/>
      <c r="H807" s="18"/>
      <c r="I807" s="18">
        <v>1</v>
      </c>
      <c r="J807" t="s">
        <v>1</v>
      </c>
      <c r="K807" s="3">
        <f t="shared" si="23"/>
        <v>-736</v>
      </c>
      <c r="M807" s="2">
        <v>4</v>
      </c>
      <c r="N807" t="s">
        <v>12</v>
      </c>
    </row>
    <row r="808" spans="1:14" x14ac:dyDescent="0.25">
      <c r="A808">
        <v>26</v>
      </c>
      <c r="B808" s="1">
        <v>37136</v>
      </c>
      <c r="C808">
        <v>809830</v>
      </c>
      <c r="D808">
        <v>800000</v>
      </c>
      <c r="E808" s="14">
        <f t="shared" si="24"/>
        <v>1.0122875</v>
      </c>
      <c r="F808" s="18"/>
      <c r="G808" s="18"/>
      <c r="H808" s="18"/>
      <c r="I808" s="18">
        <v>1</v>
      </c>
      <c r="J808" t="s">
        <v>1</v>
      </c>
      <c r="K808" s="3">
        <f t="shared" si="23"/>
        <v>9830</v>
      </c>
      <c r="L808" t="s">
        <v>9</v>
      </c>
      <c r="M808" s="2">
        <v>4</v>
      </c>
      <c r="N808" t="s">
        <v>12</v>
      </c>
    </row>
    <row r="809" spans="1:14" x14ac:dyDescent="0.25">
      <c r="A809">
        <v>26</v>
      </c>
      <c r="B809" s="1">
        <v>37137</v>
      </c>
      <c r="C809">
        <v>804552</v>
      </c>
      <c r="D809">
        <v>800000</v>
      </c>
      <c r="E809" s="14">
        <f t="shared" si="24"/>
        <v>1.00569</v>
      </c>
      <c r="F809" s="18"/>
      <c r="G809" s="18"/>
      <c r="H809" s="18"/>
      <c r="I809" s="18">
        <v>1</v>
      </c>
      <c r="J809" t="s">
        <v>1</v>
      </c>
      <c r="K809" s="3">
        <f t="shared" si="23"/>
        <v>4552</v>
      </c>
      <c r="L809" t="s">
        <v>9</v>
      </c>
      <c r="M809" s="2">
        <v>4</v>
      </c>
      <c r="N809" t="s">
        <v>12</v>
      </c>
    </row>
    <row r="810" spans="1:14" x14ac:dyDescent="0.25">
      <c r="A810">
        <v>26</v>
      </c>
      <c r="B810" s="1">
        <v>37138</v>
      </c>
      <c r="C810">
        <v>798559</v>
      </c>
      <c r="D810">
        <v>800000</v>
      </c>
      <c r="E810" s="14">
        <f t="shared" si="24"/>
        <v>0.99819875000000002</v>
      </c>
      <c r="F810" s="18"/>
      <c r="G810" s="18"/>
      <c r="H810" s="18"/>
      <c r="I810" s="18">
        <v>1</v>
      </c>
      <c r="J810" t="s">
        <v>1</v>
      </c>
      <c r="K810" s="3">
        <f t="shared" si="23"/>
        <v>-1441</v>
      </c>
      <c r="M810" s="2">
        <v>4</v>
      </c>
      <c r="N810" t="s">
        <v>12</v>
      </c>
    </row>
    <row r="811" spans="1:14" x14ac:dyDescent="0.25">
      <c r="A811">
        <v>26</v>
      </c>
      <c r="B811" s="1">
        <v>37139</v>
      </c>
      <c r="C811">
        <v>803048</v>
      </c>
      <c r="D811">
        <v>800000</v>
      </c>
      <c r="E811" s="14">
        <f t="shared" si="24"/>
        <v>1.0038100000000001</v>
      </c>
      <c r="F811" s="18"/>
      <c r="G811" s="18"/>
      <c r="H811" s="18"/>
      <c r="I811" s="18">
        <v>1</v>
      </c>
      <c r="J811" t="s">
        <v>1</v>
      </c>
      <c r="K811" s="3">
        <f t="shared" si="23"/>
        <v>3048</v>
      </c>
      <c r="L811" t="s">
        <v>9</v>
      </c>
      <c r="M811" s="2">
        <v>4</v>
      </c>
      <c r="N811" t="s">
        <v>12</v>
      </c>
    </row>
    <row r="812" spans="1:14" x14ac:dyDescent="0.25">
      <c r="A812">
        <v>26</v>
      </c>
      <c r="B812" s="1">
        <v>37140</v>
      </c>
      <c r="C812">
        <v>763700</v>
      </c>
      <c r="D812">
        <v>800000</v>
      </c>
      <c r="E812" s="14">
        <f t="shared" si="24"/>
        <v>0.95462499999999995</v>
      </c>
      <c r="F812" s="18">
        <v>1</v>
      </c>
      <c r="G812" s="18"/>
      <c r="H812" s="18"/>
      <c r="I812" s="18"/>
      <c r="J812" t="s">
        <v>1</v>
      </c>
      <c r="K812" s="3">
        <f t="shared" si="23"/>
        <v>-36300</v>
      </c>
      <c r="M812" s="2">
        <v>4</v>
      </c>
      <c r="N812" t="s">
        <v>12</v>
      </c>
    </row>
    <row r="813" spans="1:14" x14ac:dyDescent="0.25">
      <c r="A813">
        <v>26</v>
      </c>
      <c r="B813" s="1">
        <v>37141</v>
      </c>
      <c r="C813">
        <v>786923</v>
      </c>
      <c r="D813">
        <v>800000</v>
      </c>
      <c r="E813" s="14">
        <f t="shared" si="24"/>
        <v>0.98365374999999999</v>
      </c>
      <c r="F813" s="18"/>
      <c r="G813" s="18"/>
      <c r="H813" s="18">
        <v>1</v>
      </c>
      <c r="I813" s="18"/>
      <c r="J813" t="s">
        <v>1</v>
      </c>
      <c r="K813" s="3">
        <f t="shared" si="23"/>
        <v>-13077</v>
      </c>
      <c r="M813" s="2">
        <v>4</v>
      </c>
      <c r="N813" t="s">
        <v>12</v>
      </c>
    </row>
    <row r="814" spans="1:14" x14ac:dyDescent="0.25">
      <c r="A814">
        <v>26</v>
      </c>
      <c r="B814" s="1">
        <v>37142</v>
      </c>
      <c r="C814">
        <v>800608</v>
      </c>
      <c r="D814">
        <v>800000</v>
      </c>
      <c r="E814" s="14">
        <f t="shared" si="24"/>
        <v>1.0007600000000001</v>
      </c>
      <c r="F814" s="18"/>
      <c r="G814" s="18"/>
      <c r="H814" s="18"/>
      <c r="I814" s="18">
        <v>1</v>
      </c>
      <c r="J814" t="s">
        <v>1</v>
      </c>
      <c r="K814" s="3">
        <f t="shared" si="23"/>
        <v>608</v>
      </c>
      <c r="L814" t="s">
        <v>9</v>
      </c>
      <c r="M814" s="2">
        <v>4</v>
      </c>
      <c r="N814" t="s">
        <v>12</v>
      </c>
    </row>
    <row r="815" spans="1:14" x14ac:dyDescent="0.25">
      <c r="A815">
        <v>26</v>
      </c>
      <c r="B815" s="1">
        <v>37143</v>
      </c>
      <c r="C815">
        <v>801648</v>
      </c>
      <c r="D815">
        <v>800000</v>
      </c>
      <c r="E815" s="14">
        <f t="shared" si="24"/>
        <v>1.00206</v>
      </c>
      <c r="F815" s="18"/>
      <c r="G815" s="18"/>
      <c r="H815" s="18"/>
      <c r="I815" s="18">
        <v>1</v>
      </c>
      <c r="J815" t="s">
        <v>1</v>
      </c>
      <c r="K815" s="3">
        <f t="shared" si="23"/>
        <v>1648</v>
      </c>
      <c r="L815" t="s">
        <v>9</v>
      </c>
      <c r="M815" s="2">
        <v>4</v>
      </c>
      <c r="N815" t="s">
        <v>12</v>
      </c>
    </row>
    <row r="816" spans="1:14" x14ac:dyDescent="0.25">
      <c r="A816">
        <v>26</v>
      </c>
      <c r="B816" s="1">
        <v>37144</v>
      </c>
      <c r="C816">
        <v>811826</v>
      </c>
      <c r="D816">
        <v>800000</v>
      </c>
      <c r="E816" s="14">
        <f t="shared" si="24"/>
        <v>1.0147824999999999</v>
      </c>
      <c r="F816" s="18"/>
      <c r="G816" s="18"/>
      <c r="H816" s="18"/>
      <c r="I816" s="18">
        <v>1</v>
      </c>
      <c r="J816" t="s">
        <v>1</v>
      </c>
      <c r="K816" s="3">
        <f t="shared" si="23"/>
        <v>11826</v>
      </c>
      <c r="L816" t="s">
        <v>9</v>
      </c>
      <c r="M816" s="2">
        <v>4</v>
      </c>
      <c r="N816" t="s">
        <v>12</v>
      </c>
    </row>
    <row r="817" spans="1:14" x14ac:dyDescent="0.25">
      <c r="A817">
        <v>26</v>
      </c>
      <c r="B817" s="1">
        <v>37145</v>
      </c>
      <c r="C817">
        <v>774813</v>
      </c>
      <c r="D817">
        <v>800000</v>
      </c>
      <c r="E817" s="14">
        <f t="shared" si="24"/>
        <v>0.96851624999999997</v>
      </c>
      <c r="F817" s="18">
        <v>1</v>
      </c>
      <c r="G817" s="18"/>
      <c r="H817" s="18"/>
      <c r="I817" s="18"/>
      <c r="J817" t="s">
        <v>1</v>
      </c>
      <c r="K817" s="3">
        <f t="shared" si="23"/>
        <v>-25187</v>
      </c>
      <c r="M817" s="2">
        <v>1</v>
      </c>
      <c r="N817" t="s">
        <v>12</v>
      </c>
    </row>
    <row r="818" spans="1:14" x14ac:dyDescent="0.25">
      <c r="A818">
        <v>26</v>
      </c>
      <c r="B818" s="1">
        <v>37146</v>
      </c>
      <c r="C818">
        <v>789133</v>
      </c>
      <c r="D818">
        <v>800000</v>
      </c>
      <c r="E818" s="14">
        <f t="shared" si="24"/>
        <v>0.98641624999999999</v>
      </c>
      <c r="F818" s="18"/>
      <c r="G818" s="18"/>
      <c r="H818" s="18">
        <v>1</v>
      </c>
      <c r="I818" s="18"/>
      <c r="J818" t="s">
        <v>1</v>
      </c>
      <c r="K818" s="3">
        <f t="shared" si="23"/>
        <v>-10867</v>
      </c>
      <c r="M818" s="2">
        <v>4</v>
      </c>
      <c r="N818" t="s">
        <v>12</v>
      </c>
    </row>
    <row r="819" spans="1:14" x14ac:dyDescent="0.25">
      <c r="A819">
        <v>26</v>
      </c>
      <c r="B819" s="1">
        <v>37147</v>
      </c>
      <c r="C819">
        <v>801372</v>
      </c>
      <c r="D819">
        <v>800000</v>
      </c>
      <c r="E819" s="14">
        <f t="shared" si="24"/>
        <v>1.0017149999999999</v>
      </c>
      <c r="F819" s="18"/>
      <c r="G819" s="18"/>
      <c r="H819" s="18"/>
      <c r="I819" s="18">
        <v>1</v>
      </c>
      <c r="J819" t="s">
        <v>1</v>
      </c>
      <c r="K819" s="3">
        <f t="shared" si="23"/>
        <v>1372</v>
      </c>
      <c r="L819" t="s">
        <v>9</v>
      </c>
      <c r="M819" s="2">
        <v>3</v>
      </c>
      <c r="N819" t="s">
        <v>12</v>
      </c>
    </row>
    <row r="820" spans="1:14" x14ac:dyDescent="0.25">
      <c r="A820">
        <v>26</v>
      </c>
      <c r="B820" s="1">
        <v>37148</v>
      </c>
      <c r="C820">
        <v>802320</v>
      </c>
      <c r="D820">
        <v>800000</v>
      </c>
      <c r="E820" s="14">
        <f t="shared" si="24"/>
        <v>1.0028999999999999</v>
      </c>
      <c r="F820" s="18"/>
      <c r="G820" s="18"/>
      <c r="H820" s="18"/>
      <c r="I820" s="18">
        <v>1</v>
      </c>
      <c r="J820" t="s">
        <v>1</v>
      </c>
      <c r="K820" s="3">
        <f t="shared" si="23"/>
        <v>2320</v>
      </c>
      <c r="L820" t="s">
        <v>9</v>
      </c>
      <c r="M820" s="2">
        <v>4</v>
      </c>
      <c r="N820" t="s">
        <v>12</v>
      </c>
    </row>
    <row r="821" spans="1:14" x14ac:dyDescent="0.25">
      <c r="A821">
        <v>26</v>
      </c>
      <c r="B821" s="1">
        <v>37149</v>
      </c>
      <c r="C821">
        <v>800619</v>
      </c>
      <c r="D821">
        <v>800000</v>
      </c>
      <c r="E821" s="14">
        <f t="shared" si="24"/>
        <v>1.00077375</v>
      </c>
      <c r="F821" s="18"/>
      <c r="G821" s="18"/>
      <c r="H821" s="18"/>
      <c r="I821" s="18">
        <v>1</v>
      </c>
      <c r="J821" t="s">
        <v>1</v>
      </c>
      <c r="K821" s="3">
        <f t="shared" si="23"/>
        <v>619</v>
      </c>
      <c r="L821" t="s">
        <v>9</v>
      </c>
      <c r="M821" s="2">
        <v>4</v>
      </c>
      <c r="N821" t="s">
        <v>12</v>
      </c>
    </row>
    <row r="822" spans="1:14" x14ac:dyDescent="0.25">
      <c r="A822">
        <v>26</v>
      </c>
      <c r="B822" s="1">
        <v>37150</v>
      </c>
      <c r="C822">
        <v>803616</v>
      </c>
      <c r="D822">
        <v>800000</v>
      </c>
      <c r="E822" s="14">
        <f t="shared" si="24"/>
        <v>1.0045200000000001</v>
      </c>
      <c r="F822" s="18"/>
      <c r="G822" s="18"/>
      <c r="H822" s="18"/>
      <c r="I822" s="18">
        <v>1</v>
      </c>
      <c r="J822" t="s">
        <v>1</v>
      </c>
      <c r="K822" s="3">
        <f t="shared" si="23"/>
        <v>3616</v>
      </c>
      <c r="L822" t="s">
        <v>9</v>
      </c>
      <c r="M822" s="2">
        <v>4</v>
      </c>
      <c r="N822" t="s">
        <v>12</v>
      </c>
    </row>
    <row r="823" spans="1:14" x14ac:dyDescent="0.25">
      <c r="A823">
        <v>26</v>
      </c>
      <c r="B823" s="1">
        <v>37151</v>
      </c>
      <c r="C823">
        <v>806986</v>
      </c>
      <c r="D823">
        <v>800000</v>
      </c>
      <c r="E823" s="14">
        <f t="shared" si="24"/>
        <v>1.0087325</v>
      </c>
      <c r="F823" s="18"/>
      <c r="G823" s="18"/>
      <c r="H823" s="18"/>
      <c r="I823" s="18">
        <v>1</v>
      </c>
      <c r="J823" t="s">
        <v>1</v>
      </c>
      <c r="K823" s="3">
        <f t="shared" si="23"/>
        <v>6986</v>
      </c>
      <c r="L823" t="s">
        <v>9</v>
      </c>
      <c r="M823" s="2">
        <v>4</v>
      </c>
      <c r="N823" t="s">
        <v>12</v>
      </c>
    </row>
    <row r="824" spans="1:14" x14ac:dyDescent="0.25">
      <c r="A824">
        <v>26</v>
      </c>
      <c r="B824" s="1">
        <v>37152</v>
      </c>
      <c r="C824">
        <v>795762</v>
      </c>
      <c r="D824">
        <v>800000</v>
      </c>
      <c r="E824" s="14">
        <f t="shared" si="24"/>
        <v>0.99470250000000004</v>
      </c>
      <c r="F824" s="18"/>
      <c r="G824" s="18"/>
      <c r="H824" s="18"/>
      <c r="I824" s="18">
        <v>1</v>
      </c>
      <c r="J824" t="s">
        <v>1</v>
      </c>
      <c r="K824" s="3">
        <f t="shared" si="23"/>
        <v>-4238</v>
      </c>
      <c r="M824" s="2">
        <v>4</v>
      </c>
      <c r="N824" t="s">
        <v>12</v>
      </c>
    </row>
    <row r="825" spans="1:14" x14ac:dyDescent="0.25">
      <c r="A825">
        <v>26</v>
      </c>
      <c r="B825" s="1">
        <v>37153</v>
      </c>
      <c r="C825">
        <v>783486</v>
      </c>
      <c r="D825">
        <v>800000</v>
      </c>
      <c r="E825" s="14">
        <f t="shared" si="24"/>
        <v>0.97935749999999999</v>
      </c>
      <c r="F825" s="18"/>
      <c r="G825" s="18"/>
      <c r="H825" s="18">
        <v>1</v>
      </c>
      <c r="I825" s="18"/>
      <c r="J825" t="s">
        <v>1</v>
      </c>
      <c r="K825" s="3">
        <f t="shared" si="23"/>
        <v>-16514</v>
      </c>
      <c r="M825" s="2">
        <v>0</v>
      </c>
      <c r="N825" t="s">
        <v>12</v>
      </c>
    </row>
    <row r="826" spans="1:14" x14ac:dyDescent="0.25">
      <c r="A826">
        <v>26</v>
      </c>
      <c r="B826" s="1">
        <v>37154</v>
      </c>
      <c r="C826">
        <v>805370</v>
      </c>
      <c r="D826">
        <v>800000</v>
      </c>
      <c r="E826" s="14">
        <f t="shared" si="24"/>
        <v>1.0067124999999999</v>
      </c>
      <c r="F826" s="18"/>
      <c r="G826" s="18"/>
      <c r="H826" s="18"/>
      <c r="I826" s="18">
        <v>1</v>
      </c>
      <c r="J826" t="s">
        <v>1</v>
      </c>
      <c r="K826" s="3">
        <f t="shared" si="23"/>
        <v>5370</v>
      </c>
      <c r="L826" t="s">
        <v>9</v>
      </c>
      <c r="M826" s="2">
        <v>4</v>
      </c>
      <c r="N826" t="s">
        <v>12</v>
      </c>
    </row>
    <row r="827" spans="1:14" x14ac:dyDescent="0.25">
      <c r="A827">
        <v>26</v>
      </c>
      <c r="B827" s="1">
        <v>37155</v>
      </c>
      <c r="C827">
        <v>800713</v>
      </c>
      <c r="D827">
        <v>800000</v>
      </c>
      <c r="E827" s="14">
        <f t="shared" si="24"/>
        <v>1.00089125</v>
      </c>
      <c r="F827" s="18"/>
      <c r="G827" s="18"/>
      <c r="H827" s="18"/>
      <c r="I827" s="18">
        <v>1</v>
      </c>
      <c r="J827" t="s">
        <v>1</v>
      </c>
      <c r="K827" s="3">
        <f t="shared" si="23"/>
        <v>713</v>
      </c>
      <c r="L827" t="s">
        <v>9</v>
      </c>
      <c r="M827" s="2">
        <v>4</v>
      </c>
      <c r="N827" t="s">
        <v>12</v>
      </c>
    </row>
    <row r="828" spans="1:14" x14ac:dyDescent="0.25">
      <c r="A828">
        <v>26</v>
      </c>
      <c r="B828" s="1">
        <v>37156</v>
      </c>
      <c r="C828">
        <v>802693</v>
      </c>
      <c r="D828">
        <v>800000</v>
      </c>
      <c r="E828" s="14">
        <f t="shared" si="24"/>
        <v>1.00336625</v>
      </c>
      <c r="F828" s="18"/>
      <c r="G828" s="18"/>
      <c r="H828" s="18"/>
      <c r="I828" s="18">
        <v>1</v>
      </c>
      <c r="J828" t="s">
        <v>1</v>
      </c>
      <c r="K828" s="3">
        <f t="shared" si="23"/>
        <v>2693</v>
      </c>
      <c r="L828" t="s">
        <v>9</v>
      </c>
      <c r="M828" s="2">
        <v>4</v>
      </c>
      <c r="N828" t="s">
        <v>12</v>
      </c>
    </row>
    <row r="829" spans="1:14" x14ac:dyDescent="0.25">
      <c r="A829">
        <v>26</v>
      </c>
      <c r="B829" s="1">
        <v>37157</v>
      </c>
      <c r="C829">
        <v>801904</v>
      </c>
      <c r="D829">
        <v>800000</v>
      </c>
      <c r="E829" s="14">
        <f t="shared" si="24"/>
        <v>1.00238</v>
      </c>
      <c r="F829" s="18"/>
      <c r="G829" s="18"/>
      <c r="H829" s="18"/>
      <c r="I829" s="18">
        <v>1</v>
      </c>
      <c r="J829" t="s">
        <v>1</v>
      </c>
      <c r="K829" s="3">
        <f t="shared" si="23"/>
        <v>1904</v>
      </c>
      <c r="L829" t="s">
        <v>9</v>
      </c>
      <c r="M829" s="2">
        <v>4</v>
      </c>
      <c r="N829" t="s">
        <v>12</v>
      </c>
    </row>
    <row r="830" spans="1:14" x14ac:dyDescent="0.25">
      <c r="A830">
        <v>26</v>
      </c>
      <c r="B830" s="1">
        <v>37158</v>
      </c>
      <c r="C830">
        <v>851784</v>
      </c>
      <c r="D830">
        <v>890000</v>
      </c>
      <c r="E830" s="14">
        <f t="shared" si="24"/>
        <v>0.95706067415730334</v>
      </c>
      <c r="F830" s="18">
        <v>1</v>
      </c>
      <c r="G830" s="18"/>
      <c r="H830" s="18"/>
      <c r="I830" s="18"/>
      <c r="J830" t="s">
        <v>1</v>
      </c>
      <c r="K830" s="3">
        <f t="shared" si="23"/>
        <v>-38216</v>
      </c>
    </row>
    <row r="831" spans="1:14" x14ac:dyDescent="0.25">
      <c r="A831">
        <v>26</v>
      </c>
      <c r="B831" s="1">
        <v>37159</v>
      </c>
      <c r="C831">
        <v>836888</v>
      </c>
      <c r="D831">
        <v>890000</v>
      </c>
      <c r="E831" s="14">
        <f t="shared" si="24"/>
        <v>0.94032359550561795</v>
      </c>
      <c r="F831" s="18"/>
      <c r="G831" s="18"/>
      <c r="H831" s="18"/>
      <c r="I831" s="18"/>
      <c r="J831" t="s">
        <v>1</v>
      </c>
      <c r="K831" s="3">
        <f t="shared" si="23"/>
        <v>-53112</v>
      </c>
    </row>
    <row r="832" spans="1:14" x14ac:dyDescent="0.25">
      <c r="A832">
        <v>26</v>
      </c>
      <c r="B832" s="1">
        <v>37160</v>
      </c>
      <c r="C832">
        <v>854124</v>
      </c>
      <c r="D832">
        <v>890000</v>
      </c>
      <c r="E832" s="14">
        <f t="shared" si="24"/>
        <v>0.95968988764044949</v>
      </c>
      <c r="F832" s="18">
        <v>1</v>
      </c>
      <c r="G832" s="18"/>
      <c r="H832" s="18"/>
      <c r="I832" s="18"/>
      <c r="J832" t="s">
        <v>1</v>
      </c>
      <c r="K832" s="3">
        <f t="shared" si="23"/>
        <v>-35876</v>
      </c>
    </row>
    <row r="833" spans="1:14" x14ac:dyDescent="0.25">
      <c r="A833">
        <v>26</v>
      </c>
      <c r="B833" s="1">
        <v>37161</v>
      </c>
      <c r="C833">
        <v>866950</v>
      </c>
      <c r="D833">
        <v>890000</v>
      </c>
      <c r="E833" s="14">
        <f t="shared" si="24"/>
        <v>0.9741011235955056</v>
      </c>
      <c r="F833" s="18">
        <v>1</v>
      </c>
      <c r="G833" s="18"/>
      <c r="H833" s="18"/>
      <c r="I833" s="18"/>
      <c r="J833" t="s">
        <v>1</v>
      </c>
      <c r="K833" s="3">
        <f t="shared" si="23"/>
        <v>-23050</v>
      </c>
    </row>
    <row r="834" spans="1:14" x14ac:dyDescent="0.25">
      <c r="A834">
        <v>26</v>
      </c>
      <c r="B834" s="1">
        <v>37162</v>
      </c>
      <c r="C834">
        <v>863997</v>
      </c>
      <c r="D834">
        <v>890000</v>
      </c>
      <c r="E834" s="14">
        <f t="shared" si="24"/>
        <v>0.97078314606741578</v>
      </c>
      <c r="F834" s="18">
        <v>1</v>
      </c>
      <c r="G834" s="18"/>
      <c r="H834" s="18"/>
      <c r="I834" s="18"/>
      <c r="J834" t="s">
        <v>1</v>
      </c>
      <c r="K834" s="3">
        <f t="shared" si="23"/>
        <v>-26003</v>
      </c>
      <c r="M834" s="2">
        <v>0</v>
      </c>
      <c r="N834" t="s">
        <v>14</v>
      </c>
    </row>
    <row r="835" spans="1:14" x14ac:dyDescent="0.25">
      <c r="A835">
        <v>26</v>
      </c>
      <c r="B835" s="1">
        <v>37163</v>
      </c>
      <c r="C835">
        <v>868317</v>
      </c>
      <c r="D835">
        <v>890000</v>
      </c>
      <c r="E835" s="14">
        <f t="shared" si="24"/>
        <v>0.97563707865168536</v>
      </c>
      <c r="F835" s="18">
        <v>1</v>
      </c>
      <c r="G835" s="18"/>
      <c r="H835" s="18"/>
      <c r="I835" s="18"/>
      <c r="J835" t="s">
        <v>1</v>
      </c>
      <c r="K835" s="3">
        <f t="shared" si="23"/>
        <v>-21683</v>
      </c>
      <c r="M835" s="2">
        <v>0</v>
      </c>
      <c r="N835" t="s">
        <v>14</v>
      </c>
    </row>
    <row r="836" spans="1:14" ht="13.8" thickBot="1" x14ac:dyDescent="0.3">
      <c r="A836">
        <v>26</v>
      </c>
      <c r="B836" s="1">
        <v>37164</v>
      </c>
      <c r="C836">
        <v>857232</v>
      </c>
      <c r="D836">
        <v>890000</v>
      </c>
      <c r="E836" s="14">
        <f t="shared" si="24"/>
        <v>0.96318202247191009</v>
      </c>
      <c r="F836" s="20">
        <v>1</v>
      </c>
      <c r="G836" s="20"/>
      <c r="H836" s="20"/>
      <c r="I836" s="20"/>
      <c r="J836" t="s">
        <v>1</v>
      </c>
      <c r="K836" s="3">
        <f t="shared" si="23"/>
        <v>-32768</v>
      </c>
      <c r="M836" s="2">
        <v>4</v>
      </c>
      <c r="N836" t="s">
        <v>14</v>
      </c>
    </row>
    <row r="837" spans="1:14" x14ac:dyDescent="0.25">
      <c r="B837" s="1"/>
      <c r="F837" s="18">
        <f>SUM(F807:F836)</f>
        <v>8</v>
      </c>
      <c r="G837" s="18"/>
      <c r="H837" s="18">
        <f>SUM(H807:H836)</f>
        <v>3</v>
      </c>
      <c r="I837" s="18">
        <f>SUM(I807:I836)</f>
        <v>18</v>
      </c>
      <c r="M837" s="2"/>
    </row>
    <row r="838" spans="1:14" x14ac:dyDescent="0.25">
      <c r="B838" s="1"/>
      <c r="F838" s="18"/>
      <c r="G838" s="18"/>
      <c r="H838" s="18"/>
      <c r="I838" s="18"/>
      <c r="M838" s="2"/>
    </row>
    <row r="839" spans="1:14" x14ac:dyDescent="0.25">
      <c r="A839" s="5" t="s">
        <v>2</v>
      </c>
      <c r="B839" s="6" t="s">
        <v>3</v>
      </c>
      <c r="C839" s="5" t="s">
        <v>4</v>
      </c>
      <c r="D839" s="6" t="s">
        <v>5</v>
      </c>
      <c r="E839" s="13" t="s">
        <v>23</v>
      </c>
      <c r="F839" s="16">
        <v>0.95</v>
      </c>
      <c r="G839" s="16"/>
      <c r="H839" s="16">
        <v>0.98</v>
      </c>
      <c r="I839" s="16">
        <v>1</v>
      </c>
      <c r="J839" s="5" t="s">
        <v>6</v>
      </c>
      <c r="M839" s="5" t="s">
        <v>22</v>
      </c>
      <c r="N839" s="5" t="s">
        <v>21</v>
      </c>
    </row>
    <row r="840" spans="1:14" x14ac:dyDescent="0.25">
      <c r="A840">
        <v>26</v>
      </c>
      <c r="B840" s="1">
        <v>37165</v>
      </c>
      <c r="C840">
        <v>841732</v>
      </c>
      <c r="D840">
        <v>890000</v>
      </c>
      <c r="E840" s="14">
        <f t="shared" si="24"/>
        <v>0.94576629213483143</v>
      </c>
      <c r="F840" s="18">
        <v>1</v>
      </c>
      <c r="G840" s="18"/>
      <c r="H840" s="18"/>
      <c r="I840" s="18"/>
      <c r="J840" t="s">
        <v>1</v>
      </c>
      <c r="K840" s="3">
        <f t="shared" si="23"/>
        <v>-48268</v>
      </c>
      <c r="M840" s="2">
        <v>4</v>
      </c>
      <c r="N840" t="s">
        <v>14</v>
      </c>
    </row>
    <row r="841" spans="1:14" x14ac:dyDescent="0.25">
      <c r="A841">
        <v>26</v>
      </c>
      <c r="B841" s="1">
        <v>37166</v>
      </c>
      <c r="C841">
        <v>857952</v>
      </c>
      <c r="D841">
        <v>890000</v>
      </c>
      <c r="E841" s="14">
        <f t="shared" si="24"/>
        <v>0.9639910112359551</v>
      </c>
      <c r="F841" s="18">
        <v>1</v>
      </c>
      <c r="G841" s="18"/>
      <c r="H841" s="18"/>
      <c r="I841" s="18"/>
      <c r="J841" t="s">
        <v>1</v>
      </c>
      <c r="K841" s="3">
        <f t="shared" si="23"/>
        <v>-32048</v>
      </c>
      <c r="M841" s="2">
        <v>4</v>
      </c>
      <c r="N841" t="s">
        <v>14</v>
      </c>
    </row>
    <row r="842" spans="1:14" x14ac:dyDescent="0.25">
      <c r="A842">
        <v>26</v>
      </c>
      <c r="B842" s="1">
        <v>37167</v>
      </c>
      <c r="C842">
        <v>875617</v>
      </c>
      <c r="D842">
        <v>890000</v>
      </c>
      <c r="E842" s="14">
        <f t="shared" si="24"/>
        <v>0.98383932584269662</v>
      </c>
      <c r="F842" s="18"/>
      <c r="G842" s="18"/>
      <c r="H842" s="18">
        <v>1</v>
      </c>
      <c r="I842" s="18"/>
      <c r="J842" t="s">
        <v>1</v>
      </c>
      <c r="K842" s="3">
        <f t="shared" si="23"/>
        <v>-14383</v>
      </c>
      <c r="M842" s="2">
        <v>4</v>
      </c>
      <c r="N842" t="s">
        <v>14</v>
      </c>
    </row>
    <row r="843" spans="1:14" x14ac:dyDescent="0.25">
      <c r="A843">
        <v>26</v>
      </c>
      <c r="B843" s="1">
        <v>37168</v>
      </c>
      <c r="C843">
        <v>869260</v>
      </c>
      <c r="D843">
        <v>890000</v>
      </c>
      <c r="E843" s="14">
        <f t="shared" si="24"/>
        <v>0.9766966292134831</v>
      </c>
      <c r="F843" s="18"/>
      <c r="G843" s="18"/>
      <c r="H843" s="18">
        <v>1</v>
      </c>
      <c r="I843" s="18"/>
      <c r="J843" t="s">
        <v>1</v>
      </c>
      <c r="K843" s="3">
        <f t="shared" si="23"/>
        <v>-20740</v>
      </c>
      <c r="M843" s="2">
        <v>4</v>
      </c>
      <c r="N843" t="s">
        <v>14</v>
      </c>
    </row>
    <row r="844" spans="1:14" x14ac:dyDescent="0.25">
      <c r="A844">
        <v>26</v>
      </c>
      <c r="B844" s="1">
        <v>37169</v>
      </c>
      <c r="C844">
        <v>849403</v>
      </c>
      <c r="D844">
        <v>890000</v>
      </c>
      <c r="E844" s="14">
        <f t="shared" si="24"/>
        <v>0.95438539325842697</v>
      </c>
      <c r="F844" s="18">
        <v>1</v>
      </c>
      <c r="G844" s="18"/>
      <c r="H844" s="18"/>
      <c r="I844" s="18"/>
      <c r="J844" t="s">
        <v>1</v>
      </c>
      <c r="K844" s="3">
        <f t="shared" si="23"/>
        <v>-40597</v>
      </c>
      <c r="M844" s="2">
        <v>4</v>
      </c>
      <c r="N844" t="s">
        <v>14</v>
      </c>
    </row>
    <row r="845" spans="1:14" x14ac:dyDescent="0.25">
      <c r="A845">
        <v>26</v>
      </c>
      <c r="B845" s="1">
        <v>37170</v>
      </c>
      <c r="C845">
        <v>867523</v>
      </c>
      <c r="D845">
        <v>890000</v>
      </c>
      <c r="E845" s="14">
        <f t="shared" si="24"/>
        <v>0.9747449438202247</v>
      </c>
      <c r="F845" s="18"/>
      <c r="G845" s="18"/>
      <c r="H845" s="18">
        <v>1</v>
      </c>
      <c r="I845" s="18"/>
      <c r="J845" t="s">
        <v>1</v>
      </c>
      <c r="K845" s="3">
        <f t="shared" si="23"/>
        <v>-22477</v>
      </c>
      <c r="M845" s="2">
        <v>4</v>
      </c>
      <c r="N845" t="s">
        <v>14</v>
      </c>
    </row>
    <row r="846" spans="1:14" x14ac:dyDescent="0.25">
      <c r="A846">
        <v>26</v>
      </c>
      <c r="B846" s="1">
        <v>37171</v>
      </c>
      <c r="C846">
        <v>871403</v>
      </c>
      <c r="D846">
        <v>890000</v>
      </c>
      <c r="E846" s="14">
        <f t="shared" si="24"/>
        <v>0.97910449438202252</v>
      </c>
      <c r="F846" s="18"/>
      <c r="G846" s="18"/>
      <c r="H846" s="18">
        <v>1</v>
      </c>
      <c r="I846" s="18"/>
      <c r="J846" t="s">
        <v>1</v>
      </c>
      <c r="K846" s="3">
        <f t="shared" si="23"/>
        <v>-18597</v>
      </c>
      <c r="M846" s="2">
        <v>4</v>
      </c>
      <c r="N846" t="s">
        <v>14</v>
      </c>
    </row>
    <row r="847" spans="1:14" x14ac:dyDescent="0.25">
      <c r="A847">
        <v>26</v>
      </c>
      <c r="B847" s="1">
        <v>37172</v>
      </c>
      <c r="C847">
        <v>871747</v>
      </c>
      <c r="D847">
        <v>890000</v>
      </c>
      <c r="E847" s="14">
        <f t="shared" si="24"/>
        <v>0.97949101123595506</v>
      </c>
      <c r="F847" s="18"/>
      <c r="G847" s="18"/>
      <c r="H847" s="18">
        <v>1</v>
      </c>
      <c r="I847" s="18"/>
      <c r="J847" t="s">
        <v>1</v>
      </c>
      <c r="K847" s="3">
        <f t="shared" si="23"/>
        <v>-18253</v>
      </c>
      <c r="M847" s="2">
        <v>4</v>
      </c>
      <c r="N847" t="s">
        <v>14</v>
      </c>
    </row>
    <row r="848" spans="1:14" x14ac:dyDescent="0.25">
      <c r="A848">
        <v>26</v>
      </c>
      <c r="B848" s="1">
        <v>37173</v>
      </c>
      <c r="C848">
        <v>867982</v>
      </c>
      <c r="D848">
        <v>890000</v>
      </c>
      <c r="E848" s="14">
        <f t="shared" si="24"/>
        <v>0.97526067415730333</v>
      </c>
      <c r="F848" s="18"/>
      <c r="G848" s="18"/>
      <c r="H848" s="18">
        <v>1</v>
      </c>
      <c r="I848" s="18"/>
      <c r="J848" t="s">
        <v>1</v>
      </c>
      <c r="K848" s="3">
        <f t="shared" si="23"/>
        <v>-22018</v>
      </c>
      <c r="M848" s="2">
        <v>4</v>
      </c>
      <c r="N848" t="s">
        <v>14</v>
      </c>
    </row>
    <row r="849" spans="1:14" x14ac:dyDescent="0.25">
      <c r="A849">
        <v>26</v>
      </c>
      <c r="B849" s="1">
        <v>37174</v>
      </c>
      <c r="C849">
        <v>874724</v>
      </c>
      <c r="D849">
        <v>890000</v>
      </c>
      <c r="E849" s="14">
        <f t="shared" si="24"/>
        <v>0.98283595505617982</v>
      </c>
      <c r="F849" s="18"/>
      <c r="G849" s="18"/>
      <c r="H849" s="18">
        <v>1</v>
      </c>
      <c r="I849" s="18"/>
      <c r="J849" t="s">
        <v>1</v>
      </c>
      <c r="K849" s="3">
        <f t="shared" ref="K849:K918" si="25">SUM(C849-D849)</f>
        <v>-15276</v>
      </c>
      <c r="M849" s="2">
        <v>4</v>
      </c>
      <c r="N849" t="s">
        <v>14</v>
      </c>
    </row>
    <row r="850" spans="1:14" x14ac:dyDescent="0.25">
      <c r="A850">
        <v>26</v>
      </c>
      <c r="B850" s="1">
        <v>37175</v>
      </c>
      <c r="C850">
        <v>861367</v>
      </c>
      <c r="D850">
        <v>890000</v>
      </c>
      <c r="E850" s="14">
        <f t="shared" ref="E850:E917" si="26">+C850/D850</f>
        <v>0.96782808988764046</v>
      </c>
      <c r="F850" s="18">
        <v>1</v>
      </c>
      <c r="G850" s="18"/>
      <c r="H850" s="18"/>
      <c r="I850" s="18"/>
      <c r="J850" t="s">
        <v>1</v>
      </c>
      <c r="K850" s="3">
        <f t="shared" si="25"/>
        <v>-28633</v>
      </c>
      <c r="M850" s="2">
        <v>4</v>
      </c>
      <c r="N850" t="s">
        <v>14</v>
      </c>
    </row>
    <row r="851" spans="1:14" x14ac:dyDescent="0.25">
      <c r="A851">
        <v>26</v>
      </c>
      <c r="B851" s="1">
        <v>37176</v>
      </c>
      <c r="C851">
        <v>871738</v>
      </c>
      <c r="D851">
        <v>890000</v>
      </c>
      <c r="E851" s="14">
        <f t="shared" si="26"/>
        <v>0.97948089887640455</v>
      </c>
      <c r="F851" s="18"/>
      <c r="G851" s="18"/>
      <c r="H851" s="18">
        <v>1</v>
      </c>
      <c r="I851" s="18"/>
      <c r="J851" t="s">
        <v>1</v>
      </c>
      <c r="K851" s="3">
        <f t="shared" si="25"/>
        <v>-18262</v>
      </c>
      <c r="M851" s="2">
        <v>4</v>
      </c>
      <c r="N851" t="s">
        <v>14</v>
      </c>
    </row>
    <row r="852" spans="1:14" x14ac:dyDescent="0.25">
      <c r="A852">
        <v>26</v>
      </c>
      <c r="B852" s="1">
        <v>37177</v>
      </c>
      <c r="C852">
        <v>863267</v>
      </c>
      <c r="D852">
        <v>890000</v>
      </c>
      <c r="E852" s="14">
        <f t="shared" si="26"/>
        <v>0.96996292134831463</v>
      </c>
      <c r="F852" s="18">
        <v>1</v>
      </c>
      <c r="G852" s="18"/>
      <c r="H852" s="18"/>
      <c r="I852" s="18"/>
      <c r="J852" t="s">
        <v>1</v>
      </c>
      <c r="K852" s="3">
        <f t="shared" si="25"/>
        <v>-26733</v>
      </c>
      <c r="M852" s="2">
        <v>4</v>
      </c>
      <c r="N852" t="s">
        <v>14</v>
      </c>
    </row>
    <row r="853" spans="1:14" x14ac:dyDescent="0.25">
      <c r="A853">
        <v>26</v>
      </c>
      <c r="B853" s="1">
        <v>37178</v>
      </c>
      <c r="C853">
        <v>851607</v>
      </c>
      <c r="D853">
        <v>890000</v>
      </c>
      <c r="E853" s="14">
        <f t="shared" si="26"/>
        <v>0.956861797752809</v>
      </c>
      <c r="F853" s="18">
        <v>1</v>
      </c>
      <c r="G853" s="18"/>
      <c r="H853" s="18"/>
      <c r="I853" s="18"/>
      <c r="J853" t="s">
        <v>1</v>
      </c>
      <c r="K853" s="3">
        <f t="shared" si="25"/>
        <v>-38393</v>
      </c>
      <c r="M853" s="2">
        <v>4</v>
      </c>
      <c r="N853" t="s">
        <v>14</v>
      </c>
    </row>
    <row r="854" spans="1:14" x14ac:dyDescent="0.25">
      <c r="A854">
        <v>26</v>
      </c>
      <c r="B854" s="1">
        <v>37179</v>
      </c>
      <c r="C854">
        <v>876678</v>
      </c>
      <c r="D854">
        <v>890000</v>
      </c>
      <c r="E854" s="14">
        <f t="shared" si="26"/>
        <v>0.98503146067415726</v>
      </c>
      <c r="F854" s="18"/>
      <c r="G854" s="18"/>
      <c r="H854" s="18">
        <v>1</v>
      </c>
      <c r="I854" s="18"/>
      <c r="J854" t="s">
        <v>1</v>
      </c>
      <c r="K854" s="3">
        <f t="shared" si="25"/>
        <v>-13322</v>
      </c>
      <c r="M854" s="2">
        <v>4</v>
      </c>
      <c r="N854" t="s">
        <v>14</v>
      </c>
    </row>
    <row r="855" spans="1:14" x14ac:dyDescent="0.25">
      <c r="A855">
        <v>26</v>
      </c>
      <c r="B855" s="1">
        <v>37180</v>
      </c>
      <c r="C855">
        <v>870800</v>
      </c>
      <c r="D855">
        <v>890000</v>
      </c>
      <c r="E855" s="14">
        <f t="shared" si="26"/>
        <v>0.97842696629213488</v>
      </c>
      <c r="F855" s="18"/>
      <c r="G855" s="18"/>
      <c r="H855" s="18">
        <v>1</v>
      </c>
      <c r="I855" s="18"/>
      <c r="J855" t="s">
        <v>1</v>
      </c>
      <c r="K855" s="3">
        <f t="shared" si="25"/>
        <v>-19200</v>
      </c>
      <c r="M855" s="2">
        <v>4</v>
      </c>
      <c r="N855" t="s">
        <v>14</v>
      </c>
    </row>
    <row r="856" spans="1:14" x14ac:dyDescent="0.25">
      <c r="A856">
        <v>26</v>
      </c>
      <c r="B856" s="1">
        <v>37181</v>
      </c>
      <c r="C856">
        <v>881828</v>
      </c>
      <c r="D856">
        <v>890000</v>
      </c>
      <c r="E856" s="14">
        <f t="shared" si="26"/>
        <v>0.99081797752808987</v>
      </c>
      <c r="F856" s="18"/>
      <c r="G856" s="18"/>
      <c r="H856" s="18">
        <v>1</v>
      </c>
      <c r="I856" s="18"/>
      <c r="J856" t="s">
        <v>1</v>
      </c>
      <c r="K856" s="3">
        <f t="shared" si="25"/>
        <v>-8172</v>
      </c>
      <c r="M856" s="2">
        <v>4</v>
      </c>
      <c r="N856" t="s">
        <v>14</v>
      </c>
    </row>
    <row r="857" spans="1:14" x14ac:dyDescent="0.25">
      <c r="A857">
        <v>26</v>
      </c>
      <c r="B857" s="1">
        <v>37182</v>
      </c>
      <c r="C857">
        <v>873489</v>
      </c>
      <c r="D857">
        <v>890000</v>
      </c>
      <c r="E857" s="14">
        <f t="shared" si="26"/>
        <v>0.98144831460674153</v>
      </c>
      <c r="F857" s="18"/>
      <c r="G857" s="18"/>
      <c r="H857" s="18">
        <v>1</v>
      </c>
      <c r="I857" s="18"/>
      <c r="J857" t="s">
        <v>1</v>
      </c>
      <c r="K857" s="3">
        <f t="shared" si="25"/>
        <v>-16511</v>
      </c>
      <c r="M857" s="2">
        <v>4</v>
      </c>
      <c r="N857" t="s">
        <v>14</v>
      </c>
    </row>
    <row r="858" spans="1:14" x14ac:dyDescent="0.25">
      <c r="A858">
        <v>26</v>
      </c>
      <c r="B858" s="1">
        <v>37183</v>
      </c>
      <c r="C858">
        <v>867241</v>
      </c>
      <c r="D858">
        <v>890000</v>
      </c>
      <c r="E858" s="14">
        <f t="shared" si="26"/>
        <v>0.9744280898876404</v>
      </c>
      <c r="F858" s="18">
        <v>1</v>
      </c>
      <c r="G858" s="18"/>
      <c r="H858" s="18"/>
      <c r="I858" s="18"/>
      <c r="J858" t="s">
        <v>1</v>
      </c>
      <c r="K858" s="3">
        <f t="shared" si="25"/>
        <v>-22759</v>
      </c>
      <c r="M858" s="2">
        <v>4</v>
      </c>
      <c r="N858" t="s">
        <v>14</v>
      </c>
    </row>
    <row r="859" spans="1:14" x14ac:dyDescent="0.25">
      <c r="A859">
        <v>26</v>
      </c>
      <c r="B859" s="1">
        <v>37184</v>
      </c>
      <c r="C859">
        <v>874160</v>
      </c>
      <c r="D859">
        <v>890000</v>
      </c>
      <c r="E859" s="14">
        <f t="shared" si="26"/>
        <v>0.98220224719101124</v>
      </c>
      <c r="F859" s="18"/>
      <c r="G859" s="18"/>
      <c r="H859" s="18">
        <v>1</v>
      </c>
      <c r="I859" s="18"/>
      <c r="J859" t="s">
        <v>1</v>
      </c>
      <c r="K859" s="3">
        <f t="shared" si="25"/>
        <v>-15840</v>
      </c>
      <c r="M859" s="2">
        <v>4</v>
      </c>
      <c r="N859" t="s">
        <v>14</v>
      </c>
    </row>
    <row r="860" spans="1:14" x14ac:dyDescent="0.25">
      <c r="A860">
        <v>26</v>
      </c>
      <c r="B860" s="1">
        <v>37185</v>
      </c>
      <c r="C860">
        <v>878283</v>
      </c>
      <c r="D860">
        <v>890000</v>
      </c>
      <c r="E860" s="14">
        <f t="shared" si="26"/>
        <v>0.98683483146067419</v>
      </c>
      <c r="F860" s="18"/>
      <c r="G860" s="18"/>
      <c r="H860" s="18">
        <v>1</v>
      </c>
      <c r="I860" s="18"/>
      <c r="J860" t="s">
        <v>1</v>
      </c>
      <c r="K860" s="3">
        <f t="shared" si="25"/>
        <v>-11717</v>
      </c>
      <c r="M860" s="2">
        <v>4</v>
      </c>
      <c r="N860" t="s">
        <v>14</v>
      </c>
    </row>
    <row r="861" spans="1:14" x14ac:dyDescent="0.25">
      <c r="A861">
        <v>26</v>
      </c>
      <c r="B861" s="1">
        <v>37186</v>
      </c>
      <c r="C861">
        <v>878345</v>
      </c>
      <c r="D861">
        <v>890000</v>
      </c>
      <c r="E861" s="14">
        <f t="shared" si="26"/>
        <v>0.98690449438202243</v>
      </c>
      <c r="F861" s="18"/>
      <c r="G861" s="18"/>
      <c r="H861" s="18">
        <v>1</v>
      </c>
      <c r="I861" s="18"/>
      <c r="J861" t="s">
        <v>1</v>
      </c>
      <c r="K861" s="3">
        <f t="shared" si="25"/>
        <v>-11655</v>
      </c>
      <c r="M861" s="2">
        <v>4</v>
      </c>
      <c r="N861" t="s">
        <v>14</v>
      </c>
    </row>
    <row r="862" spans="1:14" x14ac:dyDescent="0.25">
      <c r="A862">
        <v>26</v>
      </c>
      <c r="B862" s="1">
        <v>37187</v>
      </c>
      <c r="C862">
        <v>864075</v>
      </c>
      <c r="D862">
        <v>890000</v>
      </c>
      <c r="E862" s="14">
        <f t="shared" si="26"/>
        <v>0.97087078651685388</v>
      </c>
      <c r="F862" s="18">
        <v>1</v>
      </c>
      <c r="G862" s="18"/>
      <c r="H862" s="18"/>
      <c r="I862" s="18"/>
      <c r="J862" t="s">
        <v>1</v>
      </c>
      <c r="K862" s="3">
        <f t="shared" si="25"/>
        <v>-25925</v>
      </c>
      <c r="M862" s="2">
        <v>4</v>
      </c>
      <c r="N862" t="s">
        <v>14</v>
      </c>
    </row>
    <row r="863" spans="1:14" x14ac:dyDescent="0.25">
      <c r="A863">
        <v>26</v>
      </c>
      <c r="B863" s="1">
        <v>37188</v>
      </c>
      <c r="C863">
        <v>864944</v>
      </c>
      <c r="D863">
        <v>890000</v>
      </c>
      <c r="E863" s="14">
        <f t="shared" si="26"/>
        <v>0.97184719101123596</v>
      </c>
      <c r="F863" s="18">
        <v>1</v>
      </c>
      <c r="G863" s="18"/>
      <c r="H863" s="18"/>
      <c r="I863" s="18"/>
      <c r="J863" t="s">
        <v>1</v>
      </c>
      <c r="K863" s="3">
        <f t="shared" si="25"/>
        <v>-25056</v>
      </c>
      <c r="M863" s="2">
        <v>4</v>
      </c>
      <c r="N863" t="s">
        <v>14</v>
      </c>
    </row>
    <row r="864" spans="1:14" x14ac:dyDescent="0.25">
      <c r="A864">
        <v>26</v>
      </c>
      <c r="B864" s="1">
        <v>37189</v>
      </c>
      <c r="C864">
        <v>848370</v>
      </c>
      <c r="D864">
        <v>890000</v>
      </c>
      <c r="E864" s="14">
        <f t="shared" si="26"/>
        <v>0.95322471910112361</v>
      </c>
      <c r="F864" s="18">
        <v>1</v>
      </c>
      <c r="G864" s="18"/>
      <c r="H864" s="18"/>
      <c r="I864" s="18"/>
      <c r="J864" t="s">
        <v>1</v>
      </c>
      <c r="K864" s="3">
        <f t="shared" si="25"/>
        <v>-41630</v>
      </c>
      <c r="M864" s="2">
        <v>4</v>
      </c>
      <c r="N864" t="s">
        <v>14</v>
      </c>
    </row>
    <row r="865" spans="1:14" x14ac:dyDescent="0.25">
      <c r="A865">
        <v>26</v>
      </c>
      <c r="B865" s="1">
        <v>37190</v>
      </c>
      <c r="C865">
        <v>873630</v>
      </c>
      <c r="D865">
        <v>890000</v>
      </c>
      <c r="E865" s="14">
        <f t="shared" si="26"/>
        <v>0.98160674157303374</v>
      </c>
      <c r="F865" s="18"/>
      <c r="G865" s="18"/>
      <c r="H865" s="18">
        <v>1</v>
      </c>
      <c r="I865" s="18"/>
      <c r="J865" t="s">
        <v>1</v>
      </c>
      <c r="K865" s="3">
        <f t="shared" si="25"/>
        <v>-16370</v>
      </c>
      <c r="M865" s="2">
        <v>4</v>
      </c>
      <c r="N865" t="s">
        <v>14</v>
      </c>
    </row>
    <row r="866" spans="1:14" x14ac:dyDescent="0.25">
      <c r="A866">
        <v>26</v>
      </c>
      <c r="B866" s="1">
        <v>37191</v>
      </c>
      <c r="C866">
        <v>833233</v>
      </c>
      <c r="D866">
        <v>890000</v>
      </c>
      <c r="E866" s="14">
        <f t="shared" si="26"/>
        <v>0.93621685393258425</v>
      </c>
      <c r="F866" s="18"/>
      <c r="G866" s="18"/>
      <c r="H866" s="18"/>
      <c r="I866" s="18"/>
      <c r="J866" t="s">
        <v>1</v>
      </c>
      <c r="K866" s="3">
        <f t="shared" si="25"/>
        <v>-56767</v>
      </c>
      <c r="M866" s="2">
        <v>4</v>
      </c>
      <c r="N866" t="s">
        <v>14</v>
      </c>
    </row>
    <row r="867" spans="1:14" x14ac:dyDescent="0.25">
      <c r="A867">
        <v>26</v>
      </c>
      <c r="B867" s="1">
        <v>37192</v>
      </c>
      <c r="C867">
        <v>856487</v>
      </c>
      <c r="D867">
        <v>890000</v>
      </c>
      <c r="E867" s="14">
        <f t="shared" si="26"/>
        <v>0.96234494382022473</v>
      </c>
      <c r="F867" s="18">
        <v>1</v>
      </c>
      <c r="G867" s="18"/>
      <c r="H867" s="18"/>
      <c r="I867" s="18"/>
      <c r="J867" t="s">
        <v>1</v>
      </c>
      <c r="K867" s="3">
        <f t="shared" si="25"/>
        <v>-33513</v>
      </c>
      <c r="M867" s="2">
        <v>4</v>
      </c>
      <c r="N867" t="s">
        <v>14</v>
      </c>
    </row>
    <row r="868" spans="1:14" x14ac:dyDescent="0.25">
      <c r="A868">
        <v>26</v>
      </c>
      <c r="B868" s="1">
        <v>37193</v>
      </c>
      <c r="C868">
        <v>850182</v>
      </c>
      <c r="D868">
        <v>890000</v>
      </c>
      <c r="E868" s="14">
        <f t="shared" si="26"/>
        <v>0.95526067415730342</v>
      </c>
      <c r="F868" s="18">
        <v>1</v>
      </c>
      <c r="G868" s="18"/>
      <c r="H868" s="18"/>
      <c r="I868" s="18"/>
      <c r="J868" t="s">
        <v>1</v>
      </c>
      <c r="K868" s="3">
        <f t="shared" si="25"/>
        <v>-39818</v>
      </c>
      <c r="M868" s="2">
        <v>4</v>
      </c>
      <c r="N868" t="s">
        <v>14</v>
      </c>
    </row>
    <row r="869" spans="1:14" ht="13.8" thickBot="1" x14ac:dyDescent="0.3">
      <c r="A869">
        <v>26</v>
      </c>
      <c r="B869" s="1">
        <v>37194</v>
      </c>
      <c r="C869">
        <v>842926</v>
      </c>
      <c r="D869">
        <v>890000</v>
      </c>
      <c r="E869" s="14">
        <f t="shared" si="26"/>
        <v>0.94710786516853929</v>
      </c>
      <c r="F869" s="20">
        <v>1</v>
      </c>
      <c r="G869" s="20"/>
      <c r="H869" s="20"/>
      <c r="I869" s="20"/>
      <c r="J869" t="s">
        <v>1</v>
      </c>
      <c r="K869" s="3">
        <f t="shared" si="25"/>
        <v>-47074</v>
      </c>
    </row>
    <row r="870" spans="1:14" x14ac:dyDescent="0.25">
      <c r="B870" s="1"/>
      <c r="F870" s="18">
        <f>SUM(F840:F869)</f>
        <v>13</v>
      </c>
      <c r="G870" s="18"/>
      <c r="H870" s="18">
        <f>SUM(H840:H869)</f>
        <v>16</v>
      </c>
      <c r="I870" s="18">
        <f>SUM(I840:I869)</f>
        <v>0</v>
      </c>
    </row>
    <row r="871" spans="1:14" s="4" customFormat="1" x14ac:dyDescent="0.25">
      <c r="A871" s="32"/>
      <c r="B871" s="33"/>
      <c r="C871" s="32"/>
      <c r="D871" s="32" t="s">
        <v>8</v>
      </c>
      <c r="E871" s="34" t="s">
        <v>8</v>
      </c>
      <c r="F871" s="35"/>
      <c r="G871" s="35"/>
      <c r="H871" s="35"/>
      <c r="I871" s="35"/>
      <c r="J871" s="32"/>
      <c r="K871" s="36"/>
      <c r="L871" s="32"/>
      <c r="M871" s="32"/>
      <c r="N871" s="32"/>
    </row>
    <row r="872" spans="1:14" s="4" customFormat="1" x14ac:dyDescent="0.25">
      <c r="A872" s="37" t="s">
        <v>2</v>
      </c>
      <c r="B872" s="38" t="s">
        <v>3</v>
      </c>
      <c r="C872" s="37" t="s">
        <v>4</v>
      </c>
      <c r="D872" s="38" t="s">
        <v>5</v>
      </c>
      <c r="E872" s="39" t="s">
        <v>23</v>
      </c>
      <c r="F872" s="40">
        <v>0.95</v>
      </c>
      <c r="G872" s="40"/>
      <c r="H872" s="40">
        <v>0.98</v>
      </c>
      <c r="I872" s="40">
        <v>1</v>
      </c>
      <c r="J872" s="37" t="s">
        <v>6</v>
      </c>
      <c r="K872" s="41"/>
      <c r="M872" s="37" t="s">
        <v>22</v>
      </c>
      <c r="N872" s="37" t="s">
        <v>21</v>
      </c>
    </row>
    <row r="873" spans="1:14" x14ac:dyDescent="0.25">
      <c r="A873">
        <v>28</v>
      </c>
      <c r="B873" s="1">
        <v>36800</v>
      </c>
      <c r="C873">
        <v>381958</v>
      </c>
      <c r="D873">
        <v>750000</v>
      </c>
      <c r="E873" s="14">
        <f t="shared" si="26"/>
        <v>0.50927733333333336</v>
      </c>
      <c r="F873" s="18"/>
      <c r="G873" s="18"/>
      <c r="H873" s="18"/>
      <c r="I873" s="18"/>
      <c r="J873" t="s">
        <v>1</v>
      </c>
      <c r="K873" s="3">
        <f t="shared" si="25"/>
        <v>-368042</v>
      </c>
    </row>
    <row r="874" spans="1:14" x14ac:dyDescent="0.25">
      <c r="A874">
        <v>28</v>
      </c>
      <c r="B874" s="1">
        <v>36801</v>
      </c>
      <c r="C874">
        <v>349870</v>
      </c>
      <c r="D874">
        <v>750000</v>
      </c>
      <c r="E874" s="14">
        <f t="shared" si="26"/>
        <v>0.46649333333333332</v>
      </c>
      <c r="F874" s="18"/>
      <c r="G874" s="18"/>
      <c r="H874" s="18"/>
      <c r="I874" s="18"/>
      <c r="J874" t="s">
        <v>1</v>
      </c>
      <c r="K874" s="3">
        <f t="shared" si="25"/>
        <v>-400130</v>
      </c>
    </row>
    <row r="875" spans="1:14" x14ac:dyDescent="0.25">
      <c r="A875">
        <v>28</v>
      </c>
      <c r="B875" s="1">
        <v>36802</v>
      </c>
      <c r="C875">
        <v>352184</v>
      </c>
      <c r="D875">
        <v>750000</v>
      </c>
      <c r="E875" s="14">
        <f t="shared" si="26"/>
        <v>0.46957866666666664</v>
      </c>
      <c r="F875" s="18"/>
      <c r="G875" s="18"/>
      <c r="H875" s="18"/>
      <c r="I875" s="18"/>
      <c r="J875" t="s">
        <v>1</v>
      </c>
      <c r="K875" s="3">
        <f t="shared" si="25"/>
        <v>-397816</v>
      </c>
    </row>
    <row r="876" spans="1:14" x14ac:dyDescent="0.25">
      <c r="A876">
        <v>28</v>
      </c>
      <c r="B876" s="1">
        <v>36803</v>
      </c>
      <c r="C876">
        <v>328214</v>
      </c>
      <c r="D876">
        <v>750000</v>
      </c>
      <c r="E876" s="14">
        <f t="shared" si="26"/>
        <v>0.43761866666666666</v>
      </c>
      <c r="F876" s="18"/>
      <c r="G876" s="18"/>
      <c r="H876" s="18"/>
      <c r="I876" s="18"/>
      <c r="J876" t="s">
        <v>1</v>
      </c>
      <c r="K876" s="3">
        <f t="shared" si="25"/>
        <v>-421786</v>
      </c>
    </row>
    <row r="877" spans="1:14" x14ac:dyDescent="0.25">
      <c r="A877">
        <v>28</v>
      </c>
      <c r="B877" s="1">
        <v>36804</v>
      </c>
      <c r="C877">
        <v>436851</v>
      </c>
      <c r="D877">
        <v>750000</v>
      </c>
      <c r="E877" s="14">
        <f t="shared" si="26"/>
        <v>0.58246799999999999</v>
      </c>
      <c r="F877" s="18"/>
      <c r="G877" s="18"/>
      <c r="H877" s="18"/>
      <c r="I877" s="18"/>
      <c r="J877" t="s">
        <v>1</v>
      </c>
      <c r="K877" s="3">
        <f t="shared" si="25"/>
        <v>-313149</v>
      </c>
    </row>
    <row r="878" spans="1:14" x14ac:dyDescent="0.25">
      <c r="A878">
        <v>28</v>
      </c>
      <c r="B878" s="1">
        <v>36805</v>
      </c>
      <c r="C878">
        <v>387653</v>
      </c>
      <c r="D878">
        <v>750000</v>
      </c>
      <c r="E878" s="14">
        <f t="shared" si="26"/>
        <v>0.5168706666666667</v>
      </c>
      <c r="F878" s="18"/>
      <c r="G878" s="18"/>
      <c r="H878" s="18"/>
      <c r="I878" s="18"/>
      <c r="J878" t="s">
        <v>1</v>
      </c>
      <c r="K878" s="3">
        <f t="shared" si="25"/>
        <v>-362347</v>
      </c>
    </row>
    <row r="879" spans="1:14" x14ac:dyDescent="0.25">
      <c r="A879">
        <v>28</v>
      </c>
      <c r="B879" s="1">
        <v>36806</v>
      </c>
      <c r="C879">
        <v>432063</v>
      </c>
      <c r="D879">
        <v>750000</v>
      </c>
      <c r="E879" s="14">
        <f t="shared" si="26"/>
        <v>0.57608400000000004</v>
      </c>
      <c r="F879" s="18"/>
      <c r="G879" s="18"/>
      <c r="H879" s="18"/>
      <c r="I879" s="18"/>
      <c r="J879" t="s">
        <v>1</v>
      </c>
      <c r="K879" s="3">
        <f t="shared" si="25"/>
        <v>-317937</v>
      </c>
    </row>
    <row r="880" spans="1:14" x14ac:dyDescent="0.25">
      <c r="A880">
        <v>28</v>
      </c>
      <c r="B880" s="1">
        <v>36807</v>
      </c>
      <c r="C880">
        <v>380994</v>
      </c>
      <c r="D880">
        <v>750000</v>
      </c>
      <c r="E880" s="14">
        <f t="shared" si="26"/>
        <v>0.507992</v>
      </c>
      <c r="F880" s="18"/>
      <c r="G880" s="18"/>
      <c r="H880" s="18"/>
      <c r="I880" s="18"/>
      <c r="J880" t="s">
        <v>1</v>
      </c>
      <c r="K880" s="3">
        <f t="shared" si="25"/>
        <v>-369006</v>
      </c>
    </row>
    <row r="881" spans="1:11" x14ac:dyDescent="0.25">
      <c r="A881">
        <v>28</v>
      </c>
      <c r="B881" s="1">
        <v>36808</v>
      </c>
      <c r="C881">
        <v>326445</v>
      </c>
      <c r="D881">
        <v>750000</v>
      </c>
      <c r="E881" s="14">
        <f t="shared" si="26"/>
        <v>0.43525999999999998</v>
      </c>
      <c r="F881" s="18"/>
      <c r="G881" s="18"/>
      <c r="H881" s="18"/>
      <c r="I881" s="18"/>
      <c r="J881" t="s">
        <v>1</v>
      </c>
      <c r="K881" s="3">
        <f t="shared" si="25"/>
        <v>-423555</v>
      </c>
    </row>
    <row r="882" spans="1:11" x14ac:dyDescent="0.25">
      <c r="A882">
        <v>28</v>
      </c>
      <c r="B882" s="1">
        <v>36809</v>
      </c>
      <c r="C882">
        <v>243247</v>
      </c>
      <c r="D882">
        <v>750000</v>
      </c>
      <c r="E882" s="14">
        <f t="shared" si="26"/>
        <v>0.32432933333333336</v>
      </c>
      <c r="F882" s="18"/>
      <c r="G882" s="18"/>
      <c r="H882" s="18"/>
      <c r="I882" s="18"/>
      <c r="J882" t="s">
        <v>1</v>
      </c>
      <c r="K882" s="3">
        <f t="shared" si="25"/>
        <v>-506753</v>
      </c>
    </row>
    <row r="883" spans="1:11" x14ac:dyDescent="0.25">
      <c r="A883">
        <v>28</v>
      </c>
      <c r="B883" s="1">
        <v>36810</v>
      </c>
      <c r="C883">
        <v>245912</v>
      </c>
      <c r="D883">
        <v>750000</v>
      </c>
      <c r="E883" s="14">
        <f t="shared" si="26"/>
        <v>0.32788266666666666</v>
      </c>
      <c r="F883" s="18"/>
      <c r="G883" s="18"/>
      <c r="H883" s="18"/>
      <c r="I883" s="18"/>
      <c r="J883" t="s">
        <v>1</v>
      </c>
      <c r="K883" s="3">
        <f t="shared" si="25"/>
        <v>-504088</v>
      </c>
    </row>
    <row r="884" spans="1:11" x14ac:dyDescent="0.25">
      <c r="A884">
        <v>28</v>
      </c>
      <c r="B884" s="1">
        <v>36811</v>
      </c>
      <c r="C884">
        <v>403620</v>
      </c>
      <c r="D884">
        <v>750000</v>
      </c>
      <c r="E884" s="14">
        <f t="shared" si="26"/>
        <v>0.53815999999999997</v>
      </c>
      <c r="F884" s="18"/>
      <c r="G884" s="18"/>
      <c r="H884" s="18"/>
      <c r="I884" s="18"/>
      <c r="J884" t="s">
        <v>1</v>
      </c>
      <c r="K884" s="3">
        <f t="shared" si="25"/>
        <v>-346380</v>
      </c>
    </row>
    <row r="885" spans="1:11" x14ac:dyDescent="0.25">
      <c r="A885">
        <v>28</v>
      </c>
      <c r="B885" s="1">
        <v>36812</v>
      </c>
      <c r="C885">
        <v>391365</v>
      </c>
      <c r="D885">
        <v>750000</v>
      </c>
      <c r="E885" s="14">
        <f t="shared" si="26"/>
        <v>0.52181999999999995</v>
      </c>
      <c r="F885" s="18"/>
      <c r="G885" s="18"/>
      <c r="H885" s="18"/>
      <c r="I885" s="18"/>
      <c r="J885" t="s">
        <v>1</v>
      </c>
      <c r="K885" s="3">
        <f t="shared" si="25"/>
        <v>-358635</v>
      </c>
    </row>
    <row r="886" spans="1:11" x14ac:dyDescent="0.25">
      <c r="A886">
        <v>28</v>
      </c>
      <c r="B886" s="1">
        <v>36813</v>
      </c>
      <c r="C886">
        <v>373308</v>
      </c>
      <c r="D886">
        <v>750000</v>
      </c>
      <c r="E886" s="14">
        <f t="shared" si="26"/>
        <v>0.49774400000000002</v>
      </c>
      <c r="F886" s="18"/>
      <c r="G886" s="18"/>
      <c r="H886" s="18"/>
      <c r="I886" s="18"/>
      <c r="J886" t="s">
        <v>1</v>
      </c>
      <c r="K886" s="3">
        <f t="shared" si="25"/>
        <v>-376692</v>
      </c>
    </row>
    <row r="887" spans="1:11" x14ac:dyDescent="0.25">
      <c r="A887">
        <v>28</v>
      </c>
      <c r="B887" s="1">
        <v>36814</v>
      </c>
      <c r="C887">
        <v>371476</v>
      </c>
      <c r="D887">
        <v>750000</v>
      </c>
      <c r="E887" s="14">
        <f t="shared" si="26"/>
        <v>0.49530133333333332</v>
      </c>
      <c r="F887" s="18"/>
      <c r="G887" s="18"/>
      <c r="H887" s="18"/>
      <c r="I887" s="18"/>
      <c r="J887" t="s">
        <v>1</v>
      </c>
      <c r="K887" s="3">
        <f t="shared" si="25"/>
        <v>-378524</v>
      </c>
    </row>
    <row r="888" spans="1:11" x14ac:dyDescent="0.25">
      <c r="A888">
        <v>28</v>
      </c>
      <c r="B888" s="1">
        <v>36815</v>
      </c>
      <c r="C888">
        <v>391078</v>
      </c>
      <c r="D888">
        <v>750000</v>
      </c>
      <c r="E888" s="14">
        <f t="shared" si="26"/>
        <v>0.52143733333333331</v>
      </c>
      <c r="F888" s="18"/>
      <c r="G888" s="18"/>
      <c r="H888" s="18"/>
      <c r="I888" s="18"/>
      <c r="J888" t="s">
        <v>1</v>
      </c>
      <c r="K888" s="3">
        <f t="shared" si="25"/>
        <v>-358922</v>
      </c>
    </row>
    <row r="889" spans="1:11" x14ac:dyDescent="0.25">
      <c r="A889">
        <v>28</v>
      </c>
      <c r="B889" s="1">
        <v>36816</v>
      </c>
      <c r="C889">
        <v>389538</v>
      </c>
      <c r="D889">
        <v>750000</v>
      </c>
      <c r="E889" s="14">
        <f t="shared" si="26"/>
        <v>0.51938399999999996</v>
      </c>
      <c r="F889" s="18"/>
      <c r="G889" s="18"/>
      <c r="H889" s="18"/>
      <c r="I889" s="18"/>
      <c r="J889" t="s">
        <v>1</v>
      </c>
      <c r="K889" s="3">
        <f t="shared" si="25"/>
        <v>-360462</v>
      </c>
    </row>
    <row r="890" spans="1:11" x14ac:dyDescent="0.25">
      <c r="A890">
        <v>28</v>
      </c>
      <c r="B890" s="1">
        <v>36817</v>
      </c>
      <c r="C890">
        <v>345238</v>
      </c>
      <c r="D890">
        <v>750000</v>
      </c>
      <c r="E890" s="14">
        <f t="shared" si="26"/>
        <v>0.46031733333333336</v>
      </c>
      <c r="F890" s="18"/>
      <c r="G890" s="18"/>
      <c r="H890" s="18"/>
      <c r="I890" s="18"/>
      <c r="J890" t="s">
        <v>1</v>
      </c>
      <c r="K890" s="3">
        <f t="shared" si="25"/>
        <v>-404762</v>
      </c>
    </row>
    <row r="891" spans="1:11" x14ac:dyDescent="0.25">
      <c r="A891">
        <v>28</v>
      </c>
      <c r="B891" s="1">
        <v>36818</v>
      </c>
      <c r="C891">
        <v>277265</v>
      </c>
      <c r="D891">
        <v>750000</v>
      </c>
      <c r="E891" s="14">
        <f t="shared" si="26"/>
        <v>0.36968666666666666</v>
      </c>
      <c r="F891" s="18"/>
      <c r="G891" s="18"/>
      <c r="H891" s="18"/>
      <c r="I891" s="18"/>
      <c r="J891" t="s">
        <v>1</v>
      </c>
      <c r="K891" s="3">
        <f t="shared" si="25"/>
        <v>-472735</v>
      </c>
    </row>
    <row r="892" spans="1:11" x14ac:dyDescent="0.25">
      <c r="A892">
        <v>28</v>
      </c>
      <c r="B892" s="1">
        <v>36819</v>
      </c>
      <c r="C892">
        <v>345571</v>
      </c>
      <c r="D892">
        <v>750000</v>
      </c>
      <c r="E892" s="14">
        <f t="shared" si="26"/>
        <v>0.46076133333333336</v>
      </c>
      <c r="F892" s="18"/>
      <c r="G892" s="18"/>
      <c r="H892" s="18"/>
      <c r="I892" s="18"/>
      <c r="J892" t="s">
        <v>1</v>
      </c>
      <c r="K892" s="3">
        <f t="shared" si="25"/>
        <v>-404429</v>
      </c>
    </row>
    <row r="893" spans="1:11" x14ac:dyDescent="0.25">
      <c r="A893">
        <v>28</v>
      </c>
      <c r="B893" s="1">
        <v>36820</v>
      </c>
      <c r="C893">
        <v>393544</v>
      </c>
      <c r="D893">
        <v>750000</v>
      </c>
      <c r="E893" s="14">
        <f t="shared" si="26"/>
        <v>0.52472533333333338</v>
      </c>
      <c r="F893" s="18"/>
      <c r="G893" s="18"/>
      <c r="H893" s="18"/>
      <c r="I893" s="18"/>
      <c r="J893" t="s">
        <v>1</v>
      </c>
      <c r="K893" s="3">
        <f t="shared" si="25"/>
        <v>-356456</v>
      </c>
    </row>
    <row r="894" spans="1:11" x14ac:dyDescent="0.25">
      <c r="A894">
        <v>28</v>
      </c>
      <c r="B894" s="1">
        <v>36821</v>
      </c>
      <c r="C894">
        <v>390464</v>
      </c>
      <c r="D894">
        <v>750000</v>
      </c>
      <c r="E894" s="14">
        <f t="shared" si="26"/>
        <v>0.52061866666666667</v>
      </c>
      <c r="F894" s="18"/>
      <c r="G894" s="18"/>
      <c r="H894" s="18"/>
      <c r="I894" s="18"/>
      <c r="J894" t="s">
        <v>1</v>
      </c>
      <c r="K894" s="3">
        <f t="shared" si="25"/>
        <v>-359536</v>
      </c>
    </row>
    <row r="895" spans="1:11" x14ac:dyDescent="0.25">
      <c r="A895">
        <v>28</v>
      </c>
      <c r="B895" s="1">
        <v>36822</v>
      </c>
      <c r="C895">
        <v>401857</v>
      </c>
      <c r="D895">
        <v>750000</v>
      </c>
      <c r="E895" s="14">
        <f t="shared" si="26"/>
        <v>0.53580933333333336</v>
      </c>
      <c r="F895" s="18"/>
      <c r="G895" s="18"/>
      <c r="H895" s="18"/>
      <c r="I895" s="18"/>
      <c r="J895" t="s">
        <v>1</v>
      </c>
      <c r="K895" s="3">
        <f t="shared" si="25"/>
        <v>-348143</v>
      </c>
    </row>
    <row r="896" spans="1:11" x14ac:dyDescent="0.25">
      <c r="A896">
        <v>28</v>
      </c>
      <c r="B896" s="1">
        <v>36823</v>
      </c>
      <c r="C896">
        <v>445457</v>
      </c>
      <c r="D896">
        <v>750000</v>
      </c>
      <c r="E896" s="14">
        <f t="shared" si="26"/>
        <v>0.59394266666666662</v>
      </c>
      <c r="F896" s="18"/>
      <c r="G896" s="18"/>
      <c r="H896" s="18"/>
      <c r="I896" s="18"/>
      <c r="J896" t="s">
        <v>1</v>
      </c>
      <c r="K896" s="3">
        <f t="shared" si="25"/>
        <v>-304543</v>
      </c>
    </row>
    <row r="897" spans="1:14" x14ac:dyDescent="0.25">
      <c r="A897">
        <v>28</v>
      </c>
      <c r="B897" s="1">
        <v>36824</v>
      </c>
      <c r="C897">
        <v>456441</v>
      </c>
      <c r="D897">
        <v>750000</v>
      </c>
      <c r="E897" s="14">
        <f t="shared" si="26"/>
        <v>0.60858800000000002</v>
      </c>
      <c r="F897" s="18"/>
      <c r="G897" s="18"/>
      <c r="H897" s="18"/>
      <c r="I897" s="18"/>
      <c r="J897" t="s">
        <v>1</v>
      </c>
      <c r="K897" s="3">
        <f t="shared" si="25"/>
        <v>-293559</v>
      </c>
    </row>
    <row r="898" spans="1:14" x14ac:dyDescent="0.25">
      <c r="A898">
        <v>28</v>
      </c>
      <c r="B898" s="1">
        <v>36825</v>
      </c>
      <c r="C898">
        <v>435155</v>
      </c>
      <c r="D898">
        <v>750000</v>
      </c>
      <c r="E898" s="14">
        <f t="shared" si="26"/>
        <v>0.58020666666666665</v>
      </c>
      <c r="F898" s="18"/>
      <c r="G898" s="18"/>
      <c r="H898" s="18"/>
      <c r="I898" s="18"/>
      <c r="J898" t="s">
        <v>1</v>
      </c>
      <c r="K898" s="3">
        <f t="shared" si="25"/>
        <v>-314845</v>
      </c>
    </row>
    <row r="899" spans="1:14" x14ac:dyDescent="0.25">
      <c r="A899">
        <v>28</v>
      </c>
      <c r="B899" s="1">
        <v>36826</v>
      </c>
      <c r="C899">
        <v>470398</v>
      </c>
      <c r="D899">
        <v>750000</v>
      </c>
      <c r="E899" s="14">
        <f t="shared" si="26"/>
        <v>0.62719733333333338</v>
      </c>
      <c r="F899" s="18"/>
      <c r="G899" s="18"/>
      <c r="H899" s="18"/>
      <c r="I899" s="18"/>
      <c r="J899" t="s">
        <v>1</v>
      </c>
      <c r="K899" s="3">
        <f t="shared" si="25"/>
        <v>-279602</v>
      </c>
    </row>
    <row r="900" spans="1:14" x14ac:dyDescent="0.25">
      <c r="A900">
        <v>28</v>
      </c>
      <c r="B900" s="1">
        <v>36827</v>
      </c>
      <c r="C900">
        <v>433725</v>
      </c>
      <c r="D900">
        <v>750000</v>
      </c>
      <c r="E900" s="14">
        <f t="shared" si="26"/>
        <v>0.57830000000000004</v>
      </c>
      <c r="F900" s="18"/>
      <c r="G900" s="18"/>
      <c r="H900" s="18"/>
      <c r="I900" s="18"/>
      <c r="J900" t="s">
        <v>1</v>
      </c>
      <c r="K900" s="3">
        <f t="shared" si="25"/>
        <v>-316275</v>
      </c>
    </row>
    <row r="901" spans="1:14" x14ac:dyDescent="0.25">
      <c r="A901">
        <v>28</v>
      </c>
      <c r="B901" s="1">
        <v>36828</v>
      </c>
      <c r="C901">
        <v>442162</v>
      </c>
      <c r="D901">
        <v>750000</v>
      </c>
      <c r="E901" s="14">
        <f t="shared" si="26"/>
        <v>0.58954933333333337</v>
      </c>
      <c r="F901" s="18"/>
      <c r="G901" s="18"/>
      <c r="H901" s="18"/>
      <c r="I901" s="18"/>
      <c r="J901" t="s">
        <v>1</v>
      </c>
      <c r="K901" s="3">
        <f t="shared" si="25"/>
        <v>-307838</v>
      </c>
    </row>
    <row r="902" spans="1:14" x14ac:dyDescent="0.25">
      <c r="A902">
        <v>28</v>
      </c>
      <c r="B902" s="1">
        <v>36829</v>
      </c>
      <c r="C902">
        <v>399050</v>
      </c>
      <c r="D902">
        <v>750000</v>
      </c>
      <c r="E902" s="14">
        <f t="shared" si="26"/>
        <v>0.53206666666666669</v>
      </c>
      <c r="F902" s="18"/>
      <c r="G902" s="18"/>
      <c r="H902" s="18"/>
      <c r="I902" s="18"/>
      <c r="J902" t="s">
        <v>1</v>
      </c>
      <c r="K902" s="3">
        <f t="shared" si="25"/>
        <v>-350950</v>
      </c>
    </row>
    <row r="903" spans="1:14" ht="13.8" thickBot="1" x14ac:dyDescent="0.3">
      <c r="A903">
        <v>28</v>
      </c>
      <c r="B903" s="1">
        <v>36830</v>
      </c>
      <c r="C903">
        <v>401076</v>
      </c>
      <c r="D903">
        <v>750000</v>
      </c>
      <c r="E903" s="14">
        <f t="shared" si="26"/>
        <v>0.53476800000000002</v>
      </c>
      <c r="F903" s="20"/>
      <c r="G903" s="20"/>
      <c r="H903" s="20"/>
      <c r="I903" s="20"/>
      <c r="J903" t="s">
        <v>1</v>
      </c>
      <c r="K903" s="3">
        <f t="shared" si="25"/>
        <v>-348924</v>
      </c>
    </row>
    <row r="904" spans="1:14" x14ac:dyDescent="0.25">
      <c r="B904" s="1"/>
      <c r="F904" s="18">
        <f>SUM(F874:F903)</f>
        <v>0</v>
      </c>
      <c r="G904" s="18"/>
      <c r="H904" s="18">
        <f>SUM(H874:H903)</f>
        <v>0</v>
      </c>
      <c r="I904" s="18">
        <f>SUM(I874:I903)</f>
        <v>0</v>
      </c>
    </row>
    <row r="905" spans="1:14" x14ac:dyDescent="0.25">
      <c r="B905" s="1"/>
      <c r="F905" s="18"/>
      <c r="G905" s="18"/>
      <c r="H905" s="18"/>
      <c r="I905" s="18"/>
    </row>
    <row r="906" spans="1:14" x14ac:dyDescent="0.25">
      <c r="A906" s="5" t="s">
        <v>2</v>
      </c>
      <c r="B906" s="6" t="s">
        <v>3</v>
      </c>
      <c r="C906" s="5" t="s">
        <v>4</v>
      </c>
      <c r="D906" s="6" t="s">
        <v>5</v>
      </c>
      <c r="E906" s="13" t="s">
        <v>23</v>
      </c>
      <c r="F906" s="16">
        <v>0.95</v>
      </c>
      <c r="G906" s="16"/>
      <c r="H906" s="16">
        <v>0.98</v>
      </c>
      <c r="I906" s="16">
        <v>1</v>
      </c>
      <c r="J906" s="5" t="s">
        <v>6</v>
      </c>
      <c r="M906" s="5" t="s">
        <v>22</v>
      </c>
      <c r="N906" s="5" t="s">
        <v>21</v>
      </c>
    </row>
    <row r="907" spans="1:14" x14ac:dyDescent="0.25">
      <c r="A907">
        <v>28</v>
      </c>
      <c r="B907" s="1">
        <v>36831</v>
      </c>
      <c r="C907">
        <v>230524</v>
      </c>
      <c r="D907">
        <v>750000</v>
      </c>
      <c r="E907" s="14">
        <f t="shared" si="26"/>
        <v>0.30736533333333332</v>
      </c>
      <c r="F907" s="18"/>
      <c r="G907" s="18"/>
      <c r="H907" s="18"/>
      <c r="I907" s="18"/>
      <c r="J907" t="s">
        <v>1</v>
      </c>
      <c r="K907" s="3">
        <f t="shared" si="25"/>
        <v>-519476</v>
      </c>
    </row>
    <row r="908" spans="1:14" x14ac:dyDescent="0.25">
      <c r="A908">
        <v>28</v>
      </c>
      <c r="B908" s="1">
        <v>36832</v>
      </c>
      <c r="C908">
        <v>193859</v>
      </c>
      <c r="D908">
        <v>750000</v>
      </c>
      <c r="E908" s="14">
        <f t="shared" si="26"/>
        <v>0.25847866666666669</v>
      </c>
      <c r="F908" s="18"/>
      <c r="G908" s="18"/>
      <c r="H908" s="18"/>
      <c r="I908" s="18"/>
      <c r="J908" t="s">
        <v>1</v>
      </c>
      <c r="K908" s="3">
        <f t="shared" si="25"/>
        <v>-556141</v>
      </c>
    </row>
    <row r="909" spans="1:14" x14ac:dyDescent="0.25">
      <c r="A909">
        <v>28</v>
      </c>
      <c r="B909" s="1">
        <v>36833</v>
      </c>
      <c r="C909">
        <v>258104</v>
      </c>
      <c r="D909">
        <v>750000</v>
      </c>
      <c r="E909" s="14">
        <f t="shared" si="26"/>
        <v>0.34413866666666665</v>
      </c>
      <c r="F909" s="18"/>
      <c r="G909" s="18"/>
      <c r="H909" s="18"/>
      <c r="I909" s="18"/>
      <c r="J909" t="s">
        <v>1</v>
      </c>
      <c r="K909" s="3">
        <f t="shared" si="25"/>
        <v>-491896</v>
      </c>
    </row>
    <row r="910" spans="1:14" x14ac:dyDescent="0.25">
      <c r="A910">
        <v>28</v>
      </c>
      <c r="B910" s="1">
        <v>36834</v>
      </c>
      <c r="C910">
        <v>276890</v>
      </c>
      <c r="D910">
        <v>750000</v>
      </c>
      <c r="E910" s="14">
        <f t="shared" si="26"/>
        <v>0.36918666666666666</v>
      </c>
      <c r="F910" s="18"/>
      <c r="G910" s="18"/>
      <c r="H910" s="18"/>
      <c r="I910" s="18"/>
      <c r="J910" t="s">
        <v>1</v>
      </c>
      <c r="K910" s="3">
        <f t="shared" si="25"/>
        <v>-473110</v>
      </c>
    </row>
    <row r="911" spans="1:14" x14ac:dyDescent="0.25">
      <c r="A911">
        <v>28</v>
      </c>
      <c r="B911" s="1">
        <v>36835</v>
      </c>
      <c r="C911">
        <v>283281</v>
      </c>
      <c r="D911">
        <v>750000</v>
      </c>
      <c r="E911" s="14">
        <f t="shared" si="26"/>
        <v>0.37770799999999999</v>
      </c>
      <c r="F911" s="18"/>
      <c r="G911" s="18"/>
      <c r="H911" s="18"/>
      <c r="I911" s="18"/>
      <c r="J911" t="s">
        <v>1</v>
      </c>
      <c r="K911" s="3">
        <f t="shared" si="25"/>
        <v>-466719</v>
      </c>
    </row>
    <row r="912" spans="1:14" x14ac:dyDescent="0.25">
      <c r="A912">
        <v>28</v>
      </c>
      <c r="B912" s="1">
        <v>36836</v>
      </c>
      <c r="C912">
        <v>233571</v>
      </c>
      <c r="D912">
        <v>750000</v>
      </c>
      <c r="E912" s="14">
        <f t="shared" si="26"/>
        <v>0.31142799999999998</v>
      </c>
      <c r="F912" s="18"/>
      <c r="G912" s="18"/>
      <c r="H912" s="18"/>
      <c r="I912" s="18"/>
      <c r="J912" t="s">
        <v>1</v>
      </c>
      <c r="K912" s="3">
        <f t="shared" si="25"/>
        <v>-516429</v>
      </c>
    </row>
    <row r="913" spans="1:11" x14ac:dyDescent="0.25">
      <c r="A913">
        <v>28</v>
      </c>
      <c r="B913" s="1">
        <v>36837</v>
      </c>
      <c r="C913">
        <v>304454</v>
      </c>
      <c r="D913">
        <v>750000</v>
      </c>
      <c r="E913" s="14">
        <f t="shared" si="26"/>
        <v>0.40593866666666667</v>
      </c>
      <c r="F913" s="18"/>
      <c r="G913" s="18"/>
      <c r="H913" s="18"/>
      <c r="I913" s="18"/>
      <c r="J913" t="s">
        <v>1</v>
      </c>
      <c r="K913" s="3">
        <f t="shared" si="25"/>
        <v>-445546</v>
      </c>
    </row>
    <row r="914" spans="1:11" x14ac:dyDescent="0.25">
      <c r="A914">
        <v>28</v>
      </c>
      <c r="B914" s="1">
        <v>36838</v>
      </c>
      <c r="C914">
        <v>243163</v>
      </c>
      <c r="D914">
        <v>750000</v>
      </c>
      <c r="E914" s="14">
        <f t="shared" si="26"/>
        <v>0.32421733333333336</v>
      </c>
      <c r="F914" s="18"/>
      <c r="G914" s="18"/>
      <c r="H914" s="18"/>
      <c r="I914" s="18"/>
      <c r="J914" t="s">
        <v>1</v>
      </c>
      <c r="K914" s="3">
        <f t="shared" si="25"/>
        <v>-506837</v>
      </c>
    </row>
    <row r="915" spans="1:11" x14ac:dyDescent="0.25">
      <c r="A915">
        <v>28</v>
      </c>
      <c r="B915" s="1">
        <v>36839</v>
      </c>
      <c r="C915">
        <v>297430</v>
      </c>
      <c r="D915">
        <v>750000</v>
      </c>
      <c r="E915" s="14">
        <f t="shared" si="26"/>
        <v>0.39657333333333333</v>
      </c>
      <c r="F915" s="18"/>
      <c r="G915" s="18"/>
      <c r="H915" s="18"/>
      <c r="I915" s="18"/>
      <c r="J915" t="s">
        <v>1</v>
      </c>
      <c r="K915" s="3">
        <f t="shared" si="25"/>
        <v>-452570</v>
      </c>
    </row>
    <row r="916" spans="1:11" x14ac:dyDescent="0.25">
      <c r="A916">
        <v>28</v>
      </c>
      <c r="B916" s="1">
        <v>36840</v>
      </c>
      <c r="C916">
        <v>258239</v>
      </c>
      <c r="D916">
        <v>750000</v>
      </c>
      <c r="E916" s="14">
        <f t="shared" si="26"/>
        <v>0.34431866666666666</v>
      </c>
      <c r="F916" s="18"/>
      <c r="G916" s="18"/>
      <c r="H916" s="18"/>
      <c r="I916" s="18"/>
      <c r="J916" t="s">
        <v>1</v>
      </c>
      <c r="K916" s="3">
        <f t="shared" si="25"/>
        <v>-491761</v>
      </c>
    </row>
    <row r="917" spans="1:11" x14ac:dyDescent="0.25">
      <c r="A917">
        <v>28</v>
      </c>
      <c r="B917" s="1">
        <v>36841</v>
      </c>
      <c r="C917">
        <v>265501</v>
      </c>
      <c r="D917">
        <v>750000</v>
      </c>
      <c r="E917" s="14">
        <f t="shared" si="26"/>
        <v>0.35400133333333333</v>
      </c>
      <c r="F917" s="18"/>
      <c r="G917" s="18"/>
      <c r="H917" s="18"/>
      <c r="I917" s="18"/>
      <c r="J917" t="s">
        <v>1</v>
      </c>
      <c r="K917" s="3">
        <f t="shared" si="25"/>
        <v>-484499</v>
      </c>
    </row>
    <row r="918" spans="1:11" x14ac:dyDescent="0.25">
      <c r="A918">
        <v>28</v>
      </c>
      <c r="B918" s="1">
        <v>36842</v>
      </c>
      <c r="C918">
        <v>264800</v>
      </c>
      <c r="D918">
        <v>750000</v>
      </c>
      <c r="E918" s="14">
        <f t="shared" ref="E918:E987" si="27">+C918/D918</f>
        <v>0.35306666666666664</v>
      </c>
      <c r="F918" s="18"/>
      <c r="G918" s="18"/>
      <c r="H918" s="18"/>
      <c r="I918" s="18"/>
      <c r="J918" t="s">
        <v>1</v>
      </c>
      <c r="K918" s="3">
        <f t="shared" si="25"/>
        <v>-485200</v>
      </c>
    </row>
    <row r="919" spans="1:11" x14ac:dyDescent="0.25">
      <c r="A919">
        <v>28</v>
      </c>
      <c r="B919" s="1">
        <v>36843</v>
      </c>
      <c r="C919">
        <v>247613</v>
      </c>
      <c r="D919">
        <v>750000</v>
      </c>
      <c r="E919" s="14">
        <f t="shared" si="27"/>
        <v>0.33015066666666665</v>
      </c>
      <c r="F919" s="18"/>
      <c r="G919" s="18"/>
      <c r="H919" s="18"/>
      <c r="I919" s="18"/>
      <c r="J919" t="s">
        <v>1</v>
      </c>
      <c r="K919" s="3">
        <f t="shared" ref="K919:K988" si="28">SUM(C919-D919)</f>
        <v>-502387</v>
      </c>
    </row>
    <row r="920" spans="1:11" x14ac:dyDescent="0.25">
      <c r="A920">
        <v>28</v>
      </c>
      <c r="B920" s="1">
        <v>36844</v>
      </c>
      <c r="C920">
        <v>314269</v>
      </c>
      <c r="D920">
        <v>750000</v>
      </c>
      <c r="E920" s="14">
        <f t="shared" si="27"/>
        <v>0.41902533333333336</v>
      </c>
      <c r="F920" s="18"/>
      <c r="G920" s="18"/>
      <c r="H920" s="18"/>
      <c r="I920" s="18"/>
      <c r="J920" t="s">
        <v>1</v>
      </c>
      <c r="K920" s="3">
        <f t="shared" si="28"/>
        <v>-435731</v>
      </c>
    </row>
    <row r="921" spans="1:11" x14ac:dyDescent="0.25">
      <c r="A921">
        <v>28</v>
      </c>
      <c r="B921" s="1">
        <v>36845</v>
      </c>
      <c r="C921">
        <v>131783</v>
      </c>
      <c r="D921">
        <v>750000</v>
      </c>
      <c r="E921" s="14">
        <f t="shared" si="27"/>
        <v>0.17571066666666665</v>
      </c>
      <c r="F921" s="18"/>
      <c r="G921" s="18"/>
      <c r="H921" s="18"/>
      <c r="I921" s="18"/>
      <c r="J921" t="s">
        <v>1</v>
      </c>
      <c r="K921" s="3">
        <f t="shared" si="28"/>
        <v>-618217</v>
      </c>
    </row>
    <row r="922" spans="1:11" x14ac:dyDescent="0.25">
      <c r="A922">
        <v>28</v>
      </c>
      <c r="B922" s="1">
        <v>36846</v>
      </c>
      <c r="C922">
        <v>95107</v>
      </c>
      <c r="D922">
        <v>750000</v>
      </c>
      <c r="E922" s="14">
        <f t="shared" si="27"/>
        <v>0.12680933333333333</v>
      </c>
      <c r="F922" s="18"/>
      <c r="G922" s="18"/>
      <c r="H922" s="18"/>
      <c r="I922" s="18"/>
      <c r="J922" t="s">
        <v>1</v>
      </c>
      <c r="K922" s="3">
        <f t="shared" si="28"/>
        <v>-654893</v>
      </c>
    </row>
    <row r="923" spans="1:11" x14ac:dyDescent="0.25">
      <c r="A923">
        <v>28</v>
      </c>
      <c r="B923" s="1">
        <v>36847</v>
      </c>
      <c r="C923">
        <v>276212</v>
      </c>
      <c r="D923">
        <v>750000</v>
      </c>
      <c r="E923" s="14">
        <f t="shared" si="27"/>
        <v>0.36828266666666665</v>
      </c>
      <c r="F923" s="18"/>
      <c r="G923" s="18"/>
      <c r="H923" s="18"/>
      <c r="I923" s="18"/>
      <c r="J923" t="s">
        <v>1</v>
      </c>
      <c r="K923" s="3">
        <f t="shared" si="28"/>
        <v>-473788</v>
      </c>
    </row>
    <row r="924" spans="1:11" x14ac:dyDescent="0.25">
      <c r="A924">
        <v>28</v>
      </c>
      <c r="B924" s="1">
        <v>36848</v>
      </c>
      <c r="C924">
        <v>253605</v>
      </c>
      <c r="D924">
        <v>750000</v>
      </c>
      <c r="E924" s="14">
        <f t="shared" si="27"/>
        <v>0.33814</v>
      </c>
      <c r="F924" s="18"/>
      <c r="G924" s="18"/>
      <c r="H924" s="18"/>
      <c r="I924" s="18"/>
      <c r="J924" t="s">
        <v>1</v>
      </c>
      <c r="K924" s="3">
        <f t="shared" si="28"/>
        <v>-496395</v>
      </c>
    </row>
    <row r="925" spans="1:11" x14ac:dyDescent="0.25">
      <c r="A925">
        <v>28</v>
      </c>
      <c r="B925" s="1">
        <v>36849</v>
      </c>
      <c r="C925">
        <v>275581</v>
      </c>
      <c r="D925">
        <v>750000</v>
      </c>
      <c r="E925" s="14">
        <f t="shared" si="27"/>
        <v>0.36744133333333334</v>
      </c>
      <c r="F925" s="18"/>
      <c r="G925" s="18"/>
      <c r="H925" s="18"/>
      <c r="I925" s="18"/>
      <c r="J925" t="s">
        <v>1</v>
      </c>
      <c r="K925" s="3">
        <f t="shared" si="28"/>
        <v>-474419</v>
      </c>
    </row>
    <row r="926" spans="1:11" x14ac:dyDescent="0.25">
      <c r="A926">
        <v>28</v>
      </c>
      <c r="B926" s="1">
        <v>36850</v>
      </c>
      <c r="C926">
        <v>239231</v>
      </c>
      <c r="D926">
        <v>750000</v>
      </c>
      <c r="E926" s="14">
        <f t="shared" si="27"/>
        <v>0.31897466666666668</v>
      </c>
      <c r="F926" s="18"/>
      <c r="G926" s="18"/>
      <c r="H926" s="18"/>
      <c r="I926" s="18"/>
      <c r="J926" t="s">
        <v>1</v>
      </c>
      <c r="K926" s="3">
        <f t="shared" si="28"/>
        <v>-510769</v>
      </c>
    </row>
    <row r="927" spans="1:11" x14ac:dyDescent="0.25">
      <c r="A927">
        <v>28</v>
      </c>
      <c r="B927" s="1">
        <v>36851</v>
      </c>
      <c r="C927">
        <v>318661</v>
      </c>
      <c r="D927">
        <v>750000</v>
      </c>
      <c r="E927" s="14">
        <f t="shared" si="27"/>
        <v>0.42488133333333333</v>
      </c>
      <c r="F927" s="18"/>
      <c r="G927" s="18"/>
      <c r="H927" s="18"/>
      <c r="I927" s="18"/>
      <c r="J927" t="s">
        <v>1</v>
      </c>
      <c r="K927" s="3">
        <f t="shared" si="28"/>
        <v>-431339</v>
      </c>
    </row>
    <row r="928" spans="1:11" x14ac:dyDescent="0.25">
      <c r="A928">
        <v>28</v>
      </c>
      <c r="B928" s="1">
        <v>36852</v>
      </c>
      <c r="C928">
        <v>290971</v>
      </c>
      <c r="D928">
        <v>750000</v>
      </c>
      <c r="E928" s="14">
        <f t="shared" si="27"/>
        <v>0.38796133333333332</v>
      </c>
      <c r="F928" s="18"/>
      <c r="G928" s="18"/>
      <c r="H928" s="18"/>
      <c r="I928" s="18"/>
      <c r="J928" t="s">
        <v>1</v>
      </c>
      <c r="K928" s="3">
        <f t="shared" si="28"/>
        <v>-459029</v>
      </c>
    </row>
    <row r="929" spans="1:14" x14ac:dyDescent="0.25">
      <c r="A929">
        <v>28</v>
      </c>
      <c r="B929" s="1">
        <v>36853</v>
      </c>
      <c r="C929">
        <v>278039</v>
      </c>
      <c r="D929">
        <v>750000</v>
      </c>
      <c r="E929" s="14">
        <f t="shared" si="27"/>
        <v>0.37071866666666664</v>
      </c>
      <c r="F929" s="18"/>
      <c r="G929" s="18"/>
      <c r="H929" s="18"/>
      <c r="I929" s="18"/>
      <c r="J929" t="s">
        <v>1</v>
      </c>
      <c r="K929" s="3">
        <f t="shared" si="28"/>
        <v>-471961</v>
      </c>
    </row>
    <row r="930" spans="1:14" x14ac:dyDescent="0.25">
      <c r="A930">
        <v>28</v>
      </c>
      <c r="B930" s="1">
        <v>36854</v>
      </c>
      <c r="C930">
        <v>268909</v>
      </c>
      <c r="D930">
        <v>750000</v>
      </c>
      <c r="E930" s="14">
        <f t="shared" si="27"/>
        <v>0.35854533333333333</v>
      </c>
      <c r="F930" s="18"/>
      <c r="G930" s="18"/>
      <c r="H930" s="18"/>
      <c r="I930" s="18"/>
      <c r="J930" t="s">
        <v>1</v>
      </c>
      <c r="K930" s="3">
        <f t="shared" si="28"/>
        <v>-481091</v>
      </c>
    </row>
    <row r="931" spans="1:14" x14ac:dyDescent="0.25">
      <c r="A931">
        <v>28</v>
      </c>
      <c r="B931" s="1">
        <v>36855</v>
      </c>
      <c r="C931">
        <v>286224</v>
      </c>
      <c r="D931">
        <v>750000</v>
      </c>
      <c r="E931" s="14">
        <f t="shared" si="27"/>
        <v>0.38163200000000003</v>
      </c>
      <c r="F931" s="18"/>
      <c r="G931" s="18"/>
      <c r="H931" s="18"/>
      <c r="I931" s="18"/>
      <c r="J931" t="s">
        <v>1</v>
      </c>
      <c r="K931" s="3">
        <f t="shared" si="28"/>
        <v>-463776</v>
      </c>
    </row>
    <row r="932" spans="1:14" x14ac:dyDescent="0.25">
      <c r="A932">
        <v>28</v>
      </c>
      <c r="B932" s="1">
        <v>36856</v>
      </c>
      <c r="C932">
        <v>300587</v>
      </c>
      <c r="D932">
        <v>750000</v>
      </c>
      <c r="E932" s="14">
        <f t="shared" si="27"/>
        <v>0.40078266666666668</v>
      </c>
      <c r="F932" s="18"/>
      <c r="G932" s="18"/>
      <c r="H932" s="18"/>
      <c r="I932" s="18"/>
      <c r="J932" t="s">
        <v>1</v>
      </c>
      <c r="K932" s="3">
        <f t="shared" si="28"/>
        <v>-449413</v>
      </c>
    </row>
    <row r="933" spans="1:14" x14ac:dyDescent="0.25">
      <c r="A933">
        <v>28</v>
      </c>
      <c r="B933" s="1">
        <v>36857</v>
      </c>
      <c r="C933">
        <v>281585</v>
      </c>
      <c r="D933">
        <v>750000</v>
      </c>
      <c r="E933" s="14">
        <f t="shared" si="27"/>
        <v>0.37544666666666665</v>
      </c>
      <c r="F933" s="18"/>
      <c r="G933" s="18"/>
      <c r="H933" s="18"/>
      <c r="I933" s="18"/>
      <c r="J933" t="s">
        <v>1</v>
      </c>
      <c r="K933" s="3">
        <f t="shared" si="28"/>
        <v>-468415</v>
      </c>
    </row>
    <row r="934" spans="1:14" x14ac:dyDescent="0.25">
      <c r="A934">
        <v>28</v>
      </c>
      <c r="B934" s="1">
        <v>36858</v>
      </c>
      <c r="C934">
        <v>305881</v>
      </c>
      <c r="D934">
        <v>750000</v>
      </c>
      <c r="E934" s="14">
        <f t="shared" si="27"/>
        <v>0.40784133333333333</v>
      </c>
      <c r="F934" s="18"/>
      <c r="G934" s="18"/>
      <c r="H934" s="18"/>
      <c r="I934" s="18"/>
      <c r="J934" t="s">
        <v>1</v>
      </c>
      <c r="K934" s="3">
        <f t="shared" si="28"/>
        <v>-444119</v>
      </c>
    </row>
    <row r="935" spans="1:14" x14ac:dyDescent="0.25">
      <c r="A935">
        <v>28</v>
      </c>
      <c r="B935" s="1">
        <v>36859</v>
      </c>
      <c r="C935">
        <v>319263</v>
      </c>
      <c r="D935">
        <v>750000</v>
      </c>
      <c r="E935" s="14">
        <f t="shared" si="27"/>
        <v>0.42568400000000001</v>
      </c>
      <c r="F935" s="18"/>
      <c r="G935" s="18"/>
      <c r="H935" s="18"/>
      <c r="I935" s="18"/>
      <c r="J935" t="s">
        <v>1</v>
      </c>
      <c r="K935" s="3">
        <f t="shared" si="28"/>
        <v>-430737</v>
      </c>
    </row>
    <row r="936" spans="1:14" ht="13.8" thickBot="1" x14ac:dyDescent="0.3">
      <c r="A936">
        <v>28</v>
      </c>
      <c r="B936" s="1">
        <v>36860</v>
      </c>
      <c r="C936">
        <v>312567</v>
      </c>
      <c r="D936">
        <v>750000</v>
      </c>
      <c r="E936" s="14">
        <f t="shared" si="27"/>
        <v>0.41675600000000002</v>
      </c>
      <c r="F936" s="20"/>
      <c r="G936" s="20"/>
      <c r="H936" s="20"/>
      <c r="I936" s="20"/>
      <c r="J936" t="s">
        <v>1</v>
      </c>
      <c r="K936" s="3">
        <f t="shared" si="28"/>
        <v>-437433</v>
      </c>
    </row>
    <row r="937" spans="1:14" x14ac:dyDescent="0.25">
      <c r="B937" s="1"/>
      <c r="F937" s="18">
        <f>SUM(F907:F936)</f>
        <v>0</v>
      </c>
      <c r="G937" s="18"/>
      <c r="H937" s="18">
        <f>SUM(H907:H936)</f>
        <v>0</v>
      </c>
      <c r="I937" s="18">
        <f>SUM(I907:I936)</f>
        <v>0</v>
      </c>
    </row>
    <row r="938" spans="1:14" x14ac:dyDescent="0.25">
      <c r="B938" s="1"/>
      <c r="F938" s="18"/>
      <c r="G938" s="18"/>
      <c r="H938" s="18"/>
      <c r="I938" s="18"/>
    </row>
    <row r="939" spans="1:14" x14ac:dyDescent="0.25">
      <c r="A939" s="5" t="s">
        <v>2</v>
      </c>
      <c r="B939" s="6" t="s">
        <v>3</v>
      </c>
      <c r="C939" s="5" t="s">
        <v>4</v>
      </c>
      <c r="D939" s="6" t="s">
        <v>5</v>
      </c>
      <c r="E939" s="13" t="s">
        <v>23</v>
      </c>
      <c r="F939" s="16">
        <v>0.95</v>
      </c>
      <c r="G939" s="16"/>
      <c r="H939" s="16">
        <v>0.98</v>
      </c>
      <c r="I939" s="16">
        <v>1</v>
      </c>
      <c r="J939" s="5" t="s">
        <v>6</v>
      </c>
      <c r="M939" s="5" t="s">
        <v>22</v>
      </c>
      <c r="N939" s="5" t="s">
        <v>21</v>
      </c>
    </row>
    <row r="940" spans="1:14" x14ac:dyDescent="0.25">
      <c r="A940">
        <v>28</v>
      </c>
      <c r="B940" s="1">
        <v>36861</v>
      </c>
      <c r="C940">
        <v>253295</v>
      </c>
      <c r="D940">
        <v>750000</v>
      </c>
      <c r="E940" s="14">
        <f t="shared" si="27"/>
        <v>0.33772666666666668</v>
      </c>
      <c r="F940" s="18"/>
      <c r="G940" s="18"/>
      <c r="H940" s="18"/>
      <c r="I940" s="18"/>
      <c r="J940" t="s">
        <v>1</v>
      </c>
      <c r="K940" s="3">
        <f t="shared" si="28"/>
        <v>-496705</v>
      </c>
    </row>
    <row r="941" spans="1:14" x14ac:dyDescent="0.25">
      <c r="A941">
        <v>28</v>
      </c>
      <c r="B941" s="1">
        <v>36862</v>
      </c>
      <c r="C941">
        <v>262001</v>
      </c>
      <c r="D941">
        <v>750000</v>
      </c>
      <c r="E941" s="14">
        <f t="shared" si="27"/>
        <v>0.34933466666666668</v>
      </c>
      <c r="F941" s="18"/>
      <c r="G941" s="18"/>
      <c r="H941" s="18"/>
      <c r="I941" s="18"/>
      <c r="J941" t="s">
        <v>1</v>
      </c>
      <c r="K941" s="3">
        <f t="shared" si="28"/>
        <v>-487999</v>
      </c>
    </row>
    <row r="942" spans="1:14" x14ac:dyDescent="0.25">
      <c r="A942">
        <v>28</v>
      </c>
      <c r="B942" s="1">
        <v>36863</v>
      </c>
      <c r="C942">
        <v>270294</v>
      </c>
      <c r="D942">
        <v>750000</v>
      </c>
      <c r="E942" s="14">
        <f t="shared" si="27"/>
        <v>0.36039199999999999</v>
      </c>
      <c r="F942" s="18"/>
      <c r="G942" s="18"/>
      <c r="H942" s="18"/>
      <c r="I942" s="18"/>
      <c r="J942" t="s">
        <v>1</v>
      </c>
      <c r="K942" s="3">
        <f t="shared" si="28"/>
        <v>-479706</v>
      </c>
    </row>
    <row r="943" spans="1:14" x14ac:dyDescent="0.25">
      <c r="A943">
        <v>28</v>
      </c>
      <c r="B943" s="1">
        <v>36864</v>
      </c>
      <c r="C943">
        <v>290374</v>
      </c>
      <c r="D943">
        <v>750000</v>
      </c>
      <c r="E943" s="14">
        <f t="shared" si="27"/>
        <v>0.38716533333333331</v>
      </c>
      <c r="F943" s="18"/>
      <c r="G943" s="18"/>
      <c r="H943" s="18"/>
      <c r="I943" s="18"/>
      <c r="J943" t="s">
        <v>1</v>
      </c>
      <c r="K943" s="3">
        <f t="shared" si="28"/>
        <v>-459626</v>
      </c>
    </row>
    <row r="944" spans="1:14" x14ac:dyDescent="0.25">
      <c r="A944">
        <v>28</v>
      </c>
      <c r="B944" s="1">
        <v>36865</v>
      </c>
      <c r="C944">
        <v>281289</v>
      </c>
      <c r="D944">
        <v>750000</v>
      </c>
      <c r="E944" s="14">
        <f t="shared" si="27"/>
        <v>0.375052</v>
      </c>
      <c r="F944" s="18"/>
      <c r="G944" s="18"/>
      <c r="H944" s="18"/>
      <c r="I944" s="18"/>
      <c r="J944" t="s">
        <v>1</v>
      </c>
      <c r="K944" s="3">
        <f t="shared" si="28"/>
        <v>-468711</v>
      </c>
    </row>
    <row r="945" spans="1:11" x14ac:dyDescent="0.25">
      <c r="A945">
        <v>28</v>
      </c>
      <c r="B945" s="1">
        <v>36866</v>
      </c>
      <c r="C945">
        <v>295479</v>
      </c>
      <c r="D945">
        <v>750000</v>
      </c>
      <c r="E945" s="14">
        <f t="shared" si="27"/>
        <v>0.39397199999999999</v>
      </c>
      <c r="F945" s="18"/>
      <c r="G945" s="18"/>
      <c r="H945" s="18"/>
      <c r="I945" s="18"/>
      <c r="J945" t="s">
        <v>1</v>
      </c>
      <c r="K945" s="3">
        <f t="shared" si="28"/>
        <v>-454521</v>
      </c>
    </row>
    <row r="946" spans="1:11" x14ac:dyDescent="0.25">
      <c r="A946">
        <v>28</v>
      </c>
      <c r="B946" s="1">
        <v>36867</v>
      </c>
      <c r="C946">
        <v>334437</v>
      </c>
      <c r="D946">
        <v>750000</v>
      </c>
      <c r="E946" s="14">
        <f t="shared" si="27"/>
        <v>0.44591599999999998</v>
      </c>
      <c r="F946" s="18"/>
      <c r="G946" s="18"/>
      <c r="H946" s="18"/>
      <c r="I946" s="18"/>
      <c r="J946" t="s">
        <v>1</v>
      </c>
      <c r="K946" s="3">
        <f t="shared" si="28"/>
        <v>-415563</v>
      </c>
    </row>
    <row r="947" spans="1:11" x14ac:dyDescent="0.25">
      <c r="A947">
        <v>28</v>
      </c>
      <c r="B947" s="1">
        <v>36868</v>
      </c>
      <c r="C947">
        <v>338844</v>
      </c>
      <c r="D947">
        <v>750000</v>
      </c>
      <c r="E947" s="14">
        <f t="shared" si="27"/>
        <v>0.45179200000000003</v>
      </c>
      <c r="F947" s="18"/>
      <c r="G947" s="18"/>
      <c r="H947" s="18"/>
      <c r="I947" s="18"/>
      <c r="J947" t="s">
        <v>1</v>
      </c>
      <c r="K947" s="3">
        <f t="shared" si="28"/>
        <v>-411156</v>
      </c>
    </row>
    <row r="948" spans="1:11" x14ac:dyDescent="0.25">
      <c r="A948">
        <v>28</v>
      </c>
      <c r="B948" s="1">
        <v>36869</v>
      </c>
      <c r="C948">
        <v>333523</v>
      </c>
      <c r="D948">
        <v>750000</v>
      </c>
      <c r="E948" s="14">
        <f t="shared" si="27"/>
        <v>0.44469733333333333</v>
      </c>
      <c r="F948" s="18"/>
      <c r="G948" s="18"/>
      <c r="H948" s="18"/>
      <c r="I948" s="18"/>
      <c r="J948" t="s">
        <v>1</v>
      </c>
      <c r="K948" s="3">
        <f t="shared" si="28"/>
        <v>-416477</v>
      </c>
    </row>
    <row r="949" spans="1:11" x14ac:dyDescent="0.25">
      <c r="A949">
        <v>28</v>
      </c>
      <c r="B949" s="1">
        <v>36870</v>
      </c>
      <c r="C949">
        <v>330827</v>
      </c>
      <c r="D949">
        <v>750000</v>
      </c>
      <c r="E949" s="14">
        <f t="shared" si="27"/>
        <v>0.44110266666666664</v>
      </c>
      <c r="F949" s="18"/>
      <c r="G949" s="18"/>
      <c r="H949" s="18"/>
      <c r="I949" s="18"/>
      <c r="J949" t="s">
        <v>1</v>
      </c>
      <c r="K949" s="3">
        <f t="shared" si="28"/>
        <v>-419173</v>
      </c>
    </row>
    <row r="950" spans="1:11" x14ac:dyDescent="0.25">
      <c r="A950">
        <v>28</v>
      </c>
      <c r="B950" s="1">
        <v>36871</v>
      </c>
      <c r="C950">
        <v>327869</v>
      </c>
      <c r="D950">
        <v>750000</v>
      </c>
      <c r="E950" s="14">
        <f t="shared" si="27"/>
        <v>0.43715866666666664</v>
      </c>
      <c r="F950" s="18"/>
      <c r="G950" s="18"/>
      <c r="H950" s="18"/>
      <c r="I950" s="18"/>
      <c r="J950" t="s">
        <v>1</v>
      </c>
      <c r="K950" s="3">
        <f t="shared" si="28"/>
        <v>-422131</v>
      </c>
    </row>
    <row r="951" spans="1:11" x14ac:dyDescent="0.25">
      <c r="A951">
        <v>28</v>
      </c>
      <c r="B951" s="1">
        <v>36872</v>
      </c>
      <c r="C951">
        <v>315506</v>
      </c>
      <c r="D951">
        <v>750000</v>
      </c>
      <c r="E951" s="14">
        <f t="shared" si="27"/>
        <v>0.42067466666666664</v>
      </c>
      <c r="F951" s="18"/>
      <c r="G951" s="18"/>
      <c r="H951" s="18"/>
      <c r="I951" s="18"/>
      <c r="J951" t="s">
        <v>1</v>
      </c>
      <c r="K951" s="3">
        <f t="shared" si="28"/>
        <v>-434494</v>
      </c>
    </row>
    <row r="952" spans="1:11" x14ac:dyDescent="0.25">
      <c r="A952">
        <v>28</v>
      </c>
      <c r="B952" s="1">
        <v>36873</v>
      </c>
      <c r="C952">
        <v>313606</v>
      </c>
      <c r="D952">
        <v>750000</v>
      </c>
      <c r="E952" s="14">
        <f t="shared" si="27"/>
        <v>0.41814133333333331</v>
      </c>
      <c r="F952" s="18"/>
      <c r="G952" s="18"/>
      <c r="H952" s="18"/>
      <c r="I952" s="18"/>
      <c r="J952" t="s">
        <v>1</v>
      </c>
      <c r="K952" s="3">
        <f t="shared" si="28"/>
        <v>-436394</v>
      </c>
    </row>
    <row r="953" spans="1:11" x14ac:dyDescent="0.25">
      <c r="A953">
        <v>28</v>
      </c>
      <c r="B953" s="1">
        <v>36874</v>
      </c>
      <c r="C953">
        <v>310563</v>
      </c>
      <c r="D953">
        <v>750000</v>
      </c>
      <c r="E953" s="14">
        <f t="shared" si="27"/>
        <v>0.41408400000000001</v>
      </c>
      <c r="F953" s="18"/>
      <c r="G953" s="18"/>
      <c r="H953" s="18"/>
      <c r="I953" s="18"/>
      <c r="J953" t="s">
        <v>1</v>
      </c>
      <c r="K953" s="3">
        <f t="shared" si="28"/>
        <v>-439437</v>
      </c>
    </row>
    <row r="954" spans="1:11" x14ac:dyDescent="0.25">
      <c r="A954">
        <v>28</v>
      </c>
      <c r="B954" s="1">
        <v>36875</v>
      </c>
      <c r="C954">
        <v>318016</v>
      </c>
      <c r="D954">
        <v>750000</v>
      </c>
      <c r="E954" s="14">
        <f t="shared" si="27"/>
        <v>0.42402133333333331</v>
      </c>
      <c r="F954" s="18"/>
      <c r="G954" s="18"/>
      <c r="H954" s="18"/>
      <c r="I954" s="18"/>
      <c r="J954" t="s">
        <v>1</v>
      </c>
      <c r="K954" s="3">
        <f t="shared" si="28"/>
        <v>-431984</v>
      </c>
    </row>
    <row r="955" spans="1:11" x14ac:dyDescent="0.25">
      <c r="A955">
        <v>28</v>
      </c>
      <c r="B955" s="1">
        <v>36876</v>
      </c>
      <c r="C955">
        <v>300866</v>
      </c>
      <c r="D955">
        <v>750000</v>
      </c>
      <c r="E955" s="14">
        <f t="shared" si="27"/>
        <v>0.40115466666666666</v>
      </c>
      <c r="F955" s="18"/>
      <c r="G955" s="18"/>
      <c r="H955" s="18"/>
      <c r="I955" s="18"/>
      <c r="J955" t="s">
        <v>1</v>
      </c>
      <c r="K955" s="3">
        <f t="shared" si="28"/>
        <v>-449134</v>
      </c>
    </row>
    <row r="956" spans="1:11" x14ac:dyDescent="0.25">
      <c r="A956">
        <v>28</v>
      </c>
      <c r="B956" s="1">
        <v>36877</v>
      </c>
      <c r="C956">
        <v>291835</v>
      </c>
      <c r="D956">
        <v>750000</v>
      </c>
      <c r="E956" s="14">
        <f t="shared" si="27"/>
        <v>0.38911333333333331</v>
      </c>
      <c r="F956" s="18"/>
      <c r="G956" s="18"/>
      <c r="H956" s="18"/>
      <c r="I956" s="18"/>
      <c r="J956" t="s">
        <v>1</v>
      </c>
      <c r="K956" s="3">
        <f t="shared" si="28"/>
        <v>-458165</v>
      </c>
    </row>
    <row r="957" spans="1:11" x14ac:dyDescent="0.25">
      <c r="A957">
        <v>28</v>
      </c>
      <c r="B957" s="1">
        <v>36878</v>
      </c>
      <c r="C957">
        <v>327341</v>
      </c>
      <c r="D957">
        <v>750000</v>
      </c>
      <c r="E957" s="14">
        <f t="shared" si="27"/>
        <v>0.43645466666666666</v>
      </c>
      <c r="F957" s="18"/>
      <c r="G957" s="18"/>
      <c r="H957" s="18"/>
      <c r="I957" s="18"/>
      <c r="J957" t="s">
        <v>1</v>
      </c>
      <c r="K957" s="3">
        <f t="shared" si="28"/>
        <v>-422659</v>
      </c>
    </row>
    <row r="958" spans="1:11" x14ac:dyDescent="0.25">
      <c r="A958">
        <v>28</v>
      </c>
      <c r="B958" s="1">
        <v>36879</v>
      </c>
      <c r="C958">
        <v>329951</v>
      </c>
      <c r="D958">
        <v>750000</v>
      </c>
      <c r="E958" s="14">
        <f t="shared" si="27"/>
        <v>0.43993466666666664</v>
      </c>
      <c r="F958" s="18"/>
      <c r="G958" s="18"/>
      <c r="H958" s="18"/>
      <c r="I958" s="18"/>
      <c r="J958" t="s">
        <v>1</v>
      </c>
      <c r="K958" s="3">
        <f t="shared" si="28"/>
        <v>-420049</v>
      </c>
    </row>
    <row r="959" spans="1:11" x14ac:dyDescent="0.25">
      <c r="A959">
        <v>28</v>
      </c>
      <c r="B959" s="1">
        <v>36880</v>
      </c>
      <c r="C959">
        <v>320777</v>
      </c>
      <c r="D959">
        <v>750000</v>
      </c>
      <c r="E959" s="14">
        <f t="shared" si="27"/>
        <v>0.42770266666666668</v>
      </c>
      <c r="F959" s="18"/>
      <c r="G959" s="18"/>
      <c r="H959" s="18"/>
      <c r="I959" s="18"/>
      <c r="J959" t="s">
        <v>1</v>
      </c>
      <c r="K959" s="3">
        <f t="shared" si="28"/>
        <v>-429223</v>
      </c>
    </row>
    <row r="960" spans="1:11" x14ac:dyDescent="0.25">
      <c r="A960">
        <v>28</v>
      </c>
      <c r="B960" s="1">
        <v>36881</v>
      </c>
      <c r="C960">
        <v>321017</v>
      </c>
      <c r="D960">
        <v>750000</v>
      </c>
      <c r="E960" s="14">
        <f t="shared" si="27"/>
        <v>0.42802266666666666</v>
      </c>
      <c r="F960" s="18"/>
      <c r="G960" s="18"/>
      <c r="H960" s="18"/>
      <c r="I960" s="18"/>
      <c r="J960" t="s">
        <v>1</v>
      </c>
      <c r="K960" s="3">
        <f t="shared" si="28"/>
        <v>-428983</v>
      </c>
    </row>
    <row r="961" spans="1:14" x14ac:dyDescent="0.25">
      <c r="A961">
        <v>28</v>
      </c>
      <c r="B961" s="1">
        <v>36882</v>
      </c>
      <c r="C961">
        <v>319896</v>
      </c>
      <c r="D961">
        <v>750000</v>
      </c>
      <c r="E961" s="14">
        <f t="shared" si="27"/>
        <v>0.42652800000000002</v>
      </c>
      <c r="F961" s="18"/>
      <c r="G961" s="18"/>
      <c r="H961" s="18"/>
      <c r="I961" s="18"/>
      <c r="J961" t="s">
        <v>1</v>
      </c>
      <c r="K961" s="3">
        <f t="shared" si="28"/>
        <v>-430104</v>
      </c>
    </row>
    <row r="962" spans="1:14" x14ac:dyDescent="0.25">
      <c r="A962">
        <v>28</v>
      </c>
      <c r="B962" s="1">
        <v>36883</v>
      </c>
      <c r="C962">
        <v>311767</v>
      </c>
      <c r="D962">
        <v>750000</v>
      </c>
      <c r="E962" s="14">
        <f t="shared" si="27"/>
        <v>0.41568933333333336</v>
      </c>
      <c r="F962" s="18"/>
      <c r="G962" s="18"/>
      <c r="H962" s="18"/>
      <c r="I962" s="18"/>
      <c r="J962" t="s">
        <v>1</v>
      </c>
      <c r="K962" s="3">
        <f t="shared" si="28"/>
        <v>-438233</v>
      </c>
    </row>
    <row r="963" spans="1:14" x14ac:dyDescent="0.25">
      <c r="A963">
        <v>28</v>
      </c>
      <c r="B963" s="1">
        <v>36884</v>
      </c>
      <c r="C963">
        <v>305396</v>
      </c>
      <c r="D963">
        <v>750000</v>
      </c>
      <c r="E963" s="14">
        <f t="shared" si="27"/>
        <v>0.40719466666666665</v>
      </c>
      <c r="F963" s="18"/>
      <c r="G963" s="18"/>
      <c r="H963" s="18"/>
      <c r="I963" s="18"/>
      <c r="J963" t="s">
        <v>1</v>
      </c>
      <c r="K963" s="3">
        <f t="shared" si="28"/>
        <v>-444604</v>
      </c>
    </row>
    <row r="964" spans="1:14" x14ac:dyDescent="0.25">
      <c r="A964">
        <v>28</v>
      </c>
      <c r="B964" s="1">
        <v>36885</v>
      </c>
      <c r="C964">
        <v>314279</v>
      </c>
      <c r="D964">
        <v>750000</v>
      </c>
      <c r="E964" s="14">
        <f t="shared" si="27"/>
        <v>0.41903866666666667</v>
      </c>
      <c r="F964" s="18"/>
      <c r="G964" s="18"/>
      <c r="H964" s="18"/>
      <c r="I964" s="18"/>
      <c r="J964" t="s">
        <v>1</v>
      </c>
      <c r="K964" s="3">
        <f t="shared" si="28"/>
        <v>-435721</v>
      </c>
    </row>
    <row r="965" spans="1:14" x14ac:dyDescent="0.25">
      <c r="A965">
        <v>28</v>
      </c>
      <c r="B965" s="1">
        <v>36886</v>
      </c>
      <c r="C965">
        <v>309484</v>
      </c>
      <c r="D965">
        <v>750000</v>
      </c>
      <c r="E965" s="14">
        <f t="shared" si="27"/>
        <v>0.41264533333333331</v>
      </c>
      <c r="F965" s="18"/>
      <c r="G965" s="18"/>
      <c r="H965" s="18"/>
      <c r="I965" s="18"/>
      <c r="J965" t="s">
        <v>1</v>
      </c>
      <c r="K965" s="3">
        <f t="shared" si="28"/>
        <v>-440516</v>
      </c>
    </row>
    <row r="966" spans="1:14" x14ac:dyDescent="0.25">
      <c r="A966">
        <v>28</v>
      </c>
      <c r="B966" s="1">
        <v>36887</v>
      </c>
      <c r="C966">
        <v>309556</v>
      </c>
      <c r="D966">
        <v>750000</v>
      </c>
      <c r="E966" s="14">
        <f t="shared" si="27"/>
        <v>0.41274133333333335</v>
      </c>
      <c r="F966" s="18"/>
      <c r="G966" s="18"/>
      <c r="H966" s="18"/>
      <c r="I966" s="18"/>
      <c r="J966" t="s">
        <v>1</v>
      </c>
      <c r="K966" s="3">
        <f t="shared" si="28"/>
        <v>-440444</v>
      </c>
    </row>
    <row r="967" spans="1:14" x14ac:dyDescent="0.25">
      <c r="A967">
        <v>28</v>
      </c>
      <c r="B967" s="1">
        <v>36888</v>
      </c>
      <c r="C967">
        <v>321658</v>
      </c>
      <c r="D967">
        <v>750000</v>
      </c>
      <c r="E967" s="14">
        <f t="shared" si="27"/>
        <v>0.42887733333333333</v>
      </c>
      <c r="F967" s="18"/>
      <c r="G967" s="18"/>
      <c r="H967" s="18"/>
      <c r="I967" s="18"/>
      <c r="J967" t="s">
        <v>1</v>
      </c>
      <c r="K967" s="3">
        <f t="shared" si="28"/>
        <v>-428342</v>
      </c>
    </row>
    <row r="968" spans="1:14" x14ac:dyDescent="0.25">
      <c r="A968">
        <v>28</v>
      </c>
      <c r="B968" s="1">
        <v>36889</v>
      </c>
      <c r="C968">
        <v>349544</v>
      </c>
      <c r="D968">
        <v>750000</v>
      </c>
      <c r="E968" s="14">
        <f t="shared" si="27"/>
        <v>0.46605866666666668</v>
      </c>
      <c r="F968" s="18"/>
      <c r="G968" s="18"/>
      <c r="H968" s="18"/>
      <c r="I968" s="18"/>
      <c r="J968" t="s">
        <v>1</v>
      </c>
      <c r="K968" s="3">
        <f t="shared" si="28"/>
        <v>-400456</v>
      </c>
    </row>
    <row r="969" spans="1:14" x14ac:dyDescent="0.25">
      <c r="A969">
        <v>28</v>
      </c>
      <c r="B969" s="1">
        <v>36890</v>
      </c>
      <c r="C969">
        <v>375463</v>
      </c>
      <c r="D969">
        <v>750000</v>
      </c>
      <c r="E969" s="14">
        <f t="shared" si="27"/>
        <v>0.50061733333333336</v>
      </c>
      <c r="F969" s="18"/>
      <c r="G969" s="18"/>
      <c r="H969" s="18"/>
      <c r="I969" s="18"/>
      <c r="J969" t="s">
        <v>1</v>
      </c>
      <c r="K969" s="3">
        <f t="shared" si="28"/>
        <v>-374537</v>
      </c>
    </row>
    <row r="970" spans="1:14" ht="13.8" thickBot="1" x14ac:dyDescent="0.3">
      <c r="A970">
        <v>28</v>
      </c>
      <c r="B970" s="1">
        <v>36891</v>
      </c>
      <c r="C970">
        <v>367495</v>
      </c>
      <c r="D970">
        <v>750000</v>
      </c>
      <c r="E970" s="14">
        <f t="shared" si="27"/>
        <v>0.48999333333333334</v>
      </c>
      <c r="F970" s="20"/>
      <c r="G970" s="20"/>
      <c r="H970" s="20"/>
      <c r="I970" s="20"/>
      <c r="J970" t="s">
        <v>1</v>
      </c>
      <c r="K970" s="3">
        <f t="shared" si="28"/>
        <v>-382505</v>
      </c>
    </row>
    <row r="971" spans="1:14" x14ac:dyDescent="0.25">
      <c r="B971" s="1"/>
      <c r="F971" s="18">
        <f>SUM(F941:F970)</f>
        <v>0</v>
      </c>
      <c r="G971" s="18"/>
      <c r="H971" s="18">
        <f>SUM(H941:H970)</f>
        <v>0</v>
      </c>
      <c r="I971" s="18">
        <f>SUM(I941:I970)</f>
        <v>0</v>
      </c>
    </row>
    <row r="972" spans="1:14" x14ac:dyDescent="0.25">
      <c r="B972" s="1"/>
      <c r="F972" s="18"/>
      <c r="G972" s="18"/>
      <c r="H972" s="18"/>
      <c r="I972" s="18"/>
    </row>
    <row r="973" spans="1:14" x14ac:dyDescent="0.25">
      <c r="A973" s="5" t="s">
        <v>2</v>
      </c>
      <c r="B973" s="6" t="s">
        <v>3</v>
      </c>
      <c r="C973" s="5" t="s">
        <v>4</v>
      </c>
      <c r="D973" s="6" t="s">
        <v>5</v>
      </c>
      <c r="E973" s="13" t="s">
        <v>23</v>
      </c>
      <c r="F973" s="16">
        <v>0.95</v>
      </c>
      <c r="G973" s="16"/>
      <c r="H973" s="16">
        <v>0.98</v>
      </c>
      <c r="I973" s="16">
        <v>1</v>
      </c>
      <c r="J973" s="5" t="s">
        <v>6</v>
      </c>
      <c r="M973" s="5" t="s">
        <v>22</v>
      </c>
      <c r="N973" s="5" t="s">
        <v>21</v>
      </c>
    </row>
    <row r="974" spans="1:14" x14ac:dyDescent="0.25">
      <c r="A974">
        <v>28</v>
      </c>
      <c r="B974" s="1">
        <v>36892</v>
      </c>
      <c r="C974">
        <v>360211</v>
      </c>
      <c r="D974">
        <v>750000</v>
      </c>
      <c r="E974" s="14">
        <f t="shared" si="27"/>
        <v>0.48028133333333334</v>
      </c>
      <c r="F974" s="18"/>
      <c r="G974" s="18"/>
      <c r="H974" s="18"/>
      <c r="I974" s="18"/>
      <c r="J974" t="s">
        <v>1</v>
      </c>
      <c r="K974" s="3">
        <f t="shared" si="28"/>
        <v>-389789</v>
      </c>
    </row>
    <row r="975" spans="1:14" x14ac:dyDescent="0.25">
      <c r="A975">
        <v>28</v>
      </c>
      <c r="B975" s="1">
        <v>36893</v>
      </c>
      <c r="C975">
        <v>370304</v>
      </c>
      <c r="D975">
        <v>750000</v>
      </c>
      <c r="E975" s="14">
        <f t="shared" si="27"/>
        <v>0.49373866666666666</v>
      </c>
      <c r="F975" s="18"/>
      <c r="G975" s="18"/>
      <c r="H975" s="18"/>
      <c r="I975" s="18"/>
      <c r="J975" t="s">
        <v>1</v>
      </c>
      <c r="K975" s="3">
        <f t="shared" si="28"/>
        <v>-379696</v>
      </c>
    </row>
    <row r="976" spans="1:14" x14ac:dyDescent="0.25">
      <c r="A976">
        <v>28</v>
      </c>
      <c r="B976" s="1">
        <v>36894</v>
      </c>
      <c r="C976">
        <v>387221</v>
      </c>
      <c r="D976">
        <v>750000</v>
      </c>
      <c r="E976" s="14">
        <f t="shared" si="27"/>
        <v>0.51629466666666668</v>
      </c>
      <c r="F976" s="18"/>
      <c r="G976" s="18"/>
      <c r="H976" s="18"/>
      <c r="I976" s="18"/>
      <c r="J976" t="s">
        <v>1</v>
      </c>
      <c r="K976" s="3">
        <f t="shared" si="28"/>
        <v>-362779</v>
      </c>
    </row>
    <row r="977" spans="1:11" x14ac:dyDescent="0.25">
      <c r="A977">
        <v>28</v>
      </c>
      <c r="B977" s="1">
        <v>36895</v>
      </c>
      <c r="C977">
        <v>347098</v>
      </c>
      <c r="D977">
        <v>750000</v>
      </c>
      <c r="E977" s="14">
        <f t="shared" si="27"/>
        <v>0.46279733333333334</v>
      </c>
      <c r="F977" s="18"/>
      <c r="G977" s="18"/>
      <c r="H977" s="18"/>
      <c r="I977" s="18"/>
      <c r="J977" t="s">
        <v>1</v>
      </c>
      <c r="K977" s="3">
        <f t="shared" si="28"/>
        <v>-402902</v>
      </c>
    </row>
    <row r="978" spans="1:11" x14ac:dyDescent="0.25">
      <c r="A978">
        <v>28</v>
      </c>
      <c r="B978" s="1">
        <v>36896</v>
      </c>
      <c r="C978">
        <v>386312</v>
      </c>
      <c r="D978">
        <v>750000</v>
      </c>
      <c r="E978" s="14">
        <f t="shared" si="27"/>
        <v>0.51508266666666669</v>
      </c>
      <c r="F978" s="18"/>
      <c r="G978" s="18"/>
      <c r="H978" s="18"/>
      <c r="I978" s="18"/>
      <c r="J978" t="s">
        <v>1</v>
      </c>
      <c r="K978" s="3">
        <f t="shared" si="28"/>
        <v>-363688</v>
      </c>
    </row>
    <row r="979" spans="1:11" x14ac:dyDescent="0.25">
      <c r="A979">
        <v>28</v>
      </c>
      <c r="B979" s="1">
        <v>36897</v>
      </c>
      <c r="C979">
        <v>378284</v>
      </c>
      <c r="D979">
        <v>750000</v>
      </c>
      <c r="E979" s="14">
        <f t="shared" si="27"/>
        <v>0.50437866666666664</v>
      </c>
      <c r="F979" s="18"/>
      <c r="G979" s="18"/>
      <c r="H979" s="18"/>
      <c r="I979" s="18"/>
      <c r="J979" t="s">
        <v>1</v>
      </c>
      <c r="K979" s="3">
        <f t="shared" si="28"/>
        <v>-371716</v>
      </c>
    </row>
    <row r="980" spans="1:11" x14ac:dyDescent="0.25">
      <c r="A980">
        <v>28</v>
      </c>
      <c r="B980" s="1">
        <v>36898</v>
      </c>
      <c r="C980">
        <v>382452</v>
      </c>
      <c r="D980">
        <v>750000</v>
      </c>
      <c r="E980" s="14">
        <f t="shared" si="27"/>
        <v>0.50993599999999994</v>
      </c>
      <c r="F980" s="18"/>
      <c r="G980" s="18"/>
      <c r="H980" s="18"/>
      <c r="I980" s="18"/>
      <c r="J980" t="s">
        <v>1</v>
      </c>
      <c r="K980" s="3">
        <f t="shared" si="28"/>
        <v>-367548</v>
      </c>
    </row>
    <row r="981" spans="1:11" x14ac:dyDescent="0.25">
      <c r="A981">
        <v>28</v>
      </c>
      <c r="B981" s="1">
        <v>36899</v>
      </c>
      <c r="C981">
        <v>384432</v>
      </c>
      <c r="D981">
        <v>750000</v>
      </c>
      <c r="E981" s="14">
        <f t="shared" si="27"/>
        <v>0.51257600000000003</v>
      </c>
      <c r="F981" s="18"/>
      <c r="G981" s="18"/>
      <c r="H981" s="18"/>
      <c r="I981" s="18"/>
      <c r="J981" t="s">
        <v>1</v>
      </c>
      <c r="K981" s="3">
        <f t="shared" si="28"/>
        <v>-365568</v>
      </c>
    </row>
    <row r="982" spans="1:11" x14ac:dyDescent="0.25">
      <c r="A982">
        <v>28</v>
      </c>
      <c r="B982" s="1">
        <v>36900</v>
      </c>
      <c r="C982">
        <v>388210</v>
      </c>
      <c r="D982">
        <v>750000</v>
      </c>
      <c r="E982" s="14">
        <f t="shared" si="27"/>
        <v>0.51761333333333337</v>
      </c>
      <c r="F982" s="18"/>
      <c r="G982" s="18"/>
      <c r="H982" s="18"/>
      <c r="I982" s="18"/>
      <c r="J982" t="s">
        <v>1</v>
      </c>
      <c r="K982" s="3">
        <f t="shared" si="28"/>
        <v>-361790</v>
      </c>
    </row>
    <row r="983" spans="1:11" x14ac:dyDescent="0.25">
      <c r="A983">
        <v>28</v>
      </c>
      <c r="B983" s="1">
        <v>36901</v>
      </c>
      <c r="C983">
        <v>384999</v>
      </c>
      <c r="D983">
        <v>750000</v>
      </c>
      <c r="E983" s="14">
        <f t="shared" si="27"/>
        <v>0.51333200000000001</v>
      </c>
      <c r="F983" s="18"/>
      <c r="G983" s="18"/>
      <c r="H983" s="18"/>
      <c r="I983" s="18"/>
      <c r="J983" t="s">
        <v>1</v>
      </c>
      <c r="K983" s="3">
        <f t="shared" si="28"/>
        <v>-365001</v>
      </c>
    </row>
    <row r="984" spans="1:11" x14ac:dyDescent="0.25">
      <c r="A984">
        <v>28</v>
      </c>
      <c r="B984" s="1">
        <v>36902</v>
      </c>
      <c r="C984">
        <v>383908</v>
      </c>
      <c r="D984">
        <v>750000</v>
      </c>
      <c r="E984" s="14">
        <f t="shared" si="27"/>
        <v>0.5118773333333333</v>
      </c>
      <c r="F984" s="18"/>
      <c r="G984" s="18"/>
      <c r="H984" s="18"/>
      <c r="I984" s="18"/>
      <c r="J984" t="s">
        <v>1</v>
      </c>
      <c r="K984" s="3">
        <f t="shared" si="28"/>
        <v>-366092</v>
      </c>
    </row>
    <row r="985" spans="1:11" x14ac:dyDescent="0.25">
      <c r="A985">
        <v>28</v>
      </c>
      <c r="B985" s="1">
        <v>36903</v>
      </c>
      <c r="C985">
        <v>360728</v>
      </c>
      <c r="D985">
        <v>750000</v>
      </c>
      <c r="E985" s="14">
        <f t="shared" si="27"/>
        <v>0.48097066666666666</v>
      </c>
      <c r="F985" s="18"/>
      <c r="G985" s="18"/>
      <c r="H985" s="18"/>
      <c r="I985" s="18"/>
      <c r="J985" t="s">
        <v>1</v>
      </c>
      <c r="K985" s="3">
        <f t="shared" si="28"/>
        <v>-389272</v>
      </c>
    </row>
    <row r="986" spans="1:11" x14ac:dyDescent="0.25">
      <c r="A986">
        <v>28</v>
      </c>
      <c r="B986" s="1">
        <v>36904</v>
      </c>
      <c r="C986">
        <v>358850</v>
      </c>
      <c r="D986">
        <v>750000</v>
      </c>
      <c r="E986" s="14">
        <f t="shared" si="27"/>
        <v>0.47846666666666665</v>
      </c>
      <c r="F986" s="18"/>
      <c r="G986" s="18"/>
      <c r="H986" s="18"/>
      <c r="I986" s="18"/>
      <c r="J986" t="s">
        <v>1</v>
      </c>
      <c r="K986" s="3">
        <f t="shared" si="28"/>
        <v>-391150</v>
      </c>
    </row>
    <row r="987" spans="1:11" x14ac:dyDescent="0.25">
      <c r="A987">
        <v>28</v>
      </c>
      <c r="B987" s="1">
        <v>36905</v>
      </c>
      <c r="C987">
        <v>358758</v>
      </c>
      <c r="D987">
        <v>750000</v>
      </c>
      <c r="E987" s="14">
        <f t="shared" si="27"/>
        <v>0.47834399999999999</v>
      </c>
      <c r="F987" s="18"/>
      <c r="G987" s="18"/>
      <c r="H987" s="18"/>
      <c r="I987" s="18"/>
      <c r="J987" t="s">
        <v>1</v>
      </c>
      <c r="K987" s="3">
        <f t="shared" si="28"/>
        <v>-391242</v>
      </c>
    </row>
    <row r="988" spans="1:11" x14ac:dyDescent="0.25">
      <c r="A988">
        <v>28</v>
      </c>
      <c r="B988" s="1">
        <v>36906</v>
      </c>
      <c r="C988">
        <v>360241</v>
      </c>
      <c r="D988">
        <v>750000</v>
      </c>
      <c r="E988" s="14">
        <f t="shared" ref="E988:E1057" si="29">+C988/D988</f>
        <v>0.48032133333333332</v>
      </c>
      <c r="F988" s="18"/>
      <c r="G988" s="18"/>
      <c r="H988" s="18"/>
      <c r="I988" s="18"/>
      <c r="J988" t="s">
        <v>1</v>
      </c>
      <c r="K988" s="3">
        <f t="shared" si="28"/>
        <v>-389759</v>
      </c>
    </row>
    <row r="989" spans="1:11" x14ac:dyDescent="0.25">
      <c r="A989">
        <v>28</v>
      </c>
      <c r="B989" s="1">
        <v>36907</v>
      </c>
      <c r="C989">
        <v>336930</v>
      </c>
      <c r="D989">
        <v>750000</v>
      </c>
      <c r="E989" s="14">
        <f t="shared" si="29"/>
        <v>0.44923999999999997</v>
      </c>
      <c r="F989" s="18"/>
      <c r="G989" s="18"/>
      <c r="H989" s="18"/>
      <c r="I989" s="18"/>
      <c r="J989" t="s">
        <v>1</v>
      </c>
      <c r="K989" s="3">
        <f t="shared" ref="K989:K1058" si="30">SUM(C989-D989)</f>
        <v>-413070</v>
      </c>
    </row>
    <row r="990" spans="1:11" x14ac:dyDescent="0.25">
      <c r="A990">
        <v>28</v>
      </c>
      <c r="B990" s="1">
        <v>36908</v>
      </c>
      <c r="C990">
        <v>387108</v>
      </c>
      <c r="D990">
        <v>750000</v>
      </c>
      <c r="E990" s="14">
        <f t="shared" si="29"/>
        <v>0.51614400000000005</v>
      </c>
      <c r="F990" s="18"/>
      <c r="G990" s="18"/>
      <c r="H990" s="18"/>
      <c r="I990" s="18"/>
      <c r="J990" t="s">
        <v>1</v>
      </c>
      <c r="K990" s="3">
        <f t="shared" si="30"/>
        <v>-362892</v>
      </c>
    </row>
    <row r="991" spans="1:11" x14ac:dyDescent="0.25">
      <c r="A991">
        <v>28</v>
      </c>
      <c r="B991" s="1">
        <v>36909</v>
      </c>
      <c r="C991">
        <v>396491</v>
      </c>
      <c r="D991">
        <v>750000</v>
      </c>
      <c r="E991" s="14">
        <f t="shared" si="29"/>
        <v>0.52865466666666672</v>
      </c>
      <c r="F991" s="18"/>
      <c r="G991" s="18"/>
      <c r="H991" s="18"/>
      <c r="I991" s="18"/>
      <c r="J991" t="s">
        <v>1</v>
      </c>
      <c r="K991" s="3">
        <f t="shared" si="30"/>
        <v>-353509</v>
      </c>
    </row>
    <row r="992" spans="1:11" x14ac:dyDescent="0.25">
      <c r="A992">
        <v>28</v>
      </c>
      <c r="B992" s="1">
        <v>36910</v>
      </c>
      <c r="C992">
        <v>412573</v>
      </c>
      <c r="D992">
        <v>750000</v>
      </c>
      <c r="E992" s="14">
        <f t="shared" si="29"/>
        <v>0.55009733333333333</v>
      </c>
      <c r="F992" s="18"/>
      <c r="G992" s="18"/>
      <c r="H992" s="18"/>
      <c r="I992" s="18"/>
      <c r="J992" t="s">
        <v>1</v>
      </c>
      <c r="K992" s="3">
        <f t="shared" si="30"/>
        <v>-337427</v>
      </c>
    </row>
    <row r="993" spans="1:14" x14ac:dyDescent="0.25">
      <c r="A993">
        <v>28</v>
      </c>
      <c r="B993" s="1">
        <v>36911</v>
      </c>
      <c r="C993">
        <v>391399</v>
      </c>
      <c r="D993">
        <v>750000</v>
      </c>
      <c r="E993" s="14">
        <f t="shared" si="29"/>
        <v>0.52186533333333329</v>
      </c>
      <c r="F993" s="18"/>
      <c r="G993" s="18"/>
      <c r="H993" s="18"/>
      <c r="I993" s="18"/>
      <c r="J993" t="s">
        <v>1</v>
      </c>
      <c r="K993" s="3">
        <f t="shared" si="30"/>
        <v>-358601</v>
      </c>
    </row>
    <row r="994" spans="1:14" x14ac:dyDescent="0.25">
      <c r="A994">
        <v>28</v>
      </c>
      <c r="B994" s="1">
        <v>36912</v>
      </c>
      <c r="C994">
        <v>370254</v>
      </c>
      <c r="D994">
        <v>750000</v>
      </c>
      <c r="E994" s="14">
        <f t="shared" si="29"/>
        <v>0.493672</v>
      </c>
      <c r="F994" s="18"/>
      <c r="G994" s="18"/>
      <c r="H994" s="18"/>
      <c r="I994" s="18"/>
      <c r="J994" t="s">
        <v>1</v>
      </c>
      <c r="K994" s="3">
        <f t="shared" si="30"/>
        <v>-379746</v>
      </c>
    </row>
    <row r="995" spans="1:14" x14ac:dyDescent="0.25">
      <c r="A995">
        <v>28</v>
      </c>
      <c r="B995" s="1">
        <v>36913</v>
      </c>
      <c r="C995">
        <v>403146</v>
      </c>
      <c r="D995">
        <v>750000</v>
      </c>
      <c r="E995" s="14">
        <f t="shared" si="29"/>
        <v>0.53752800000000001</v>
      </c>
      <c r="F995" s="18"/>
      <c r="G995" s="18"/>
      <c r="H995" s="18"/>
      <c r="I995" s="18"/>
      <c r="J995" t="s">
        <v>1</v>
      </c>
      <c r="K995" s="3">
        <f t="shared" si="30"/>
        <v>-346854</v>
      </c>
    </row>
    <row r="996" spans="1:14" x14ac:dyDescent="0.25">
      <c r="A996">
        <v>28</v>
      </c>
      <c r="B996" s="1">
        <v>36914</v>
      </c>
      <c r="C996">
        <v>389900</v>
      </c>
      <c r="D996">
        <v>750000</v>
      </c>
      <c r="E996" s="14">
        <f t="shared" si="29"/>
        <v>0.5198666666666667</v>
      </c>
      <c r="F996" s="18"/>
      <c r="G996" s="18"/>
      <c r="H996" s="18"/>
      <c r="I996" s="18"/>
      <c r="J996" t="s">
        <v>1</v>
      </c>
      <c r="K996" s="3">
        <f t="shared" si="30"/>
        <v>-360100</v>
      </c>
    </row>
    <row r="997" spans="1:14" x14ac:dyDescent="0.25">
      <c r="A997">
        <v>28</v>
      </c>
      <c r="B997" s="1">
        <v>36915</v>
      </c>
      <c r="C997">
        <v>387246</v>
      </c>
      <c r="D997">
        <v>750000</v>
      </c>
      <c r="E997" s="14">
        <f t="shared" si="29"/>
        <v>0.51632800000000001</v>
      </c>
      <c r="F997" s="18"/>
      <c r="G997" s="18"/>
      <c r="H997" s="18"/>
      <c r="I997" s="18"/>
      <c r="J997" t="s">
        <v>1</v>
      </c>
      <c r="K997" s="3">
        <f t="shared" si="30"/>
        <v>-362754</v>
      </c>
    </row>
    <row r="998" spans="1:14" x14ac:dyDescent="0.25">
      <c r="A998">
        <v>28</v>
      </c>
      <c r="B998" s="1">
        <v>36916</v>
      </c>
      <c r="C998">
        <v>381251</v>
      </c>
      <c r="D998">
        <v>750000</v>
      </c>
      <c r="E998" s="14">
        <f t="shared" si="29"/>
        <v>0.50833466666666671</v>
      </c>
      <c r="F998" s="18"/>
      <c r="G998" s="18"/>
      <c r="H998" s="18"/>
      <c r="I998" s="18"/>
      <c r="J998" t="s">
        <v>1</v>
      </c>
      <c r="K998" s="3">
        <f t="shared" si="30"/>
        <v>-368749</v>
      </c>
    </row>
    <row r="999" spans="1:14" x14ac:dyDescent="0.25">
      <c r="A999">
        <v>28</v>
      </c>
      <c r="B999" s="1">
        <v>36917</v>
      </c>
      <c r="C999">
        <v>369391</v>
      </c>
      <c r="D999">
        <v>750000</v>
      </c>
      <c r="E999" s="14">
        <f t="shared" si="29"/>
        <v>0.49252133333333331</v>
      </c>
      <c r="F999" s="18"/>
      <c r="G999" s="18"/>
      <c r="H999" s="18"/>
      <c r="I999" s="18"/>
      <c r="J999" t="s">
        <v>1</v>
      </c>
      <c r="K999" s="3">
        <f t="shared" si="30"/>
        <v>-380609</v>
      </c>
    </row>
    <row r="1000" spans="1:14" x14ac:dyDescent="0.25">
      <c r="A1000">
        <v>28</v>
      </c>
      <c r="B1000" s="1">
        <v>36918</v>
      </c>
      <c r="C1000">
        <v>392060</v>
      </c>
      <c r="D1000">
        <v>750000</v>
      </c>
      <c r="E1000" s="14">
        <f t="shared" si="29"/>
        <v>0.52274666666666669</v>
      </c>
      <c r="F1000" s="18"/>
      <c r="G1000" s="18"/>
      <c r="H1000" s="18"/>
      <c r="I1000" s="18"/>
      <c r="J1000" t="s">
        <v>1</v>
      </c>
      <c r="K1000" s="3">
        <f t="shared" si="30"/>
        <v>-357940</v>
      </c>
    </row>
    <row r="1001" spans="1:14" x14ac:dyDescent="0.25">
      <c r="A1001">
        <v>28</v>
      </c>
      <c r="B1001" s="1">
        <v>36919</v>
      </c>
      <c r="C1001">
        <v>396126</v>
      </c>
      <c r="D1001">
        <v>750000</v>
      </c>
      <c r="E1001" s="14">
        <f t="shared" si="29"/>
        <v>0.52816799999999997</v>
      </c>
      <c r="F1001" s="18"/>
      <c r="G1001" s="18"/>
      <c r="H1001" s="18"/>
      <c r="I1001" s="18"/>
      <c r="J1001" t="s">
        <v>1</v>
      </c>
      <c r="K1001" s="3">
        <f t="shared" si="30"/>
        <v>-353874</v>
      </c>
    </row>
    <row r="1002" spans="1:14" x14ac:dyDescent="0.25">
      <c r="A1002">
        <v>28</v>
      </c>
      <c r="B1002" s="1">
        <v>36920</v>
      </c>
      <c r="C1002">
        <v>387195</v>
      </c>
      <c r="D1002">
        <v>750000</v>
      </c>
      <c r="E1002" s="14">
        <f t="shared" si="29"/>
        <v>0.51626000000000005</v>
      </c>
      <c r="F1002" s="18"/>
      <c r="G1002" s="18"/>
      <c r="H1002" s="18"/>
      <c r="I1002" s="18"/>
      <c r="J1002" t="s">
        <v>1</v>
      </c>
      <c r="K1002" s="3">
        <f t="shared" si="30"/>
        <v>-362805</v>
      </c>
    </row>
    <row r="1003" spans="1:14" x14ac:dyDescent="0.25">
      <c r="A1003">
        <v>28</v>
      </c>
      <c r="B1003" s="1">
        <v>36921</v>
      </c>
      <c r="C1003">
        <v>397768</v>
      </c>
      <c r="D1003">
        <v>750000</v>
      </c>
      <c r="E1003" s="14">
        <f t="shared" si="29"/>
        <v>0.53035733333333335</v>
      </c>
      <c r="F1003" s="18"/>
      <c r="G1003" s="18"/>
      <c r="H1003" s="18"/>
      <c r="I1003" s="18"/>
      <c r="J1003" t="s">
        <v>1</v>
      </c>
      <c r="K1003" s="3">
        <f t="shared" si="30"/>
        <v>-352232</v>
      </c>
    </row>
    <row r="1004" spans="1:14" ht="13.8" thickBot="1" x14ac:dyDescent="0.3">
      <c r="A1004">
        <v>28</v>
      </c>
      <c r="B1004" s="1">
        <v>36922</v>
      </c>
      <c r="C1004">
        <v>385820</v>
      </c>
      <c r="D1004">
        <v>750000</v>
      </c>
      <c r="E1004" s="14">
        <f t="shared" si="29"/>
        <v>0.5144266666666667</v>
      </c>
      <c r="F1004" s="20"/>
      <c r="G1004" s="20"/>
      <c r="H1004" s="20"/>
      <c r="I1004" s="20"/>
      <c r="J1004" t="s">
        <v>1</v>
      </c>
      <c r="K1004" s="3">
        <f t="shared" si="30"/>
        <v>-364180</v>
      </c>
    </row>
    <row r="1005" spans="1:14" x14ac:dyDescent="0.25">
      <c r="B1005" s="1"/>
      <c r="F1005" s="18">
        <f>SUM(F975:F1004)</f>
        <v>0</v>
      </c>
      <c r="G1005" s="18"/>
      <c r="H1005" s="18">
        <f>SUM(H975:H1004)</f>
        <v>0</v>
      </c>
      <c r="I1005" s="18">
        <f>SUM(I975:I1004)</f>
        <v>0</v>
      </c>
    </row>
    <row r="1006" spans="1:14" x14ac:dyDescent="0.25">
      <c r="B1006" s="1"/>
      <c r="F1006" s="18"/>
      <c r="G1006" s="18"/>
      <c r="H1006" s="18"/>
      <c r="I1006" s="18"/>
    </row>
    <row r="1007" spans="1:14" x14ac:dyDescent="0.25">
      <c r="A1007" s="5" t="s">
        <v>2</v>
      </c>
      <c r="B1007" s="6" t="s">
        <v>3</v>
      </c>
      <c r="C1007" s="5" t="s">
        <v>4</v>
      </c>
      <c r="D1007" s="6" t="s">
        <v>5</v>
      </c>
      <c r="E1007" s="13" t="s">
        <v>23</v>
      </c>
      <c r="F1007" s="16">
        <v>0.95</v>
      </c>
      <c r="G1007" s="16"/>
      <c r="H1007" s="16">
        <v>0.98</v>
      </c>
      <c r="I1007" s="16">
        <v>1</v>
      </c>
      <c r="J1007" s="5" t="s">
        <v>6</v>
      </c>
      <c r="M1007" s="5" t="s">
        <v>22</v>
      </c>
      <c r="N1007" s="5" t="s">
        <v>21</v>
      </c>
    </row>
    <row r="1008" spans="1:14" x14ac:dyDescent="0.25">
      <c r="A1008">
        <v>28</v>
      </c>
      <c r="B1008" s="1">
        <v>36923</v>
      </c>
      <c r="C1008">
        <v>383879</v>
      </c>
      <c r="D1008">
        <v>750000</v>
      </c>
      <c r="E1008" s="14">
        <f t="shared" si="29"/>
        <v>0.51183866666666666</v>
      </c>
      <c r="F1008" s="18"/>
      <c r="G1008" s="18"/>
      <c r="H1008" s="18"/>
      <c r="I1008" s="18"/>
      <c r="J1008" t="s">
        <v>1</v>
      </c>
      <c r="K1008" s="3">
        <f t="shared" si="30"/>
        <v>-366121</v>
      </c>
    </row>
    <row r="1009" spans="1:11" x14ac:dyDescent="0.25">
      <c r="A1009">
        <v>28</v>
      </c>
      <c r="B1009" s="1">
        <v>36924</v>
      </c>
      <c r="C1009">
        <v>311784</v>
      </c>
      <c r="D1009">
        <v>750000</v>
      </c>
      <c r="E1009" s="14">
        <f t="shared" si="29"/>
        <v>0.41571200000000003</v>
      </c>
      <c r="F1009" s="18"/>
      <c r="G1009" s="18"/>
      <c r="H1009" s="18"/>
      <c r="I1009" s="18"/>
      <c r="J1009" t="s">
        <v>1</v>
      </c>
      <c r="K1009" s="3">
        <f t="shared" si="30"/>
        <v>-438216</v>
      </c>
    </row>
    <row r="1010" spans="1:11" x14ac:dyDescent="0.25">
      <c r="A1010">
        <v>28</v>
      </c>
      <c r="B1010" s="1">
        <v>36925</v>
      </c>
      <c r="C1010">
        <v>363966</v>
      </c>
      <c r="D1010">
        <v>750000</v>
      </c>
      <c r="E1010" s="14">
        <f t="shared" si="29"/>
        <v>0.485288</v>
      </c>
      <c r="F1010" s="18"/>
      <c r="G1010" s="18"/>
      <c r="H1010" s="18"/>
      <c r="I1010" s="18"/>
      <c r="J1010" t="s">
        <v>1</v>
      </c>
      <c r="K1010" s="3">
        <f t="shared" si="30"/>
        <v>-386034</v>
      </c>
    </row>
    <row r="1011" spans="1:11" x14ac:dyDescent="0.25">
      <c r="A1011">
        <v>28</v>
      </c>
      <c r="B1011" s="1">
        <v>36926</v>
      </c>
      <c r="C1011">
        <v>342968</v>
      </c>
      <c r="D1011">
        <v>750000</v>
      </c>
      <c r="E1011" s="14">
        <f t="shared" si="29"/>
        <v>0.45729066666666668</v>
      </c>
      <c r="F1011" s="18"/>
      <c r="G1011" s="18"/>
      <c r="H1011" s="18"/>
      <c r="I1011" s="18"/>
      <c r="J1011" t="s">
        <v>1</v>
      </c>
      <c r="K1011" s="3">
        <f t="shared" si="30"/>
        <v>-407032</v>
      </c>
    </row>
    <row r="1012" spans="1:11" x14ac:dyDescent="0.25">
      <c r="A1012">
        <v>28</v>
      </c>
      <c r="B1012" s="1">
        <v>36927</v>
      </c>
      <c r="C1012">
        <v>358886</v>
      </c>
      <c r="D1012">
        <v>750000</v>
      </c>
      <c r="E1012" s="14">
        <f t="shared" si="29"/>
        <v>0.47851466666666664</v>
      </c>
      <c r="F1012" s="18"/>
      <c r="G1012" s="18"/>
      <c r="H1012" s="18"/>
      <c r="I1012" s="18"/>
      <c r="J1012" t="s">
        <v>1</v>
      </c>
      <c r="K1012" s="3">
        <f t="shared" si="30"/>
        <v>-391114</v>
      </c>
    </row>
    <row r="1013" spans="1:11" x14ac:dyDescent="0.25">
      <c r="A1013">
        <v>28</v>
      </c>
      <c r="B1013" s="1">
        <v>36928</v>
      </c>
      <c r="C1013">
        <v>387309</v>
      </c>
      <c r="D1013">
        <v>750000</v>
      </c>
      <c r="E1013" s="14">
        <f t="shared" si="29"/>
        <v>0.51641199999999998</v>
      </c>
      <c r="F1013" s="18"/>
      <c r="G1013" s="18"/>
      <c r="H1013" s="18"/>
      <c r="I1013" s="18"/>
      <c r="J1013" t="s">
        <v>1</v>
      </c>
      <c r="K1013" s="3">
        <f t="shared" si="30"/>
        <v>-362691</v>
      </c>
    </row>
    <row r="1014" spans="1:11" x14ac:dyDescent="0.25">
      <c r="A1014">
        <v>28</v>
      </c>
      <c r="B1014" s="1">
        <v>36929</v>
      </c>
      <c r="C1014">
        <v>362373</v>
      </c>
      <c r="D1014">
        <v>750000</v>
      </c>
      <c r="E1014" s="14">
        <f t="shared" si="29"/>
        <v>0.48316399999999998</v>
      </c>
      <c r="F1014" s="18"/>
      <c r="G1014" s="18"/>
      <c r="H1014" s="18"/>
      <c r="I1014" s="18"/>
      <c r="J1014" t="s">
        <v>1</v>
      </c>
      <c r="K1014" s="3">
        <f t="shared" si="30"/>
        <v>-387627</v>
      </c>
    </row>
    <row r="1015" spans="1:11" x14ac:dyDescent="0.25">
      <c r="A1015">
        <v>28</v>
      </c>
      <c r="B1015" s="1">
        <v>36930</v>
      </c>
      <c r="C1015">
        <v>363634</v>
      </c>
      <c r="D1015">
        <v>750000</v>
      </c>
      <c r="E1015" s="14">
        <f t="shared" si="29"/>
        <v>0.48484533333333335</v>
      </c>
      <c r="F1015" s="18"/>
      <c r="G1015" s="18"/>
      <c r="H1015" s="18"/>
      <c r="I1015" s="18"/>
      <c r="J1015" t="s">
        <v>1</v>
      </c>
      <c r="K1015" s="3">
        <f t="shared" si="30"/>
        <v>-386366</v>
      </c>
    </row>
    <row r="1016" spans="1:11" x14ac:dyDescent="0.25">
      <c r="A1016">
        <v>28</v>
      </c>
      <c r="B1016" s="1">
        <v>36931</v>
      </c>
      <c r="C1016">
        <v>378400</v>
      </c>
      <c r="D1016">
        <v>750000</v>
      </c>
      <c r="E1016" s="14">
        <f t="shared" si="29"/>
        <v>0.50453333333333328</v>
      </c>
      <c r="F1016" s="18"/>
      <c r="G1016" s="18"/>
      <c r="H1016" s="18"/>
      <c r="I1016" s="18"/>
      <c r="J1016" t="s">
        <v>1</v>
      </c>
      <c r="K1016" s="3">
        <f t="shared" si="30"/>
        <v>-371600</v>
      </c>
    </row>
    <row r="1017" spans="1:11" x14ac:dyDescent="0.25">
      <c r="A1017">
        <v>28</v>
      </c>
      <c r="B1017" s="1">
        <v>36932</v>
      </c>
      <c r="C1017">
        <v>371163</v>
      </c>
      <c r="D1017">
        <v>750000</v>
      </c>
      <c r="E1017" s="14">
        <f t="shared" si="29"/>
        <v>0.49488399999999999</v>
      </c>
      <c r="F1017" s="18"/>
      <c r="G1017" s="18"/>
      <c r="H1017" s="18"/>
      <c r="I1017" s="18"/>
      <c r="J1017" t="s">
        <v>1</v>
      </c>
      <c r="K1017" s="3">
        <f t="shared" si="30"/>
        <v>-378837</v>
      </c>
    </row>
    <row r="1018" spans="1:11" x14ac:dyDescent="0.25">
      <c r="A1018">
        <v>28</v>
      </c>
      <c r="B1018" s="1">
        <v>36933</v>
      </c>
      <c r="C1018">
        <v>375138</v>
      </c>
      <c r="D1018">
        <v>750000</v>
      </c>
      <c r="E1018" s="14">
        <f t="shared" si="29"/>
        <v>0.50018399999999996</v>
      </c>
      <c r="F1018" s="18"/>
      <c r="G1018" s="18"/>
      <c r="H1018" s="18"/>
      <c r="I1018" s="18"/>
      <c r="J1018" t="s">
        <v>1</v>
      </c>
      <c r="K1018" s="3">
        <f t="shared" si="30"/>
        <v>-374862</v>
      </c>
    </row>
    <row r="1019" spans="1:11" x14ac:dyDescent="0.25">
      <c r="A1019">
        <v>28</v>
      </c>
      <c r="B1019" s="1">
        <v>36934</v>
      </c>
      <c r="C1019">
        <v>374613</v>
      </c>
      <c r="D1019">
        <v>750000</v>
      </c>
      <c r="E1019" s="14">
        <f t="shared" si="29"/>
        <v>0.49948399999999998</v>
      </c>
      <c r="F1019" s="18"/>
      <c r="G1019" s="18"/>
      <c r="H1019" s="18"/>
      <c r="I1019" s="18"/>
      <c r="J1019" t="s">
        <v>1</v>
      </c>
      <c r="K1019" s="3">
        <f t="shared" si="30"/>
        <v>-375387</v>
      </c>
    </row>
    <row r="1020" spans="1:11" x14ac:dyDescent="0.25">
      <c r="A1020">
        <v>28</v>
      </c>
      <c r="B1020" s="1">
        <v>36935</v>
      </c>
      <c r="C1020">
        <v>378706</v>
      </c>
      <c r="D1020">
        <v>750000</v>
      </c>
      <c r="E1020" s="14">
        <f t="shared" si="29"/>
        <v>0.50494133333333335</v>
      </c>
      <c r="F1020" s="18"/>
      <c r="G1020" s="18"/>
      <c r="H1020" s="18"/>
      <c r="I1020" s="18"/>
      <c r="J1020" t="s">
        <v>1</v>
      </c>
      <c r="K1020" s="3">
        <f t="shared" si="30"/>
        <v>-371294</v>
      </c>
    </row>
    <row r="1021" spans="1:11" x14ac:dyDescent="0.25">
      <c r="A1021">
        <v>28</v>
      </c>
      <c r="B1021" s="1">
        <v>36936</v>
      </c>
      <c r="C1021">
        <v>389302</v>
      </c>
      <c r="D1021">
        <v>750000</v>
      </c>
      <c r="E1021" s="14">
        <f t="shared" si="29"/>
        <v>0.51906933333333338</v>
      </c>
      <c r="F1021" s="18"/>
      <c r="G1021" s="18"/>
      <c r="H1021" s="18"/>
      <c r="I1021" s="18"/>
      <c r="J1021" t="s">
        <v>1</v>
      </c>
      <c r="K1021" s="3">
        <f t="shared" si="30"/>
        <v>-360698</v>
      </c>
    </row>
    <row r="1022" spans="1:11" x14ac:dyDescent="0.25">
      <c r="A1022">
        <v>28</v>
      </c>
      <c r="B1022" s="1">
        <v>36937</v>
      </c>
      <c r="C1022">
        <v>386338</v>
      </c>
      <c r="D1022">
        <v>750000</v>
      </c>
      <c r="E1022" s="14">
        <f t="shared" si="29"/>
        <v>0.51511733333333332</v>
      </c>
      <c r="F1022" s="18"/>
      <c r="G1022" s="18"/>
      <c r="H1022" s="18"/>
      <c r="I1022" s="18"/>
      <c r="J1022" t="s">
        <v>1</v>
      </c>
      <c r="K1022" s="3">
        <f t="shared" si="30"/>
        <v>-363662</v>
      </c>
    </row>
    <row r="1023" spans="1:11" x14ac:dyDescent="0.25">
      <c r="A1023">
        <v>28</v>
      </c>
      <c r="B1023" s="1">
        <v>36938</v>
      </c>
      <c r="C1023">
        <v>405161</v>
      </c>
      <c r="D1023">
        <v>750000</v>
      </c>
      <c r="E1023" s="14">
        <f t="shared" si="29"/>
        <v>0.54021466666666662</v>
      </c>
      <c r="F1023" s="18"/>
      <c r="G1023" s="18"/>
      <c r="H1023" s="18"/>
      <c r="I1023" s="18"/>
      <c r="J1023" t="s">
        <v>1</v>
      </c>
      <c r="K1023" s="3">
        <f t="shared" si="30"/>
        <v>-344839</v>
      </c>
    </row>
    <row r="1024" spans="1:11" x14ac:dyDescent="0.25">
      <c r="A1024">
        <v>28</v>
      </c>
      <c r="B1024" s="1">
        <v>36939</v>
      </c>
      <c r="C1024">
        <v>373585</v>
      </c>
      <c r="D1024">
        <v>750000</v>
      </c>
      <c r="E1024" s="14">
        <f t="shared" si="29"/>
        <v>0.49811333333333335</v>
      </c>
      <c r="F1024" s="18"/>
      <c r="G1024" s="18"/>
      <c r="H1024" s="18"/>
      <c r="I1024" s="18"/>
      <c r="J1024" t="s">
        <v>1</v>
      </c>
      <c r="K1024" s="3">
        <f t="shared" si="30"/>
        <v>-376415</v>
      </c>
    </row>
    <row r="1025" spans="1:14" x14ac:dyDescent="0.25">
      <c r="A1025">
        <v>28</v>
      </c>
      <c r="B1025" s="1">
        <v>36940</v>
      </c>
      <c r="C1025">
        <v>385320</v>
      </c>
      <c r="D1025">
        <v>750000</v>
      </c>
      <c r="E1025" s="14">
        <f t="shared" si="29"/>
        <v>0.51375999999999999</v>
      </c>
      <c r="F1025" s="18"/>
      <c r="G1025" s="18"/>
      <c r="H1025" s="18"/>
      <c r="I1025" s="18"/>
      <c r="J1025" t="s">
        <v>1</v>
      </c>
      <c r="K1025" s="3">
        <f t="shared" si="30"/>
        <v>-364680</v>
      </c>
    </row>
    <row r="1026" spans="1:14" x14ac:dyDescent="0.25">
      <c r="A1026">
        <v>28</v>
      </c>
      <c r="B1026" s="1">
        <v>36941</v>
      </c>
      <c r="C1026">
        <v>364663</v>
      </c>
      <c r="D1026">
        <v>750000</v>
      </c>
      <c r="E1026" s="14">
        <f t="shared" si="29"/>
        <v>0.48621733333333333</v>
      </c>
      <c r="F1026" s="18"/>
      <c r="G1026" s="18"/>
      <c r="H1026" s="18"/>
      <c r="I1026" s="18"/>
      <c r="J1026" t="s">
        <v>1</v>
      </c>
      <c r="K1026" s="3">
        <f t="shared" si="30"/>
        <v>-385337</v>
      </c>
    </row>
    <row r="1027" spans="1:14" x14ac:dyDescent="0.25">
      <c r="A1027">
        <v>28</v>
      </c>
      <c r="B1027" s="1">
        <v>36942</v>
      </c>
      <c r="C1027">
        <v>379691</v>
      </c>
      <c r="D1027">
        <v>750000</v>
      </c>
      <c r="E1027" s="14">
        <f t="shared" si="29"/>
        <v>0.50625466666666663</v>
      </c>
      <c r="F1027" s="18"/>
      <c r="G1027" s="18"/>
      <c r="H1027" s="18"/>
      <c r="I1027" s="18"/>
      <c r="J1027" t="s">
        <v>1</v>
      </c>
      <c r="K1027" s="3">
        <f t="shared" si="30"/>
        <v>-370309</v>
      </c>
    </row>
    <row r="1028" spans="1:14" x14ac:dyDescent="0.25">
      <c r="A1028">
        <v>28</v>
      </c>
      <c r="B1028" s="1">
        <v>36943</v>
      </c>
      <c r="C1028">
        <v>340296</v>
      </c>
      <c r="D1028">
        <v>750000</v>
      </c>
      <c r="E1028" s="14">
        <f t="shared" si="29"/>
        <v>0.45372800000000002</v>
      </c>
      <c r="F1028" s="18"/>
      <c r="G1028" s="18"/>
      <c r="H1028" s="18"/>
      <c r="I1028" s="18"/>
      <c r="J1028" t="s">
        <v>1</v>
      </c>
      <c r="K1028" s="3">
        <f t="shared" si="30"/>
        <v>-409704</v>
      </c>
    </row>
    <row r="1029" spans="1:14" x14ac:dyDescent="0.25">
      <c r="A1029">
        <v>28</v>
      </c>
      <c r="B1029" s="1">
        <v>36944</v>
      </c>
      <c r="C1029">
        <v>325994</v>
      </c>
      <c r="D1029">
        <v>750000</v>
      </c>
      <c r="E1029" s="14">
        <f t="shared" si="29"/>
        <v>0.43465866666666669</v>
      </c>
      <c r="F1029" s="18"/>
      <c r="G1029" s="18"/>
      <c r="H1029" s="18"/>
      <c r="I1029" s="18"/>
      <c r="J1029" t="s">
        <v>1</v>
      </c>
      <c r="K1029" s="3">
        <f t="shared" si="30"/>
        <v>-424006</v>
      </c>
    </row>
    <row r="1030" spans="1:14" x14ac:dyDescent="0.25">
      <c r="A1030">
        <v>28</v>
      </c>
      <c r="B1030" s="1">
        <v>36945</v>
      </c>
      <c r="C1030">
        <v>326488</v>
      </c>
      <c r="D1030">
        <v>750000</v>
      </c>
      <c r="E1030" s="14">
        <f t="shared" si="29"/>
        <v>0.43531733333333333</v>
      </c>
      <c r="F1030" s="18"/>
      <c r="G1030" s="18"/>
      <c r="H1030" s="18"/>
      <c r="I1030" s="18"/>
      <c r="J1030" t="s">
        <v>1</v>
      </c>
      <c r="K1030" s="3">
        <f t="shared" si="30"/>
        <v>-423512</v>
      </c>
    </row>
    <row r="1031" spans="1:14" x14ac:dyDescent="0.25">
      <c r="A1031">
        <v>28</v>
      </c>
      <c r="B1031" s="1">
        <v>36946</v>
      </c>
      <c r="C1031">
        <v>307026</v>
      </c>
      <c r="D1031">
        <v>750000</v>
      </c>
      <c r="E1031" s="14">
        <f t="shared" si="29"/>
        <v>0.40936800000000001</v>
      </c>
      <c r="F1031" s="18"/>
      <c r="G1031" s="18"/>
      <c r="H1031" s="18"/>
      <c r="I1031" s="18"/>
      <c r="J1031" t="s">
        <v>1</v>
      </c>
      <c r="K1031" s="3">
        <f t="shared" si="30"/>
        <v>-442974</v>
      </c>
    </row>
    <row r="1032" spans="1:14" x14ac:dyDescent="0.25">
      <c r="A1032">
        <v>28</v>
      </c>
      <c r="B1032" s="1">
        <v>36947</v>
      </c>
      <c r="C1032">
        <v>316169</v>
      </c>
      <c r="D1032">
        <v>750000</v>
      </c>
      <c r="E1032" s="14">
        <f t="shared" si="29"/>
        <v>0.42155866666666669</v>
      </c>
      <c r="F1032" s="18"/>
      <c r="G1032" s="18"/>
      <c r="H1032" s="18"/>
      <c r="I1032" s="18"/>
      <c r="J1032" t="s">
        <v>1</v>
      </c>
      <c r="K1032" s="3">
        <f t="shared" si="30"/>
        <v>-433831</v>
      </c>
    </row>
    <row r="1033" spans="1:14" x14ac:dyDescent="0.25">
      <c r="A1033">
        <v>28</v>
      </c>
      <c r="B1033" s="1">
        <v>36948</v>
      </c>
      <c r="C1033">
        <v>315339</v>
      </c>
      <c r="D1033">
        <v>750000</v>
      </c>
      <c r="E1033" s="14">
        <f t="shared" si="29"/>
        <v>0.42045199999999999</v>
      </c>
      <c r="F1033" s="18"/>
      <c r="G1033" s="18"/>
      <c r="H1033" s="18"/>
      <c r="I1033" s="18"/>
      <c r="J1033" t="s">
        <v>1</v>
      </c>
      <c r="K1033" s="3">
        <f t="shared" si="30"/>
        <v>-434661</v>
      </c>
    </row>
    <row r="1034" spans="1:14" x14ac:dyDescent="0.25">
      <c r="A1034">
        <v>28</v>
      </c>
      <c r="B1034" s="1">
        <v>36949</v>
      </c>
      <c r="C1034">
        <v>335751</v>
      </c>
      <c r="D1034">
        <v>750000</v>
      </c>
      <c r="E1034" s="14">
        <f t="shared" si="29"/>
        <v>0.44766800000000001</v>
      </c>
      <c r="F1034" s="18"/>
      <c r="G1034" s="18"/>
      <c r="H1034" s="18"/>
      <c r="I1034" s="18"/>
      <c r="J1034" t="s">
        <v>1</v>
      </c>
      <c r="K1034" s="3">
        <f t="shared" si="30"/>
        <v>-414249</v>
      </c>
    </row>
    <row r="1035" spans="1:14" ht="13.8" thickBot="1" x14ac:dyDescent="0.3">
      <c r="A1035">
        <v>28</v>
      </c>
      <c r="B1035" s="1">
        <v>36950</v>
      </c>
      <c r="C1035">
        <v>339954</v>
      </c>
      <c r="D1035">
        <v>750000</v>
      </c>
      <c r="E1035" s="14">
        <f t="shared" si="29"/>
        <v>0.45327200000000001</v>
      </c>
      <c r="F1035" s="20"/>
      <c r="G1035" s="20"/>
      <c r="H1035" s="20"/>
      <c r="I1035" s="20"/>
      <c r="J1035" t="s">
        <v>1</v>
      </c>
      <c r="K1035" s="3">
        <f t="shared" si="30"/>
        <v>-410046</v>
      </c>
    </row>
    <row r="1036" spans="1:14" x14ac:dyDescent="0.25">
      <c r="B1036" s="1"/>
      <c r="F1036" s="18">
        <f>SUM(F1008:F1035)</f>
        <v>0</v>
      </c>
      <c r="G1036" s="18"/>
      <c r="H1036" s="18">
        <f>SUM(H1008:H1035)</f>
        <v>0</v>
      </c>
      <c r="I1036" s="18">
        <f>SUM(I1008:I1035)</f>
        <v>0</v>
      </c>
    </row>
    <row r="1037" spans="1:14" x14ac:dyDescent="0.25">
      <c r="B1037" s="1"/>
      <c r="F1037" s="18"/>
      <c r="G1037" s="18"/>
      <c r="H1037" s="18"/>
      <c r="I1037" s="18"/>
    </row>
    <row r="1038" spans="1:14" x14ac:dyDescent="0.25">
      <c r="A1038" s="5" t="s">
        <v>2</v>
      </c>
      <c r="B1038" s="6" t="s">
        <v>3</v>
      </c>
      <c r="C1038" s="5" t="s">
        <v>4</v>
      </c>
      <c r="D1038" s="6" t="s">
        <v>5</v>
      </c>
      <c r="E1038" s="13" t="s">
        <v>23</v>
      </c>
      <c r="F1038" s="16">
        <v>0.95</v>
      </c>
      <c r="G1038" s="16"/>
      <c r="H1038" s="16">
        <v>0.98</v>
      </c>
      <c r="I1038" s="16">
        <v>1</v>
      </c>
      <c r="J1038" s="5" t="s">
        <v>6</v>
      </c>
      <c r="M1038" s="5" t="s">
        <v>22</v>
      </c>
      <c r="N1038" s="5" t="s">
        <v>21</v>
      </c>
    </row>
    <row r="1039" spans="1:14" x14ac:dyDescent="0.25">
      <c r="A1039">
        <v>28</v>
      </c>
      <c r="B1039" s="1">
        <v>36951</v>
      </c>
      <c r="C1039">
        <v>315260</v>
      </c>
      <c r="D1039">
        <v>750000</v>
      </c>
      <c r="E1039" s="14">
        <f t="shared" si="29"/>
        <v>0.42034666666666665</v>
      </c>
      <c r="F1039" s="18"/>
      <c r="G1039" s="18"/>
      <c r="H1039" s="18"/>
      <c r="I1039" s="18"/>
      <c r="J1039" t="s">
        <v>1</v>
      </c>
      <c r="K1039" s="3">
        <f t="shared" si="30"/>
        <v>-434740</v>
      </c>
    </row>
    <row r="1040" spans="1:14" x14ac:dyDescent="0.25">
      <c r="A1040">
        <v>28</v>
      </c>
      <c r="B1040" s="1">
        <v>36952</v>
      </c>
      <c r="C1040">
        <v>295665</v>
      </c>
      <c r="D1040">
        <v>750000</v>
      </c>
      <c r="E1040" s="14">
        <f t="shared" si="29"/>
        <v>0.39422000000000001</v>
      </c>
      <c r="F1040" s="18"/>
      <c r="G1040" s="18"/>
      <c r="H1040" s="18"/>
      <c r="I1040" s="18"/>
      <c r="J1040" t="s">
        <v>1</v>
      </c>
      <c r="K1040" s="3">
        <f t="shared" si="30"/>
        <v>-454335</v>
      </c>
    </row>
    <row r="1041" spans="1:11" x14ac:dyDescent="0.25">
      <c r="A1041">
        <v>28</v>
      </c>
      <c r="B1041" s="1">
        <v>36953</v>
      </c>
      <c r="C1041">
        <v>295693</v>
      </c>
      <c r="D1041">
        <v>750000</v>
      </c>
      <c r="E1041" s="14">
        <f t="shared" si="29"/>
        <v>0.39425733333333335</v>
      </c>
      <c r="F1041" s="18"/>
      <c r="G1041" s="18"/>
      <c r="H1041" s="18"/>
      <c r="I1041" s="18"/>
      <c r="J1041" t="s">
        <v>1</v>
      </c>
      <c r="K1041" s="3">
        <f t="shared" si="30"/>
        <v>-454307</v>
      </c>
    </row>
    <row r="1042" spans="1:11" x14ac:dyDescent="0.25">
      <c r="A1042">
        <v>28</v>
      </c>
      <c r="B1042" s="1">
        <v>36954</v>
      </c>
      <c r="C1042">
        <v>295335</v>
      </c>
      <c r="D1042">
        <v>750000</v>
      </c>
      <c r="E1042" s="14">
        <f t="shared" si="29"/>
        <v>0.39378000000000002</v>
      </c>
      <c r="F1042" s="18"/>
      <c r="G1042" s="18"/>
      <c r="H1042" s="18"/>
      <c r="I1042" s="18"/>
      <c r="J1042" t="s">
        <v>1</v>
      </c>
      <c r="K1042" s="3">
        <f t="shared" si="30"/>
        <v>-454665</v>
      </c>
    </row>
    <row r="1043" spans="1:11" x14ac:dyDescent="0.25">
      <c r="A1043">
        <v>28</v>
      </c>
      <c r="B1043" s="1">
        <v>36955</v>
      </c>
      <c r="C1043">
        <v>242133</v>
      </c>
      <c r="D1043">
        <v>750000</v>
      </c>
      <c r="E1043" s="14">
        <f t="shared" si="29"/>
        <v>0.32284400000000002</v>
      </c>
      <c r="F1043" s="18"/>
      <c r="G1043" s="18"/>
      <c r="H1043" s="18"/>
      <c r="I1043" s="18"/>
      <c r="J1043" t="s">
        <v>1</v>
      </c>
      <c r="K1043" s="3">
        <f t="shared" si="30"/>
        <v>-507867</v>
      </c>
    </row>
    <row r="1044" spans="1:11" x14ac:dyDescent="0.25">
      <c r="A1044">
        <v>28</v>
      </c>
      <c r="B1044" s="1">
        <v>36956</v>
      </c>
      <c r="C1044">
        <v>15999</v>
      </c>
      <c r="D1044">
        <v>750000</v>
      </c>
      <c r="E1044" s="14">
        <f t="shared" si="29"/>
        <v>2.1332E-2</v>
      </c>
      <c r="F1044" s="18"/>
      <c r="G1044" s="18"/>
      <c r="H1044" s="18"/>
      <c r="I1044" s="18"/>
      <c r="J1044" t="s">
        <v>1</v>
      </c>
      <c r="K1044" s="3">
        <f t="shared" si="30"/>
        <v>-734001</v>
      </c>
    </row>
    <row r="1045" spans="1:11" x14ac:dyDescent="0.25">
      <c r="A1045">
        <v>28</v>
      </c>
      <c r="B1045" s="1">
        <v>36957</v>
      </c>
      <c r="C1045">
        <v>317018</v>
      </c>
      <c r="D1045">
        <v>750000</v>
      </c>
      <c r="E1045" s="14">
        <f t="shared" si="29"/>
        <v>0.42269066666666666</v>
      </c>
      <c r="F1045" s="18"/>
      <c r="G1045" s="18"/>
      <c r="H1045" s="18"/>
      <c r="I1045" s="18"/>
      <c r="J1045" t="s">
        <v>1</v>
      </c>
      <c r="K1045" s="3">
        <f t="shared" si="30"/>
        <v>-432982</v>
      </c>
    </row>
    <row r="1046" spans="1:11" x14ac:dyDescent="0.25">
      <c r="A1046">
        <v>28</v>
      </c>
      <c r="B1046" s="1">
        <v>36958</v>
      </c>
      <c r="C1046">
        <v>333120</v>
      </c>
      <c r="D1046">
        <v>750000</v>
      </c>
      <c r="E1046" s="14">
        <f t="shared" si="29"/>
        <v>0.44416</v>
      </c>
      <c r="F1046" s="18"/>
      <c r="G1046" s="18"/>
      <c r="H1046" s="18"/>
      <c r="I1046" s="18"/>
      <c r="J1046" t="s">
        <v>1</v>
      </c>
      <c r="K1046" s="3">
        <f t="shared" si="30"/>
        <v>-416880</v>
      </c>
    </row>
    <row r="1047" spans="1:11" x14ac:dyDescent="0.25">
      <c r="A1047">
        <v>28</v>
      </c>
      <c r="B1047" s="1">
        <v>36959</v>
      </c>
      <c r="C1047">
        <v>333654</v>
      </c>
      <c r="D1047">
        <v>750000</v>
      </c>
      <c r="E1047" s="14">
        <f t="shared" si="29"/>
        <v>0.44487199999999999</v>
      </c>
      <c r="F1047" s="18"/>
      <c r="G1047" s="18"/>
      <c r="H1047" s="18"/>
      <c r="I1047" s="18"/>
      <c r="J1047" t="s">
        <v>1</v>
      </c>
      <c r="K1047" s="3">
        <f t="shared" si="30"/>
        <v>-416346</v>
      </c>
    </row>
    <row r="1048" spans="1:11" x14ac:dyDescent="0.25">
      <c r="A1048">
        <v>28</v>
      </c>
      <c r="B1048" s="1">
        <v>36960</v>
      </c>
      <c r="C1048">
        <v>333554</v>
      </c>
      <c r="D1048">
        <v>750000</v>
      </c>
      <c r="E1048" s="14">
        <f t="shared" si="29"/>
        <v>0.44473866666666667</v>
      </c>
      <c r="F1048" s="18"/>
      <c r="G1048" s="18"/>
      <c r="H1048" s="18"/>
      <c r="I1048" s="18"/>
      <c r="J1048" t="s">
        <v>1</v>
      </c>
      <c r="K1048" s="3">
        <f t="shared" si="30"/>
        <v>-416446</v>
      </c>
    </row>
    <row r="1049" spans="1:11" x14ac:dyDescent="0.25">
      <c r="A1049">
        <v>28</v>
      </c>
      <c r="B1049" s="1">
        <v>36961</v>
      </c>
      <c r="C1049">
        <v>332765</v>
      </c>
      <c r="D1049">
        <v>750000</v>
      </c>
      <c r="E1049" s="14">
        <f t="shared" si="29"/>
        <v>0.44368666666666667</v>
      </c>
      <c r="F1049" s="18"/>
      <c r="G1049" s="18"/>
      <c r="H1049" s="18"/>
      <c r="I1049" s="18"/>
      <c r="J1049" t="s">
        <v>1</v>
      </c>
      <c r="K1049" s="3">
        <f t="shared" si="30"/>
        <v>-417235</v>
      </c>
    </row>
    <row r="1050" spans="1:11" x14ac:dyDescent="0.25">
      <c r="A1050">
        <v>28</v>
      </c>
      <c r="B1050" s="1">
        <v>36962</v>
      </c>
      <c r="C1050">
        <v>333141</v>
      </c>
      <c r="D1050">
        <v>750000</v>
      </c>
      <c r="E1050" s="14">
        <f t="shared" si="29"/>
        <v>0.44418800000000003</v>
      </c>
      <c r="F1050" s="18"/>
      <c r="G1050" s="18"/>
      <c r="H1050" s="18"/>
      <c r="I1050" s="18"/>
      <c r="J1050" t="s">
        <v>1</v>
      </c>
      <c r="K1050" s="3">
        <f t="shared" si="30"/>
        <v>-416859</v>
      </c>
    </row>
    <row r="1051" spans="1:11" x14ac:dyDescent="0.25">
      <c r="A1051">
        <v>28</v>
      </c>
      <c r="B1051" s="1">
        <v>36963</v>
      </c>
      <c r="C1051">
        <v>314830</v>
      </c>
      <c r="D1051">
        <v>750000</v>
      </c>
      <c r="E1051" s="14">
        <f t="shared" si="29"/>
        <v>0.41977333333333333</v>
      </c>
      <c r="F1051" s="18"/>
      <c r="G1051" s="18"/>
      <c r="H1051" s="18"/>
      <c r="I1051" s="18"/>
      <c r="J1051" t="s">
        <v>1</v>
      </c>
      <c r="K1051" s="3">
        <f t="shared" si="30"/>
        <v>-435170</v>
      </c>
    </row>
    <row r="1052" spans="1:11" x14ac:dyDescent="0.25">
      <c r="A1052">
        <v>28</v>
      </c>
      <c r="B1052" s="1">
        <v>36964</v>
      </c>
      <c r="C1052">
        <v>337351</v>
      </c>
      <c r="D1052">
        <v>750000</v>
      </c>
      <c r="E1052" s="14">
        <f t="shared" si="29"/>
        <v>0.44980133333333333</v>
      </c>
      <c r="F1052" s="18"/>
      <c r="G1052" s="18"/>
      <c r="H1052" s="18"/>
      <c r="I1052" s="18"/>
      <c r="J1052" t="s">
        <v>1</v>
      </c>
      <c r="K1052" s="3">
        <f t="shared" si="30"/>
        <v>-412649</v>
      </c>
    </row>
    <row r="1053" spans="1:11" x14ac:dyDescent="0.25">
      <c r="A1053">
        <v>28</v>
      </c>
      <c r="B1053" s="1">
        <v>36965</v>
      </c>
      <c r="C1053">
        <v>320653</v>
      </c>
      <c r="D1053">
        <v>750000</v>
      </c>
      <c r="E1053" s="14">
        <f t="shared" si="29"/>
        <v>0.42753733333333332</v>
      </c>
      <c r="F1053" s="18"/>
      <c r="G1053" s="18"/>
      <c r="H1053" s="18"/>
      <c r="I1053" s="18"/>
      <c r="J1053" t="s">
        <v>1</v>
      </c>
      <c r="K1053" s="3">
        <f t="shared" si="30"/>
        <v>-429347</v>
      </c>
    </row>
    <row r="1054" spans="1:11" x14ac:dyDescent="0.25">
      <c r="A1054">
        <v>28</v>
      </c>
      <c r="B1054" s="1">
        <v>36966</v>
      </c>
      <c r="C1054">
        <v>343965</v>
      </c>
      <c r="D1054">
        <v>750000</v>
      </c>
      <c r="E1054" s="14">
        <f t="shared" si="29"/>
        <v>0.45862000000000003</v>
      </c>
      <c r="F1054" s="18"/>
      <c r="G1054" s="18"/>
      <c r="H1054" s="18"/>
      <c r="I1054" s="18"/>
      <c r="J1054" t="s">
        <v>1</v>
      </c>
      <c r="K1054" s="3">
        <f t="shared" si="30"/>
        <v>-406035</v>
      </c>
    </row>
    <row r="1055" spans="1:11" x14ac:dyDescent="0.25">
      <c r="A1055">
        <v>28</v>
      </c>
      <c r="B1055" s="1">
        <v>36967</v>
      </c>
      <c r="C1055">
        <v>377662</v>
      </c>
      <c r="D1055">
        <v>750000</v>
      </c>
      <c r="E1055" s="14">
        <f t="shared" si="29"/>
        <v>0.50354933333333329</v>
      </c>
      <c r="F1055" s="18"/>
      <c r="G1055" s="18"/>
      <c r="H1055" s="18"/>
      <c r="I1055" s="18"/>
      <c r="J1055" t="s">
        <v>1</v>
      </c>
      <c r="K1055" s="3">
        <f t="shared" si="30"/>
        <v>-372338</v>
      </c>
    </row>
    <row r="1056" spans="1:11" x14ac:dyDescent="0.25">
      <c r="A1056">
        <v>28</v>
      </c>
      <c r="B1056" s="1">
        <v>36968</v>
      </c>
      <c r="C1056">
        <v>332441</v>
      </c>
      <c r="D1056">
        <v>750000</v>
      </c>
      <c r="E1056" s="14">
        <f t="shared" si="29"/>
        <v>0.44325466666666669</v>
      </c>
      <c r="F1056" s="18"/>
      <c r="G1056" s="18"/>
      <c r="H1056" s="18"/>
      <c r="I1056" s="18"/>
      <c r="J1056" t="s">
        <v>1</v>
      </c>
      <c r="K1056" s="3">
        <f t="shared" si="30"/>
        <v>-417559</v>
      </c>
    </row>
    <row r="1057" spans="1:14" x14ac:dyDescent="0.25">
      <c r="A1057">
        <v>28</v>
      </c>
      <c r="B1057" s="1">
        <v>36969</v>
      </c>
      <c r="C1057">
        <v>333402</v>
      </c>
      <c r="D1057">
        <v>750000</v>
      </c>
      <c r="E1057" s="14">
        <f t="shared" si="29"/>
        <v>0.44453599999999999</v>
      </c>
      <c r="F1057" s="18"/>
      <c r="G1057" s="18"/>
      <c r="H1057" s="18"/>
      <c r="I1057" s="18"/>
      <c r="J1057" t="s">
        <v>1</v>
      </c>
      <c r="K1057" s="3">
        <f t="shared" si="30"/>
        <v>-416598</v>
      </c>
    </row>
    <row r="1058" spans="1:14" x14ac:dyDescent="0.25">
      <c r="A1058">
        <v>28</v>
      </c>
      <c r="B1058" s="1">
        <v>36970</v>
      </c>
      <c r="C1058">
        <v>311464</v>
      </c>
      <c r="D1058">
        <v>750000</v>
      </c>
      <c r="E1058" s="14">
        <f t="shared" ref="E1058:E1127" si="31">+C1058/D1058</f>
        <v>0.41528533333333334</v>
      </c>
      <c r="F1058" s="18"/>
      <c r="G1058" s="18"/>
      <c r="H1058" s="18"/>
      <c r="I1058" s="18"/>
      <c r="J1058" t="s">
        <v>1</v>
      </c>
      <c r="K1058" s="3">
        <f t="shared" si="30"/>
        <v>-438536</v>
      </c>
    </row>
    <row r="1059" spans="1:14" x14ac:dyDescent="0.25">
      <c r="A1059">
        <v>28</v>
      </c>
      <c r="B1059" s="1">
        <v>36971</v>
      </c>
      <c r="C1059">
        <v>317271</v>
      </c>
      <c r="D1059">
        <v>750000</v>
      </c>
      <c r="E1059" s="14">
        <f t="shared" si="31"/>
        <v>0.42302800000000002</v>
      </c>
      <c r="F1059" s="18"/>
      <c r="G1059" s="18"/>
      <c r="H1059" s="18"/>
      <c r="I1059" s="18"/>
      <c r="J1059" t="s">
        <v>1</v>
      </c>
      <c r="K1059" s="3">
        <f t="shared" ref="K1059:K1128" si="32">SUM(C1059-D1059)</f>
        <v>-432729</v>
      </c>
    </row>
    <row r="1060" spans="1:14" x14ac:dyDescent="0.25">
      <c r="A1060">
        <v>28</v>
      </c>
      <c r="B1060" s="1">
        <v>36972</v>
      </c>
      <c r="C1060">
        <v>328991</v>
      </c>
      <c r="D1060">
        <v>750000</v>
      </c>
      <c r="E1060" s="14">
        <f t="shared" si="31"/>
        <v>0.43865466666666669</v>
      </c>
      <c r="F1060" s="18"/>
      <c r="G1060" s="18"/>
      <c r="H1060" s="18"/>
      <c r="I1060" s="18"/>
      <c r="J1060" t="s">
        <v>1</v>
      </c>
      <c r="K1060" s="3">
        <f t="shared" si="32"/>
        <v>-421009</v>
      </c>
    </row>
    <row r="1061" spans="1:14" x14ac:dyDescent="0.25">
      <c r="A1061">
        <v>28</v>
      </c>
      <c r="B1061" s="1">
        <v>36973</v>
      </c>
      <c r="C1061">
        <v>323110</v>
      </c>
      <c r="D1061">
        <v>750000</v>
      </c>
      <c r="E1061" s="14">
        <f t="shared" si="31"/>
        <v>0.43081333333333333</v>
      </c>
      <c r="F1061" s="18"/>
      <c r="G1061" s="18"/>
      <c r="H1061" s="18"/>
      <c r="I1061" s="18"/>
      <c r="J1061" t="s">
        <v>1</v>
      </c>
      <c r="K1061" s="3">
        <f t="shared" si="32"/>
        <v>-426890</v>
      </c>
    </row>
    <row r="1062" spans="1:14" x14ac:dyDescent="0.25">
      <c r="A1062">
        <v>28</v>
      </c>
      <c r="B1062" s="1">
        <v>36974</v>
      </c>
      <c r="C1062">
        <v>303171</v>
      </c>
      <c r="D1062">
        <v>750000</v>
      </c>
      <c r="E1062" s="14">
        <f t="shared" si="31"/>
        <v>0.40422799999999998</v>
      </c>
      <c r="F1062" s="18"/>
      <c r="G1062" s="18"/>
      <c r="H1062" s="18"/>
      <c r="I1062" s="18"/>
      <c r="J1062" t="s">
        <v>1</v>
      </c>
      <c r="K1062" s="3">
        <f t="shared" si="32"/>
        <v>-446829</v>
      </c>
    </row>
    <row r="1063" spans="1:14" x14ac:dyDescent="0.25">
      <c r="A1063">
        <v>28</v>
      </c>
      <c r="B1063" s="1">
        <v>36975</v>
      </c>
      <c r="C1063">
        <v>314308</v>
      </c>
      <c r="D1063">
        <v>750000</v>
      </c>
      <c r="E1063" s="14">
        <f t="shared" si="31"/>
        <v>0.41907733333333336</v>
      </c>
      <c r="F1063" s="18"/>
      <c r="G1063" s="18"/>
      <c r="H1063" s="18"/>
      <c r="I1063" s="18"/>
      <c r="J1063" t="s">
        <v>1</v>
      </c>
      <c r="K1063" s="3">
        <f t="shared" si="32"/>
        <v>-435692</v>
      </c>
    </row>
    <row r="1064" spans="1:14" x14ac:dyDescent="0.25">
      <c r="A1064">
        <v>28</v>
      </c>
      <c r="B1064" s="1">
        <v>36976</v>
      </c>
      <c r="C1064">
        <v>296944</v>
      </c>
      <c r="D1064">
        <v>750000</v>
      </c>
      <c r="E1064" s="14">
        <f t="shared" si="31"/>
        <v>0.39592533333333335</v>
      </c>
      <c r="F1064" s="18"/>
      <c r="G1064" s="18"/>
      <c r="H1064" s="18"/>
      <c r="I1064" s="18"/>
      <c r="J1064" t="s">
        <v>1</v>
      </c>
      <c r="K1064" s="3">
        <f t="shared" si="32"/>
        <v>-453056</v>
      </c>
    </row>
    <row r="1065" spans="1:14" x14ac:dyDescent="0.25">
      <c r="A1065">
        <v>28</v>
      </c>
      <c r="B1065" s="1">
        <v>36977</v>
      </c>
      <c r="C1065">
        <v>323204</v>
      </c>
      <c r="D1065">
        <v>750000</v>
      </c>
      <c r="E1065" s="14">
        <f t="shared" si="31"/>
        <v>0.43093866666666669</v>
      </c>
      <c r="F1065" s="18"/>
      <c r="G1065" s="18"/>
      <c r="H1065" s="18"/>
      <c r="I1065" s="18"/>
      <c r="J1065" t="s">
        <v>1</v>
      </c>
      <c r="K1065" s="3">
        <f t="shared" si="32"/>
        <v>-426796</v>
      </c>
    </row>
    <row r="1066" spans="1:14" x14ac:dyDescent="0.25">
      <c r="A1066">
        <v>28</v>
      </c>
      <c r="B1066" s="1">
        <v>36978</v>
      </c>
      <c r="C1066">
        <v>357003</v>
      </c>
      <c r="D1066">
        <v>750000</v>
      </c>
      <c r="E1066" s="14">
        <f t="shared" si="31"/>
        <v>0.47600399999999998</v>
      </c>
      <c r="F1066" s="18"/>
      <c r="G1066" s="18"/>
      <c r="H1066" s="18"/>
      <c r="I1066" s="18"/>
      <c r="J1066" t="s">
        <v>1</v>
      </c>
      <c r="K1066" s="3">
        <f t="shared" si="32"/>
        <v>-392997</v>
      </c>
    </row>
    <row r="1067" spans="1:14" x14ac:dyDescent="0.25">
      <c r="A1067">
        <v>28</v>
      </c>
      <c r="B1067" s="1">
        <v>36979</v>
      </c>
      <c r="C1067">
        <v>350909</v>
      </c>
      <c r="D1067">
        <v>750000</v>
      </c>
      <c r="E1067" s="14">
        <f t="shared" si="31"/>
        <v>0.46787866666666666</v>
      </c>
      <c r="F1067" s="18"/>
      <c r="G1067" s="18"/>
      <c r="H1067" s="18"/>
      <c r="I1067" s="18"/>
      <c r="J1067" t="s">
        <v>1</v>
      </c>
      <c r="K1067" s="3">
        <f t="shared" si="32"/>
        <v>-399091</v>
      </c>
    </row>
    <row r="1068" spans="1:14" x14ac:dyDescent="0.25">
      <c r="A1068">
        <v>28</v>
      </c>
      <c r="B1068" s="1">
        <v>36980</v>
      </c>
      <c r="C1068">
        <v>368899</v>
      </c>
      <c r="D1068">
        <v>750000</v>
      </c>
      <c r="E1068" s="14">
        <f t="shared" si="31"/>
        <v>0.49186533333333332</v>
      </c>
      <c r="F1068" s="18"/>
      <c r="G1068" s="18"/>
      <c r="H1068" s="18"/>
      <c r="I1068" s="18"/>
      <c r="J1068" t="s">
        <v>1</v>
      </c>
      <c r="K1068" s="3">
        <f t="shared" si="32"/>
        <v>-381101</v>
      </c>
    </row>
    <row r="1069" spans="1:14" ht="13.8" thickBot="1" x14ac:dyDescent="0.3">
      <c r="A1069">
        <v>28</v>
      </c>
      <c r="B1069" s="1">
        <v>36981</v>
      </c>
      <c r="C1069">
        <v>326215</v>
      </c>
      <c r="D1069">
        <v>750000</v>
      </c>
      <c r="E1069" s="14">
        <f t="shared" si="31"/>
        <v>0.43495333333333336</v>
      </c>
      <c r="F1069" s="20"/>
      <c r="G1069" s="20"/>
      <c r="H1069" s="20"/>
      <c r="I1069" s="20"/>
      <c r="J1069" t="s">
        <v>1</v>
      </c>
      <c r="K1069" s="3">
        <f t="shared" si="32"/>
        <v>-423785</v>
      </c>
    </row>
    <row r="1070" spans="1:14" x14ac:dyDescent="0.25">
      <c r="B1070" s="1"/>
      <c r="F1070" s="18">
        <f>SUM(F1042:F1069)</f>
        <v>0</v>
      </c>
      <c r="G1070" s="18"/>
      <c r="H1070" s="18">
        <f>SUM(H1042:H1069)</f>
        <v>0</v>
      </c>
      <c r="I1070" s="18">
        <f>SUM(I1042:I1069)</f>
        <v>0</v>
      </c>
    </row>
    <row r="1071" spans="1:14" x14ac:dyDescent="0.25">
      <c r="B1071" s="1"/>
      <c r="F1071" s="18"/>
      <c r="G1071" s="18"/>
      <c r="H1071" s="18"/>
      <c r="I1071" s="18"/>
    </row>
    <row r="1072" spans="1:14" x14ac:dyDescent="0.25">
      <c r="A1072" s="5" t="s">
        <v>2</v>
      </c>
      <c r="B1072" s="6" t="s">
        <v>3</v>
      </c>
      <c r="C1072" s="5" t="s">
        <v>4</v>
      </c>
      <c r="D1072" s="6" t="s">
        <v>5</v>
      </c>
      <c r="E1072" s="13" t="s">
        <v>23</v>
      </c>
      <c r="F1072" s="16">
        <v>0.95</v>
      </c>
      <c r="G1072" s="16"/>
      <c r="H1072" s="16">
        <v>0.98</v>
      </c>
      <c r="I1072" s="16">
        <v>1</v>
      </c>
      <c r="J1072" s="5" t="s">
        <v>6</v>
      </c>
      <c r="M1072" s="5" t="s">
        <v>22</v>
      </c>
      <c r="N1072" s="5" t="s">
        <v>21</v>
      </c>
    </row>
    <row r="1073" spans="1:11" x14ac:dyDescent="0.25">
      <c r="A1073">
        <v>28</v>
      </c>
      <c r="B1073" s="1">
        <v>36982</v>
      </c>
      <c r="C1073">
        <v>256729</v>
      </c>
      <c r="D1073">
        <v>750000</v>
      </c>
      <c r="E1073" s="14">
        <f t="shared" si="31"/>
        <v>0.34230533333333335</v>
      </c>
      <c r="F1073" s="18"/>
      <c r="G1073" s="18"/>
      <c r="H1073" s="18"/>
      <c r="I1073" s="18"/>
      <c r="J1073" t="s">
        <v>1</v>
      </c>
      <c r="K1073" s="3">
        <f t="shared" si="32"/>
        <v>-493271</v>
      </c>
    </row>
    <row r="1074" spans="1:11" x14ac:dyDescent="0.25">
      <c r="A1074">
        <v>28</v>
      </c>
      <c r="B1074" s="1">
        <v>36983</v>
      </c>
      <c r="C1074">
        <v>6379</v>
      </c>
      <c r="D1074">
        <v>750000</v>
      </c>
      <c r="E1074" s="14">
        <f t="shared" si="31"/>
        <v>8.5053333333333335E-3</v>
      </c>
      <c r="F1074" s="18"/>
      <c r="G1074" s="18"/>
      <c r="H1074" s="18"/>
      <c r="I1074" s="18"/>
      <c r="J1074" t="s">
        <v>1</v>
      </c>
      <c r="K1074" s="3">
        <f t="shared" si="32"/>
        <v>-743621</v>
      </c>
    </row>
    <row r="1075" spans="1:11" x14ac:dyDescent="0.25">
      <c r="A1075">
        <v>28</v>
      </c>
      <c r="B1075" s="1">
        <v>36984</v>
      </c>
      <c r="C1075">
        <v>375</v>
      </c>
      <c r="D1075">
        <v>750000</v>
      </c>
      <c r="E1075" s="14">
        <f t="shared" si="31"/>
        <v>5.0000000000000001E-4</v>
      </c>
      <c r="F1075" s="18"/>
      <c r="G1075" s="18"/>
      <c r="H1075" s="18"/>
      <c r="I1075" s="18"/>
      <c r="J1075" t="s">
        <v>1</v>
      </c>
      <c r="K1075" s="3">
        <f t="shared" si="32"/>
        <v>-749625</v>
      </c>
    </row>
    <row r="1076" spans="1:11" x14ac:dyDescent="0.25">
      <c r="A1076">
        <v>28</v>
      </c>
      <c r="B1076" s="1">
        <v>36985</v>
      </c>
      <c r="C1076">
        <v>199909</v>
      </c>
      <c r="D1076">
        <v>750000</v>
      </c>
      <c r="E1076" s="14">
        <f t="shared" si="31"/>
        <v>0.26654533333333336</v>
      </c>
      <c r="F1076" s="18"/>
      <c r="G1076" s="18"/>
      <c r="H1076" s="18"/>
      <c r="I1076" s="18"/>
      <c r="J1076" t="s">
        <v>1</v>
      </c>
      <c r="K1076" s="3">
        <f t="shared" si="32"/>
        <v>-550091</v>
      </c>
    </row>
    <row r="1077" spans="1:11" x14ac:dyDescent="0.25">
      <c r="A1077">
        <v>28</v>
      </c>
      <c r="B1077" s="1">
        <v>36986</v>
      </c>
      <c r="C1077">
        <v>211121</v>
      </c>
      <c r="D1077">
        <v>750000</v>
      </c>
      <c r="E1077" s="14">
        <f t="shared" si="31"/>
        <v>0.28149466666666667</v>
      </c>
      <c r="F1077" s="18"/>
      <c r="G1077" s="18"/>
      <c r="H1077" s="18"/>
      <c r="I1077" s="18"/>
      <c r="J1077" t="s">
        <v>1</v>
      </c>
      <c r="K1077" s="3">
        <f t="shared" si="32"/>
        <v>-538879</v>
      </c>
    </row>
    <row r="1078" spans="1:11" x14ac:dyDescent="0.25">
      <c r="A1078">
        <v>28</v>
      </c>
      <c r="B1078" s="1">
        <v>36987</v>
      </c>
      <c r="C1078">
        <v>275942</v>
      </c>
      <c r="D1078">
        <v>750000</v>
      </c>
      <c r="E1078" s="14">
        <f t="shared" si="31"/>
        <v>0.36792266666666668</v>
      </c>
      <c r="F1078" s="18"/>
      <c r="G1078" s="18"/>
      <c r="H1078" s="18"/>
      <c r="I1078" s="18"/>
      <c r="J1078" t="s">
        <v>1</v>
      </c>
      <c r="K1078" s="3">
        <f t="shared" si="32"/>
        <v>-474058</v>
      </c>
    </row>
    <row r="1079" spans="1:11" x14ac:dyDescent="0.25">
      <c r="A1079">
        <v>28</v>
      </c>
      <c r="B1079" s="1">
        <v>36988</v>
      </c>
      <c r="C1079">
        <v>281317</v>
      </c>
      <c r="D1079">
        <v>750000</v>
      </c>
      <c r="E1079" s="14">
        <f t="shared" si="31"/>
        <v>0.37508933333333333</v>
      </c>
      <c r="F1079" s="18"/>
      <c r="G1079" s="18"/>
      <c r="H1079" s="18"/>
      <c r="I1079" s="18"/>
      <c r="J1079" t="s">
        <v>1</v>
      </c>
      <c r="K1079" s="3">
        <f t="shared" si="32"/>
        <v>-468683</v>
      </c>
    </row>
    <row r="1080" spans="1:11" x14ac:dyDescent="0.25">
      <c r="A1080">
        <v>28</v>
      </c>
      <c r="B1080" s="1">
        <v>36989</v>
      </c>
      <c r="C1080">
        <v>275559</v>
      </c>
      <c r="D1080">
        <v>750000</v>
      </c>
      <c r="E1080" s="14">
        <f t="shared" si="31"/>
        <v>0.36741200000000002</v>
      </c>
      <c r="F1080" s="18"/>
      <c r="G1080" s="18"/>
      <c r="H1080" s="18"/>
      <c r="I1080" s="18"/>
      <c r="J1080" t="s">
        <v>1</v>
      </c>
      <c r="K1080" s="3">
        <f t="shared" si="32"/>
        <v>-474441</v>
      </c>
    </row>
    <row r="1081" spans="1:11" x14ac:dyDescent="0.25">
      <c r="A1081">
        <v>28</v>
      </c>
      <c r="B1081" s="1">
        <v>36990</v>
      </c>
      <c r="C1081">
        <v>293039</v>
      </c>
      <c r="D1081">
        <v>750000</v>
      </c>
      <c r="E1081" s="14">
        <f t="shared" si="31"/>
        <v>0.39071866666666666</v>
      </c>
      <c r="F1081" s="18"/>
      <c r="G1081" s="18"/>
      <c r="H1081" s="18"/>
      <c r="I1081" s="18"/>
      <c r="J1081" t="s">
        <v>1</v>
      </c>
      <c r="K1081" s="3">
        <f t="shared" si="32"/>
        <v>-456961</v>
      </c>
    </row>
    <row r="1082" spans="1:11" x14ac:dyDescent="0.25">
      <c r="A1082">
        <v>28</v>
      </c>
      <c r="B1082" s="1">
        <v>36991</v>
      </c>
      <c r="C1082">
        <v>319383</v>
      </c>
      <c r="D1082">
        <v>750000</v>
      </c>
      <c r="E1082" s="14">
        <f t="shared" si="31"/>
        <v>0.425844</v>
      </c>
      <c r="F1082" s="18"/>
      <c r="G1082" s="18"/>
      <c r="H1082" s="18"/>
      <c r="I1082" s="18"/>
      <c r="J1082" t="s">
        <v>1</v>
      </c>
      <c r="K1082" s="3">
        <f t="shared" si="32"/>
        <v>-430617</v>
      </c>
    </row>
    <row r="1083" spans="1:11" x14ac:dyDescent="0.25">
      <c r="A1083">
        <v>28</v>
      </c>
      <c r="B1083" s="1">
        <v>36992</v>
      </c>
      <c r="C1083">
        <v>300692</v>
      </c>
      <c r="D1083">
        <v>750000</v>
      </c>
      <c r="E1083" s="14">
        <f t="shared" si="31"/>
        <v>0.40092266666666665</v>
      </c>
      <c r="F1083" s="18"/>
      <c r="G1083" s="18"/>
      <c r="H1083" s="18"/>
      <c r="I1083" s="18"/>
      <c r="J1083" t="s">
        <v>1</v>
      </c>
      <c r="K1083" s="3">
        <f t="shared" si="32"/>
        <v>-449308</v>
      </c>
    </row>
    <row r="1084" spans="1:11" x14ac:dyDescent="0.25">
      <c r="A1084">
        <v>28</v>
      </c>
      <c r="B1084" s="1">
        <v>36993</v>
      </c>
      <c r="C1084">
        <v>239781</v>
      </c>
      <c r="D1084">
        <v>750000</v>
      </c>
      <c r="E1084" s="14">
        <f t="shared" si="31"/>
        <v>0.31970799999999999</v>
      </c>
      <c r="F1084" s="18"/>
      <c r="G1084" s="18"/>
      <c r="H1084" s="18"/>
      <c r="I1084" s="18"/>
      <c r="J1084" t="s">
        <v>1</v>
      </c>
      <c r="K1084" s="3">
        <f t="shared" si="32"/>
        <v>-510219</v>
      </c>
    </row>
    <row r="1085" spans="1:11" x14ac:dyDescent="0.25">
      <c r="A1085">
        <v>28</v>
      </c>
      <c r="B1085" s="1">
        <v>36994</v>
      </c>
      <c r="C1085">
        <v>228332</v>
      </c>
      <c r="D1085">
        <v>750000</v>
      </c>
      <c r="E1085" s="14">
        <f t="shared" si="31"/>
        <v>0.30444266666666664</v>
      </c>
      <c r="F1085" s="18"/>
      <c r="G1085" s="18"/>
      <c r="H1085" s="18"/>
      <c r="I1085" s="18"/>
      <c r="J1085" t="s">
        <v>1</v>
      </c>
      <c r="K1085" s="3">
        <f t="shared" si="32"/>
        <v>-521668</v>
      </c>
    </row>
    <row r="1086" spans="1:11" x14ac:dyDescent="0.25">
      <c r="A1086">
        <v>28</v>
      </c>
      <c r="B1086" s="1">
        <v>36995</v>
      </c>
      <c r="C1086">
        <v>275177</v>
      </c>
      <c r="D1086">
        <v>750000</v>
      </c>
      <c r="E1086" s="14">
        <f t="shared" si="31"/>
        <v>0.36690266666666665</v>
      </c>
      <c r="F1086" s="18"/>
      <c r="G1086" s="18"/>
      <c r="H1086" s="18"/>
      <c r="I1086" s="18"/>
      <c r="J1086" t="s">
        <v>1</v>
      </c>
      <c r="K1086" s="3">
        <f t="shared" si="32"/>
        <v>-474823</v>
      </c>
    </row>
    <row r="1087" spans="1:11" x14ac:dyDescent="0.25">
      <c r="A1087">
        <v>28</v>
      </c>
      <c r="B1087" s="1">
        <v>36996</v>
      </c>
      <c r="C1087">
        <v>253886</v>
      </c>
      <c r="D1087">
        <v>750000</v>
      </c>
      <c r="E1087" s="14">
        <f t="shared" si="31"/>
        <v>0.33851466666666669</v>
      </c>
      <c r="F1087" s="18"/>
      <c r="G1087" s="18"/>
      <c r="H1087" s="18"/>
      <c r="I1087" s="18"/>
      <c r="J1087" t="s">
        <v>1</v>
      </c>
      <c r="K1087" s="3">
        <f t="shared" si="32"/>
        <v>-496114</v>
      </c>
    </row>
    <row r="1088" spans="1:11" x14ac:dyDescent="0.25">
      <c r="A1088">
        <v>28</v>
      </c>
      <c r="B1088" s="1">
        <v>36997</v>
      </c>
      <c r="C1088">
        <v>295775</v>
      </c>
      <c r="D1088">
        <v>750000</v>
      </c>
      <c r="E1088" s="14">
        <f t="shared" si="31"/>
        <v>0.39436666666666664</v>
      </c>
      <c r="F1088" s="18"/>
      <c r="G1088" s="18"/>
      <c r="H1088" s="18"/>
      <c r="I1088" s="18"/>
      <c r="J1088" t="s">
        <v>1</v>
      </c>
      <c r="K1088" s="3">
        <f t="shared" si="32"/>
        <v>-454225</v>
      </c>
    </row>
    <row r="1089" spans="1:11" x14ac:dyDescent="0.25">
      <c r="A1089">
        <v>28</v>
      </c>
      <c r="B1089" s="1">
        <v>36998</v>
      </c>
      <c r="C1089">
        <v>289171</v>
      </c>
      <c r="D1089">
        <v>750000</v>
      </c>
      <c r="E1089" s="14">
        <f t="shared" si="31"/>
        <v>0.38556133333333331</v>
      </c>
      <c r="F1089" s="18"/>
      <c r="G1089" s="18"/>
      <c r="H1089" s="18"/>
      <c r="I1089" s="18"/>
      <c r="J1089" t="s">
        <v>1</v>
      </c>
      <c r="K1089" s="3">
        <f t="shared" si="32"/>
        <v>-460829</v>
      </c>
    </row>
    <row r="1090" spans="1:11" x14ac:dyDescent="0.25">
      <c r="A1090">
        <v>28</v>
      </c>
      <c r="B1090" s="1">
        <v>36999</v>
      </c>
      <c r="C1090">
        <v>319908</v>
      </c>
      <c r="D1090">
        <v>750000</v>
      </c>
      <c r="E1090" s="14">
        <f t="shared" si="31"/>
        <v>0.42654399999999998</v>
      </c>
      <c r="F1090" s="18"/>
      <c r="G1090" s="18"/>
      <c r="H1090" s="18"/>
      <c r="I1090" s="18"/>
      <c r="J1090" t="s">
        <v>1</v>
      </c>
      <c r="K1090" s="3">
        <f t="shared" si="32"/>
        <v>-430092</v>
      </c>
    </row>
    <row r="1091" spans="1:11" x14ac:dyDescent="0.25">
      <c r="A1091">
        <v>28</v>
      </c>
      <c r="B1091" s="1">
        <v>37000</v>
      </c>
      <c r="C1091">
        <v>291664</v>
      </c>
      <c r="D1091">
        <v>750000</v>
      </c>
      <c r="E1091" s="14">
        <f t="shared" si="31"/>
        <v>0.38888533333333336</v>
      </c>
      <c r="F1091" s="18"/>
      <c r="G1091" s="18"/>
      <c r="H1091" s="18"/>
      <c r="I1091" s="18"/>
      <c r="J1091" t="s">
        <v>1</v>
      </c>
      <c r="K1091" s="3">
        <f t="shared" si="32"/>
        <v>-458336</v>
      </c>
    </row>
    <row r="1092" spans="1:11" x14ac:dyDescent="0.25">
      <c r="A1092">
        <v>28</v>
      </c>
      <c r="B1092" s="1">
        <v>37001</v>
      </c>
      <c r="C1092">
        <v>344045</v>
      </c>
      <c r="D1092">
        <v>750000</v>
      </c>
      <c r="E1092" s="14">
        <f t="shared" si="31"/>
        <v>0.45872666666666667</v>
      </c>
      <c r="F1092" s="18"/>
      <c r="G1092" s="18"/>
      <c r="H1092" s="18"/>
      <c r="I1092" s="18"/>
      <c r="J1092" t="s">
        <v>1</v>
      </c>
      <c r="K1092" s="3">
        <f t="shared" si="32"/>
        <v>-405955</v>
      </c>
    </row>
    <row r="1093" spans="1:11" x14ac:dyDescent="0.25">
      <c r="A1093">
        <v>28</v>
      </c>
      <c r="B1093" s="1">
        <v>37002</v>
      </c>
      <c r="C1093">
        <v>289455</v>
      </c>
      <c r="D1093">
        <v>750000</v>
      </c>
      <c r="E1093" s="14">
        <f t="shared" si="31"/>
        <v>0.38594000000000001</v>
      </c>
      <c r="F1093" s="18"/>
      <c r="G1093" s="18"/>
      <c r="H1093" s="18"/>
      <c r="I1093" s="18"/>
      <c r="J1093" t="s">
        <v>1</v>
      </c>
      <c r="K1093" s="3">
        <f t="shared" si="32"/>
        <v>-460545</v>
      </c>
    </row>
    <row r="1094" spans="1:11" x14ac:dyDescent="0.25">
      <c r="A1094">
        <v>28</v>
      </c>
      <c r="B1094" s="1">
        <v>37003</v>
      </c>
      <c r="C1094">
        <v>304727</v>
      </c>
      <c r="D1094">
        <v>750000</v>
      </c>
      <c r="E1094" s="14">
        <f t="shared" si="31"/>
        <v>0.40630266666666665</v>
      </c>
      <c r="F1094" s="18"/>
      <c r="G1094" s="18"/>
      <c r="H1094" s="18"/>
      <c r="I1094" s="18"/>
      <c r="J1094" t="s">
        <v>1</v>
      </c>
      <c r="K1094" s="3">
        <f t="shared" si="32"/>
        <v>-445273</v>
      </c>
    </row>
    <row r="1095" spans="1:11" x14ac:dyDescent="0.25">
      <c r="A1095">
        <v>28</v>
      </c>
      <c r="B1095" s="1">
        <v>37004</v>
      </c>
      <c r="C1095">
        <v>277091</v>
      </c>
      <c r="D1095">
        <v>750000</v>
      </c>
      <c r="E1095" s="14">
        <f t="shared" si="31"/>
        <v>0.36945466666666665</v>
      </c>
      <c r="F1095" s="18"/>
      <c r="G1095" s="18"/>
      <c r="H1095" s="18"/>
      <c r="I1095" s="18"/>
      <c r="J1095" t="s">
        <v>1</v>
      </c>
      <c r="K1095" s="3">
        <f t="shared" si="32"/>
        <v>-472909</v>
      </c>
    </row>
    <row r="1096" spans="1:11" x14ac:dyDescent="0.25">
      <c r="A1096">
        <v>28</v>
      </c>
      <c r="B1096" s="1">
        <v>37005</v>
      </c>
      <c r="C1096">
        <v>319514</v>
      </c>
      <c r="D1096">
        <v>750000</v>
      </c>
      <c r="E1096" s="14">
        <f t="shared" si="31"/>
        <v>0.42601866666666666</v>
      </c>
      <c r="F1096" s="18"/>
      <c r="G1096" s="18"/>
      <c r="H1096" s="18"/>
      <c r="I1096" s="18"/>
      <c r="J1096" t="s">
        <v>1</v>
      </c>
      <c r="K1096" s="3">
        <f t="shared" si="32"/>
        <v>-430486</v>
      </c>
    </row>
    <row r="1097" spans="1:11" x14ac:dyDescent="0.25">
      <c r="A1097">
        <v>28</v>
      </c>
      <c r="B1097" s="1">
        <v>37006</v>
      </c>
      <c r="C1097">
        <v>328068</v>
      </c>
      <c r="D1097">
        <v>750000</v>
      </c>
      <c r="E1097" s="14">
        <f t="shared" si="31"/>
        <v>0.43742399999999998</v>
      </c>
      <c r="F1097" s="18"/>
      <c r="G1097" s="18"/>
      <c r="H1097" s="18"/>
      <c r="I1097" s="18"/>
      <c r="J1097" t="s">
        <v>1</v>
      </c>
      <c r="K1097" s="3">
        <f t="shared" si="32"/>
        <v>-421932</v>
      </c>
    </row>
    <row r="1098" spans="1:11" x14ac:dyDescent="0.25">
      <c r="A1098">
        <v>28</v>
      </c>
      <c r="B1098" s="1">
        <v>37007</v>
      </c>
      <c r="C1098">
        <v>302724</v>
      </c>
      <c r="D1098">
        <v>750000</v>
      </c>
      <c r="E1098" s="14">
        <f t="shared" si="31"/>
        <v>0.40363199999999999</v>
      </c>
      <c r="F1098" s="18"/>
      <c r="G1098" s="18"/>
      <c r="H1098" s="18"/>
      <c r="I1098" s="18"/>
      <c r="J1098" t="s">
        <v>1</v>
      </c>
      <c r="K1098" s="3">
        <f t="shared" si="32"/>
        <v>-447276</v>
      </c>
    </row>
    <row r="1099" spans="1:11" x14ac:dyDescent="0.25">
      <c r="A1099">
        <v>28</v>
      </c>
      <c r="B1099" s="1">
        <v>37008</v>
      </c>
      <c r="C1099">
        <v>311349</v>
      </c>
      <c r="D1099">
        <v>750000</v>
      </c>
      <c r="E1099" s="14">
        <f t="shared" si="31"/>
        <v>0.415132</v>
      </c>
      <c r="F1099" s="18"/>
      <c r="G1099" s="18"/>
      <c r="H1099" s="18"/>
      <c r="I1099" s="18"/>
      <c r="J1099" t="s">
        <v>1</v>
      </c>
      <c r="K1099" s="3">
        <f t="shared" si="32"/>
        <v>-438651</v>
      </c>
    </row>
    <row r="1100" spans="1:11" x14ac:dyDescent="0.25">
      <c r="A1100">
        <v>28</v>
      </c>
      <c r="B1100" s="1">
        <v>37009</v>
      </c>
      <c r="C1100">
        <v>328039</v>
      </c>
      <c r="D1100">
        <v>750000</v>
      </c>
      <c r="E1100" s="14">
        <f t="shared" si="31"/>
        <v>0.43738533333333335</v>
      </c>
      <c r="F1100" s="18"/>
      <c r="G1100" s="18"/>
      <c r="H1100" s="18"/>
      <c r="I1100" s="18"/>
      <c r="J1100" t="s">
        <v>1</v>
      </c>
      <c r="K1100" s="3">
        <f t="shared" si="32"/>
        <v>-421961</v>
      </c>
    </row>
    <row r="1101" spans="1:11" x14ac:dyDescent="0.25">
      <c r="A1101">
        <v>28</v>
      </c>
      <c r="B1101" s="1">
        <v>37010</v>
      </c>
      <c r="C1101">
        <v>329069</v>
      </c>
      <c r="D1101">
        <v>750000</v>
      </c>
      <c r="E1101" s="14">
        <f t="shared" si="31"/>
        <v>0.43875866666666669</v>
      </c>
      <c r="F1101" s="18"/>
      <c r="G1101" s="18"/>
      <c r="H1101" s="18"/>
      <c r="I1101" s="18"/>
      <c r="J1101" t="s">
        <v>1</v>
      </c>
      <c r="K1101" s="3">
        <f t="shared" si="32"/>
        <v>-420931</v>
      </c>
    </row>
    <row r="1102" spans="1:11" ht="13.8" thickBot="1" x14ac:dyDescent="0.3">
      <c r="A1102">
        <v>28</v>
      </c>
      <c r="B1102" s="1">
        <v>37011</v>
      </c>
      <c r="C1102">
        <v>298423</v>
      </c>
      <c r="D1102">
        <v>750000</v>
      </c>
      <c r="E1102" s="14">
        <f t="shared" si="31"/>
        <v>0.39789733333333333</v>
      </c>
      <c r="F1102" s="20"/>
      <c r="G1102" s="20"/>
      <c r="H1102" s="20"/>
      <c r="I1102" s="20"/>
      <c r="J1102" t="s">
        <v>1</v>
      </c>
      <c r="K1102" s="3">
        <f t="shared" si="32"/>
        <v>-451577</v>
      </c>
    </row>
    <row r="1103" spans="1:11" x14ac:dyDescent="0.25">
      <c r="B1103" s="1"/>
      <c r="F1103" s="18">
        <f>SUM(F1075:F1102)</f>
        <v>0</v>
      </c>
      <c r="G1103" s="18"/>
      <c r="H1103" s="18">
        <f>SUM(H1075:H1102)</f>
        <v>0</v>
      </c>
      <c r="I1103" s="18">
        <f>SUM(I1075:I1102)</f>
        <v>0</v>
      </c>
    </row>
    <row r="1104" spans="1:11" x14ac:dyDescent="0.25">
      <c r="B1104" s="1"/>
      <c r="F1104" s="18"/>
      <c r="G1104" s="18"/>
      <c r="H1104" s="18"/>
      <c r="I1104" s="18"/>
    </row>
    <row r="1105" spans="1:14" x14ac:dyDescent="0.25">
      <c r="A1105" s="5" t="s">
        <v>2</v>
      </c>
      <c r="B1105" s="6" t="s">
        <v>3</v>
      </c>
      <c r="C1105" s="5" t="s">
        <v>4</v>
      </c>
      <c r="D1105" s="6" t="s">
        <v>5</v>
      </c>
      <c r="E1105" s="13" t="s">
        <v>23</v>
      </c>
      <c r="F1105" s="16">
        <v>0.95</v>
      </c>
      <c r="G1105" s="16"/>
      <c r="H1105" s="16">
        <v>0.98</v>
      </c>
      <c r="I1105" s="16">
        <v>1</v>
      </c>
      <c r="J1105" s="5" t="s">
        <v>6</v>
      </c>
      <c r="M1105" s="5" t="s">
        <v>22</v>
      </c>
      <c r="N1105" s="5" t="s">
        <v>21</v>
      </c>
    </row>
    <row r="1106" spans="1:14" x14ac:dyDescent="0.25">
      <c r="A1106">
        <v>28</v>
      </c>
      <c r="B1106" s="1">
        <v>37012</v>
      </c>
      <c r="C1106">
        <v>404324</v>
      </c>
      <c r="D1106">
        <v>750000</v>
      </c>
      <c r="E1106" s="14">
        <f t="shared" si="31"/>
        <v>0.53909866666666661</v>
      </c>
      <c r="F1106" s="18"/>
      <c r="G1106" s="18"/>
      <c r="H1106" s="18"/>
      <c r="I1106" s="18"/>
      <c r="J1106" t="s">
        <v>1</v>
      </c>
      <c r="K1106" s="3">
        <f t="shared" si="32"/>
        <v>-345676</v>
      </c>
    </row>
    <row r="1107" spans="1:14" x14ac:dyDescent="0.25">
      <c r="A1107">
        <v>28</v>
      </c>
      <c r="B1107" s="1">
        <v>37013</v>
      </c>
      <c r="C1107">
        <v>372363</v>
      </c>
      <c r="D1107">
        <v>750000</v>
      </c>
      <c r="E1107" s="14">
        <f t="shared" si="31"/>
        <v>0.49648399999999998</v>
      </c>
      <c r="F1107" s="18"/>
      <c r="G1107" s="18"/>
      <c r="H1107" s="18"/>
      <c r="I1107" s="18"/>
      <c r="J1107" t="s">
        <v>1</v>
      </c>
      <c r="K1107" s="3">
        <f t="shared" si="32"/>
        <v>-377637</v>
      </c>
    </row>
    <row r="1108" spans="1:14" x14ac:dyDescent="0.25">
      <c r="A1108">
        <v>28</v>
      </c>
      <c r="B1108" s="1">
        <v>37014</v>
      </c>
      <c r="C1108">
        <v>286760</v>
      </c>
      <c r="D1108">
        <v>750000</v>
      </c>
      <c r="E1108" s="14">
        <f t="shared" si="31"/>
        <v>0.38234666666666667</v>
      </c>
      <c r="F1108" s="18"/>
      <c r="G1108" s="18"/>
      <c r="H1108" s="18"/>
      <c r="I1108" s="18"/>
      <c r="J1108" t="s">
        <v>1</v>
      </c>
      <c r="K1108" s="3">
        <f t="shared" si="32"/>
        <v>-463240</v>
      </c>
    </row>
    <row r="1109" spans="1:14" x14ac:dyDescent="0.25">
      <c r="A1109">
        <v>28</v>
      </c>
      <c r="B1109" s="1">
        <v>37015</v>
      </c>
      <c r="C1109">
        <v>303009</v>
      </c>
      <c r="D1109">
        <v>750000</v>
      </c>
      <c r="E1109" s="14">
        <f t="shared" si="31"/>
        <v>0.40401199999999998</v>
      </c>
      <c r="F1109" s="18"/>
      <c r="G1109" s="18"/>
      <c r="H1109" s="18"/>
      <c r="I1109" s="18"/>
      <c r="J1109" t="s">
        <v>1</v>
      </c>
      <c r="K1109" s="3">
        <f t="shared" si="32"/>
        <v>-446991</v>
      </c>
    </row>
    <row r="1110" spans="1:14" x14ac:dyDescent="0.25">
      <c r="A1110">
        <v>28</v>
      </c>
      <c r="B1110" s="1">
        <v>37016</v>
      </c>
      <c r="C1110">
        <v>287942</v>
      </c>
      <c r="D1110">
        <v>750000</v>
      </c>
      <c r="E1110" s="14">
        <f t="shared" si="31"/>
        <v>0.38392266666666669</v>
      </c>
      <c r="F1110" s="18"/>
      <c r="G1110" s="18"/>
      <c r="H1110" s="18"/>
      <c r="I1110" s="18"/>
      <c r="J1110" t="s">
        <v>1</v>
      </c>
      <c r="K1110" s="3">
        <f t="shared" si="32"/>
        <v>-462058</v>
      </c>
    </row>
    <row r="1111" spans="1:14" x14ac:dyDescent="0.25">
      <c r="A1111">
        <v>28</v>
      </c>
      <c r="B1111" s="1">
        <v>37017</v>
      </c>
      <c r="C1111">
        <v>292822</v>
      </c>
      <c r="D1111">
        <v>750000</v>
      </c>
      <c r="E1111" s="14">
        <f t="shared" si="31"/>
        <v>0.39042933333333335</v>
      </c>
      <c r="F1111" s="18"/>
      <c r="G1111" s="18"/>
      <c r="H1111" s="18"/>
      <c r="I1111" s="18"/>
      <c r="J1111" t="s">
        <v>1</v>
      </c>
      <c r="K1111" s="3">
        <f t="shared" si="32"/>
        <v>-457178</v>
      </c>
    </row>
    <row r="1112" spans="1:14" x14ac:dyDescent="0.25">
      <c r="A1112">
        <v>28</v>
      </c>
      <c r="B1112" s="1">
        <v>37018</v>
      </c>
      <c r="C1112">
        <v>281552</v>
      </c>
      <c r="D1112">
        <v>750000</v>
      </c>
      <c r="E1112" s="14">
        <f t="shared" si="31"/>
        <v>0.37540266666666666</v>
      </c>
      <c r="F1112" s="18"/>
      <c r="G1112" s="18"/>
      <c r="H1112" s="18"/>
      <c r="I1112" s="18"/>
      <c r="J1112" t="s">
        <v>1</v>
      </c>
      <c r="K1112" s="3">
        <f t="shared" si="32"/>
        <v>-468448</v>
      </c>
    </row>
    <row r="1113" spans="1:14" x14ac:dyDescent="0.25">
      <c r="A1113">
        <v>28</v>
      </c>
      <c r="B1113" s="1">
        <v>37019</v>
      </c>
      <c r="C1113">
        <v>308718</v>
      </c>
      <c r="D1113">
        <v>750000</v>
      </c>
      <c r="E1113" s="14">
        <f t="shared" si="31"/>
        <v>0.41162399999999999</v>
      </c>
      <c r="F1113" s="18"/>
      <c r="G1113" s="18"/>
      <c r="H1113" s="18"/>
      <c r="I1113" s="18"/>
      <c r="J1113" t="s">
        <v>1</v>
      </c>
      <c r="K1113" s="3">
        <f t="shared" si="32"/>
        <v>-441282</v>
      </c>
    </row>
    <row r="1114" spans="1:14" x14ac:dyDescent="0.25">
      <c r="A1114">
        <v>28</v>
      </c>
      <c r="B1114" s="1">
        <v>37020</v>
      </c>
      <c r="C1114">
        <v>229762</v>
      </c>
      <c r="D1114">
        <v>750000</v>
      </c>
      <c r="E1114" s="14">
        <f t="shared" si="31"/>
        <v>0.30634933333333331</v>
      </c>
      <c r="F1114" s="18"/>
      <c r="G1114" s="18"/>
      <c r="H1114" s="18"/>
      <c r="I1114" s="18"/>
      <c r="J1114" t="s">
        <v>1</v>
      </c>
      <c r="K1114" s="3">
        <f t="shared" si="32"/>
        <v>-520238</v>
      </c>
    </row>
    <row r="1115" spans="1:14" x14ac:dyDescent="0.25">
      <c r="A1115">
        <v>28</v>
      </c>
      <c r="B1115" s="1">
        <v>37021</v>
      </c>
      <c r="C1115">
        <v>227791</v>
      </c>
      <c r="D1115">
        <v>750000</v>
      </c>
      <c r="E1115" s="14">
        <f t="shared" si="31"/>
        <v>0.30372133333333334</v>
      </c>
      <c r="F1115" s="18"/>
      <c r="G1115" s="18"/>
      <c r="H1115" s="18"/>
      <c r="I1115" s="18"/>
      <c r="J1115" t="s">
        <v>1</v>
      </c>
      <c r="K1115" s="3">
        <f t="shared" si="32"/>
        <v>-522209</v>
      </c>
    </row>
    <row r="1116" spans="1:14" x14ac:dyDescent="0.25">
      <c r="A1116">
        <v>28</v>
      </c>
      <c r="B1116" s="1">
        <v>37022</v>
      </c>
      <c r="C1116">
        <v>238963</v>
      </c>
      <c r="D1116">
        <v>750000</v>
      </c>
      <c r="E1116" s="14">
        <f t="shared" si="31"/>
        <v>0.31861733333333331</v>
      </c>
      <c r="F1116" s="18"/>
      <c r="G1116" s="18"/>
      <c r="H1116" s="18"/>
      <c r="I1116" s="18"/>
      <c r="J1116" t="s">
        <v>1</v>
      </c>
      <c r="K1116" s="3">
        <f t="shared" si="32"/>
        <v>-511037</v>
      </c>
    </row>
    <row r="1117" spans="1:14" x14ac:dyDescent="0.25">
      <c r="A1117">
        <v>28</v>
      </c>
      <c r="B1117" s="1">
        <v>37023</v>
      </c>
      <c r="C1117">
        <v>231485</v>
      </c>
      <c r="D1117">
        <v>750000</v>
      </c>
      <c r="E1117" s="14">
        <f t="shared" si="31"/>
        <v>0.30864666666666668</v>
      </c>
      <c r="F1117" s="18"/>
      <c r="G1117" s="18"/>
      <c r="H1117" s="18"/>
      <c r="I1117" s="18"/>
      <c r="J1117" t="s">
        <v>1</v>
      </c>
      <c r="K1117" s="3">
        <f t="shared" si="32"/>
        <v>-518515</v>
      </c>
    </row>
    <row r="1118" spans="1:14" x14ac:dyDescent="0.25">
      <c r="A1118">
        <v>28</v>
      </c>
      <c r="B1118" s="1">
        <v>37024</v>
      </c>
      <c r="C1118">
        <v>301508</v>
      </c>
      <c r="D1118">
        <v>750000</v>
      </c>
      <c r="E1118" s="14">
        <f t="shared" si="31"/>
        <v>0.40201066666666668</v>
      </c>
      <c r="F1118" s="18"/>
      <c r="G1118" s="18"/>
      <c r="H1118" s="18"/>
      <c r="I1118" s="18"/>
      <c r="J1118" t="s">
        <v>1</v>
      </c>
      <c r="K1118" s="3">
        <f t="shared" si="32"/>
        <v>-448492</v>
      </c>
    </row>
    <row r="1119" spans="1:14" x14ac:dyDescent="0.25">
      <c r="A1119">
        <v>28</v>
      </c>
      <c r="B1119" s="1">
        <v>37025</v>
      </c>
      <c r="C1119">
        <v>292214</v>
      </c>
      <c r="D1119">
        <v>750000</v>
      </c>
      <c r="E1119" s="14">
        <f t="shared" si="31"/>
        <v>0.38961866666666667</v>
      </c>
      <c r="F1119" s="18"/>
      <c r="G1119" s="18"/>
      <c r="H1119" s="18"/>
      <c r="I1119" s="18"/>
      <c r="J1119" t="s">
        <v>1</v>
      </c>
      <c r="K1119" s="3">
        <f t="shared" si="32"/>
        <v>-457786</v>
      </c>
    </row>
    <row r="1120" spans="1:14" x14ac:dyDescent="0.25">
      <c r="A1120">
        <v>28</v>
      </c>
      <c r="B1120" s="1">
        <v>37026</v>
      </c>
      <c r="C1120">
        <v>275773</v>
      </c>
      <c r="D1120">
        <v>750000</v>
      </c>
      <c r="E1120" s="14">
        <f t="shared" si="31"/>
        <v>0.36769733333333332</v>
      </c>
      <c r="F1120" s="18"/>
      <c r="G1120" s="18"/>
      <c r="H1120" s="18"/>
      <c r="I1120" s="18"/>
      <c r="J1120" t="s">
        <v>1</v>
      </c>
      <c r="K1120" s="3">
        <f t="shared" si="32"/>
        <v>-474227</v>
      </c>
    </row>
    <row r="1121" spans="1:11" x14ac:dyDescent="0.25">
      <c r="A1121">
        <v>28</v>
      </c>
      <c r="B1121" s="1">
        <v>37027</v>
      </c>
      <c r="C1121">
        <v>274161</v>
      </c>
      <c r="D1121">
        <v>750000</v>
      </c>
      <c r="E1121" s="14">
        <f t="shared" si="31"/>
        <v>0.36554799999999998</v>
      </c>
      <c r="F1121" s="18"/>
      <c r="G1121" s="18"/>
      <c r="H1121" s="18"/>
      <c r="I1121" s="18"/>
      <c r="J1121" t="s">
        <v>1</v>
      </c>
      <c r="K1121" s="3">
        <f t="shared" si="32"/>
        <v>-475839</v>
      </c>
    </row>
    <row r="1122" spans="1:11" x14ac:dyDescent="0.25">
      <c r="A1122">
        <v>28</v>
      </c>
      <c r="B1122" s="1">
        <v>37028</v>
      </c>
      <c r="C1122">
        <v>315779</v>
      </c>
      <c r="D1122">
        <v>750000</v>
      </c>
      <c r="E1122" s="14">
        <f t="shared" si="31"/>
        <v>0.42103866666666667</v>
      </c>
      <c r="F1122" s="18"/>
      <c r="G1122" s="18"/>
      <c r="H1122" s="18"/>
      <c r="I1122" s="18"/>
      <c r="J1122" t="s">
        <v>1</v>
      </c>
      <c r="K1122" s="3">
        <f t="shared" si="32"/>
        <v>-434221</v>
      </c>
    </row>
    <row r="1123" spans="1:11" x14ac:dyDescent="0.25">
      <c r="A1123">
        <v>28</v>
      </c>
      <c r="B1123" s="1">
        <v>37029</v>
      </c>
      <c r="C1123">
        <v>317921</v>
      </c>
      <c r="D1123">
        <v>750000</v>
      </c>
      <c r="E1123" s="14">
        <f t="shared" si="31"/>
        <v>0.42389466666666664</v>
      </c>
      <c r="F1123" s="18"/>
      <c r="G1123" s="18"/>
      <c r="H1123" s="18"/>
      <c r="I1123" s="18"/>
      <c r="J1123" t="s">
        <v>1</v>
      </c>
      <c r="K1123" s="3">
        <f t="shared" si="32"/>
        <v>-432079</v>
      </c>
    </row>
    <row r="1124" spans="1:11" x14ac:dyDescent="0.25">
      <c r="A1124">
        <v>28</v>
      </c>
      <c r="B1124" s="1">
        <v>37030</v>
      </c>
      <c r="C1124">
        <v>316176</v>
      </c>
      <c r="D1124">
        <v>750000</v>
      </c>
      <c r="E1124" s="14">
        <f t="shared" si="31"/>
        <v>0.421568</v>
      </c>
      <c r="F1124" s="18"/>
      <c r="G1124" s="18"/>
      <c r="H1124" s="18"/>
      <c r="I1124" s="18"/>
      <c r="J1124" t="s">
        <v>1</v>
      </c>
      <c r="K1124" s="3">
        <f t="shared" si="32"/>
        <v>-433824</v>
      </c>
    </row>
    <row r="1125" spans="1:11" x14ac:dyDescent="0.25">
      <c r="A1125">
        <v>28</v>
      </c>
      <c r="B1125" s="1">
        <v>37031</v>
      </c>
      <c r="C1125">
        <v>294726</v>
      </c>
      <c r="D1125">
        <v>750000</v>
      </c>
      <c r="E1125" s="14">
        <f t="shared" si="31"/>
        <v>0.39296799999999998</v>
      </c>
      <c r="F1125" s="18"/>
      <c r="G1125" s="18"/>
      <c r="H1125" s="18"/>
      <c r="I1125" s="18"/>
      <c r="J1125" t="s">
        <v>1</v>
      </c>
      <c r="K1125" s="3">
        <f t="shared" si="32"/>
        <v>-455274</v>
      </c>
    </row>
    <row r="1126" spans="1:11" x14ac:dyDescent="0.25">
      <c r="A1126">
        <v>28</v>
      </c>
      <c r="B1126" s="1">
        <v>37032</v>
      </c>
      <c r="C1126">
        <v>337841</v>
      </c>
      <c r="D1126">
        <v>750000</v>
      </c>
      <c r="E1126" s="14">
        <f t="shared" si="31"/>
        <v>0.45045466666666667</v>
      </c>
      <c r="F1126" s="18"/>
      <c r="G1126" s="18"/>
      <c r="H1126" s="18"/>
      <c r="I1126" s="18"/>
      <c r="J1126" t="s">
        <v>1</v>
      </c>
      <c r="K1126" s="3">
        <f t="shared" si="32"/>
        <v>-412159</v>
      </c>
    </row>
    <row r="1127" spans="1:11" x14ac:dyDescent="0.25">
      <c r="A1127">
        <v>28</v>
      </c>
      <c r="B1127" s="1">
        <v>37033</v>
      </c>
      <c r="C1127">
        <v>302092</v>
      </c>
      <c r="D1127">
        <v>750000</v>
      </c>
      <c r="E1127" s="14">
        <f t="shared" si="31"/>
        <v>0.40278933333333333</v>
      </c>
      <c r="F1127" s="18"/>
      <c r="G1127" s="18"/>
      <c r="H1127" s="18"/>
      <c r="I1127" s="18"/>
      <c r="J1127" t="s">
        <v>1</v>
      </c>
      <c r="K1127" s="3">
        <f t="shared" si="32"/>
        <v>-447908</v>
      </c>
    </row>
    <row r="1128" spans="1:11" x14ac:dyDescent="0.25">
      <c r="A1128">
        <v>28</v>
      </c>
      <c r="B1128" s="1">
        <v>37034</v>
      </c>
      <c r="C1128">
        <v>275534</v>
      </c>
      <c r="D1128">
        <v>750000</v>
      </c>
      <c r="E1128" s="14">
        <f t="shared" ref="E1128:E1197" si="33">+C1128/D1128</f>
        <v>0.36737866666666669</v>
      </c>
      <c r="F1128" s="18"/>
      <c r="G1128" s="18"/>
      <c r="H1128" s="18"/>
      <c r="I1128" s="18"/>
      <c r="J1128" t="s">
        <v>1</v>
      </c>
      <c r="K1128" s="3">
        <f t="shared" si="32"/>
        <v>-474466</v>
      </c>
    </row>
    <row r="1129" spans="1:11" x14ac:dyDescent="0.25">
      <c r="A1129">
        <v>28</v>
      </c>
      <c r="B1129" s="1">
        <v>37035</v>
      </c>
      <c r="C1129">
        <v>285952</v>
      </c>
      <c r="D1129">
        <v>750000</v>
      </c>
      <c r="E1129" s="14">
        <f t="shared" si="33"/>
        <v>0.38126933333333335</v>
      </c>
      <c r="F1129" s="18"/>
      <c r="G1129" s="18"/>
      <c r="H1129" s="18"/>
      <c r="I1129" s="18"/>
      <c r="J1129" t="s">
        <v>1</v>
      </c>
      <c r="K1129" s="3">
        <f t="shared" ref="K1129:K1198" si="34">SUM(C1129-D1129)</f>
        <v>-464048</v>
      </c>
    </row>
    <row r="1130" spans="1:11" x14ac:dyDescent="0.25">
      <c r="A1130">
        <v>28</v>
      </c>
      <c r="B1130" s="1">
        <v>37036</v>
      </c>
      <c r="C1130">
        <v>307476</v>
      </c>
      <c r="D1130">
        <v>750000</v>
      </c>
      <c r="E1130" s="14">
        <f t="shared" si="33"/>
        <v>0.409968</v>
      </c>
      <c r="F1130" s="18"/>
      <c r="G1130" s="18"/>
      <c r="H1130" s="18"/>
      <c r="I1130" s="18"/>
      <c r="J1130" t="s">
        <v>1</v>
      </c>
      <c r="K1130" s="3">
        <f t="shared" si="34"/>
        <v>-442524</v>
      </c>
    </row>
    <row r="1131" spans="1:11" x14ac:dyDescent="0.25">
      <c r="A1131">
        <v>28</v>
      </c>
      <c r="B1131" s="1">
        <v>37037</v>
      </c>
      <c r="C1131">
        <v>317467</v>
      </c>
      <c r="D1131">
        <v>750000</v>
      </c>
      <c r="E1131" s="14">
        <f t="shared" si="33"/>
        <v>0.42328933333333335</v>
      </c>
      <c r="F1131" s="18"/>
      <c r="G1131" s="18"/>
      <c r="H1131" s="18"/>
      <c r="I1131" s="18"/>
      <c r="J1131" t="s">
        <v>1</v>
      </c>
      <c r="K1131" s="3">
        <f t="shared" si="34"/>
        <v>-432533</v>
      </c>
    </row>
    <row r="1132" spans="1:11" x14ac:dyDescent="0.25">
      <c r="A1132">
        <v>28</v>
      </c>
      <c r="B1132" s="1">
        <v>37038</v>
      </c>
      <c r="C1132">
        <v>345130</v>
      </c>
      <c r="D1132">
        <v>750000</v>
      </c>
      <c r="E1132" s="14">
        <f t="shared" si="33"/>
        <v>0.46017333333333332</v>
      </c>
      <c r="F1132" s="18"/>
      <c r="G1132" s="18"/>
      <c r="H1132" s="18"/>
      <c r="I1132" s="18"/>
      <c r="J1132" t="s">
        <v>1</v>
      </c>
      <c r="K1132" s="3">
        <f t="shared" si="34"/>
        <v>-404870</v>
      </c>
    </row>
    <row r="1133" spans="1:11" x14ac:dyDescent="0.25">
      <c r="A1133">
        <v>28</v>
      </c>
      <c r="B1133" s="1">
        <v>37039</v>
      </c>
      <c r="C1133">
        <v>326862</v>
      </c>
      <c r="D1133">
        <v>750000</v>
      </c>
      <c r="E1133" s="14">
        <f t="shared" si="33"/>
        <v>0.43581599999999998</v>
      </c>
      <c r="F1133" s="18"/>
      <c r="G1133" s="18"/>
      <c r="H1133" s="18"/>
      <c r="I1133" s="18"/>
      <c r="J1133" t="s">
        <v>1</v>
      </c>
      <c r="K1133" s="3">
        <f t="shared" si="34"/>
        <v>-423138</v>
      </c>
    </row>
    <row r="1134" spans="1:11" x14ac:dyDescent="0.25">
      <c r="A1134">
        <v>28</v>
      </c>
      <c r="B1134" s="1">
        <v>37040</v>
      </c>
      <c r="C1134">
        <v>305607</v>
      </c>
      <c r="D1134">
        <v>750000</v>
      </c>
      <c r="E1134" s="14">
        <f t="shared" si="33"/>
        <v>0.407476</v>
      </c>
      <c r="F1134" s="18"/>
      <c r="G1134" s="18"/>
      <c r="H1134" s="18"/>
      <c r="I1134" s="18"/>
      <c r="J1134" t="s">
        <v>1</v>
      </c>
      <c r="K1134" s="3">
        <f t="shared" si="34"/>
        <v>-444393</v>
      </c>
    </row>
    <row r="1135" spans="1:11" x14ac:dyDescent="0.25">
      <c r="A1135">
        <v>28</v>
      </c>
      <c r="B1135" s="1">
        <v>37041</v>
      </c>
      <c r="C1135">
        <v>298239</v>
      </c>
      <c r="D1135">
        <v>750000</v>
      </c>
      <c r="E1135" s="14">
        <f t="shared" si="33"/>
        <v>0.39765200000000001</v>
      </c>
      <c r="F1135" s="18"/>
      <c r="G1135" s="18"/>
      <c r="H1135" s="18"/>
      <c r="I1135" s="18"/>
      <c r="J1135" t="s">
        <v>1</v>
      </c>
      <c r="K1135" s="3">
        <f t="shared" si="34"/>
        <v>-451761</v>
      </c>
    </row>
    <row r="1136" spans="1:11" ht="13.8" thickBot="1" x14ac:dyDescent="0.3">
      <c r="A1136">
        <v>28</v>
      </c>
      <c r="B1136" s="1">
        <v>37042</v>
      </c>
      <c r="C1136">
        <v>314332</v>
      </c>
      <c r="D1136">
        <v>750000</v>
      </c>
      <c r="E1136" s="14">
        <f t="shared" si="33"/>
        <v>0.41910933333333333</v>
      </c>
      <c r="F1136" s="20"/>
      <c r="G1136" s="20"/>
      <c r="H1136" s="20"/>
      <c r="I1136" s="20"/>
      <c r="J1136" t="s">
        <v>1</v>
      </c>
      <c r="K1136" s="3">
        <f t="shared" si="34"/>
        <v>-435668</v>
      </c>
    </row>
    <row r="1137" spans="1:14" x14ac:dyDescent="0.25">
      <c r="B1137" s="1"/>
      <c r="F1137" s="18">
        <f>SUM(F1109:F1136)</f>
        <v>0</v>
      </c>
      <c r="G1137" s="18"/>
      <c r="H1137" s="18">
        <f>SUM(H1109:H1136)</f>
        <v>0</v>
      </c>
      <c r="I1137" s="18">
        <f>SUM(I1109:I1136)</f>
        <v>0</v>
      </c>
    </row>
    <row r="1138" spans="1:14" x14ac:dyDescent="0.25">
      <c r="B1138" s="1"/>
      <c r="F1138" s="18"/>
      <c r="G1138" s="18"/>
      <c r="H1138" s="18"/>
      <c r="I1138" s="18"/>
    </row>
    <row r="1139" spans="1:14" x14ac:dyDescent="0.25">
      <c r="A1139" s="5" t="s">
        <v>2</v>
      </c>
      <c r="B1139" s="6" t="s">
        <v>3</v>
      </c>
      <c r="C1139" s="5" t="s">
        <v>4</v>
      </c>
      <c r="D1139" s="6" t="s">
        <v>5</v>
      </c>
      <c r="E1139" s="13" t="s">
        <v>23</v>
      </c>
      <c r="F1139" s="16">
        <v>0.95</v>
      </c>
      <c r="G1139" s="16"/>
      <c r="H1139" s="16">
        <v>0.98</v>
      </c>
      <c r="I1139" s="16">
        <v>1</v>
      </c>
      <c r="J1139" s="5" t="s">
        <v>6</v>
      </c>
      <c r="M1139" s="5" t="s">
        <v>22</v>
      </c>
      <c r="N1139" s="5" t="s">
        <v>21</v>
      </c>
    </row>
    <row r="1140" spans="1:14" x14ac:dyDescent="0.25">
      <c r="A1140">
        <v>28</v>
      </c>
      <c r="B1140" s="1">
        <v>37043</v>
      </c>
      <c r="C1140">
        <v>303438</v>
      </c>
      <c r="D1140">
        <v>750000</v>
      </c>
      <c r="E1140" s="14">
        <f t="shared" si="33"/>
        <v>0.404584</v>
      </c>
      <c r="F1140" s="18"/>
      <c r="G1140" s="18"/>
      <c r="H1140" s="18"/>
      <c r="I1140" s="18"/>
      <c r="J1140" t="s">
        <v>1</v>
      </c>
      <c r="K1140" s="3">
        <f t="shared" si="34"/>
        <v>-446562</v>
      </c>
    </row>
    <row r="1141" spans="1:14" x14ac:dyDescent="0.25">
      <c r="A1141">
        <v>28</v>
      </c>
      <c r="B1141" s="1">
        <v>37044</v>
      </c>
      <c r="C1141">
        <v>311288</v>
      </c>
      <c r="D1141">
        <v>750000</v>
      </c>
      <c r="E1141" s="14">
        <f t="shared" si="33"/>
        <v>0.41505066666666668</v>
      </c>
      <c r="F1141" s="18"/>
      <c r="G1141" s="18"/>
      <c r="H1141" s="18"/>
      <c r="I1141" s="18"/>
      <c r="J1141" t="s">
        <v>1</v>
      </c>
      <c r="K1141" s="3">
        <f t="shared" si="34"/>
        <v>-438712</v>
      </c>
    </row>
    <row r="1142" spans="1:14" x14ac:dyDescent="0.25">
      <c r="A1142">
        <v>28</v>
      </c>
      <c r="B1142" s="1">
        <v>37045</v>
      </c>
      <c r="C1142">
        <v>307907</v>
      </c>
      <c r="D1142">
        <v>750000</v>
      </c>
      <c r="E1142" s="14">
        <f t="shared" si="33"/>
        <v>0.41054266666666667</v>
      </c>
      <c r="F1142" s="18"/>
      <c r="G1142" s="18"/>
      <c r="H1142" s="18"/>
      <c r="I1142" s="18"/>
      <c r="J1142" t="s">
        <v>1</v>
      </c>
      <c r="K1142" s="3">
        <f t="shared" si="34"/>
        <v>-442093</v>
      </c>
    </row>
    <row r="1143" spans="1:14" x14ac:dyDescent="0.25">
      <c r="A1143">
        <v>28</v>
      </c>
      <c r="B1143" s="1">
        <v>37046</v>
      </c>
      <c r="C1143">
        <v>351978</v>
      </c>
      <c r="D1143">
        <v>640666</v>
      </c>
      <c r="E1143" s="14">
        <f t="shared" si="33"/>
        <v>0.54939391196036624</v>
      </c>
      <c r="F1143" s="18"/>
      <c r="G1143" s="18"/>
      <c r="H1143" s="18"/>
      <c r="I1143" s="18"/>
      <c r="J1143" t="s">
        <v>1</v>
      </c>
      <c r="K1143" s="3">
        <f t="shared" si="34"/>
        <v>-288688</v>
      </c>
      <c r="M1143" s="2">
        <v>4</v>
      </c>
      <c r="N1143" t="s">
        <v>10</v>
      </c>
    </row>
    <row r="1144" spans="1:14" x14ac:dyDescent="0.25">
      <c r="A1144">
        <v>28</v>
      </c>
      <c r="B1144" s="1">
        <v>37047</v>
      </c>
      <c r="C1144">
        <v>315798</v>
      </c>
      <c r="D1144">
        <v>706000</v>
      </c>
      <c r="E1144" s="14">
        <f t="shared" si="33"/>
        <v>0.44730594900849857</v>
      </c>
      <c r="F1144" s="18"/>
      <c r="G1144" s="18"/>
      <c r="H1144" s="18"/>
      <c r="I1144" s="18"/>
      <c r="J1144" t="s">
        <v>1</v>
      </c>
      <c r="K1144" s="3">
        <f t="shared" si="34"/>
        <v>-390202</v>
      </c>
      <c r="M1144" s="4"/>
      <c r="N1144" s="4"/>
    </row>
    <row r="1145" spans="1:14" x14ac:dyDescent="0.25">
      <c r="A1145">
        <v>28</v>
      </c>
      <c r="B1145" s="1">
        <v>37048</v>
      </c>
      <c r="C1145">
        <v>282425</v>
      </c>
      <c r="D1145">
        <v>706000</v>
      </c>
      <c r="E1145" s="14">
        <f t="shared" si="33"/>
        <v>0.40003541076487253</v>
      </c>
      <c r="F1145" s="18"/>
      <c r="G1145" s="18"/>
      <c r="H1145" s="18"/>
      <c r="I1145" s="18"/>
      <c r="J1145" t="s">
        <v>1</v>
      </c>
      <c r="K1145" s="3">
        <f t="shared" si="34"/>
        <v>-423575</v>
      </c>
      <c r="M1145" s="4"/>
      <c r="N1145" s="4"/>
    </row>
    <row r="1146" spans="1:14" x14ac:dyDescent="0.25">
      <c r="A1146">
        <v>28</v>
      </c>
      <c r="B1146" s="1">
        <v>37049</v>
      </c>
      <c r="C1146">
        <v>276895</v>
      </c>
      <c r="D1146">
        <v>708966</v>
      </c>
      <c r="E1146" s="14">
        <f t="shared" si="33"/>
        <v>0.39056174767196172</v>
      </c>
      <c r="F1146" s="18"/>
      <c r="G1146" s="18"/>
      <c r="H1146" s="18"/>
      <c r="I1146" s="18"/>
      <c r="J1146" t="s">
        <v>1</v>
      </c>
      <c r="K1146" s="3">
        <f t="shared" si="34"/>
        <v>-432071</v>
      </c>
      <c r="M1146" s="4"/>
      <c r="N1146" s="4"/>
    </row>
    <row r="1147" spans="1:14" x14ac:dyDescent="0.25">
      <c r="A1147">
        <v>28</v>
      </c>
      <c r="B1147" s="1">
        <v>37050</v>
      </c>
      <c r="C1147">
        <v>280068</v>
      </c>
      <c r="D1147">
        <v>750000</v>
      </c>
      <c r="E1147" s="14">
        <f t="shared" si="33"/>
        <v>0.37342399999999998</v>
      </c>
      <c r="F1147" s="18"/>
      <c r="G1147" s="18"/>
      <c r="H1147" s="18"/>
      <c r="I1147" s="18"/>
      <c r="J1147" t="s">
        <v>1</v>
      </c>
      <c r="K1147" s="3">
        <f t="shared" si="34"/>
        <v>-469932</v>
      </c>
      <c r="M1147" s="4"/>
      <c r="N1147" s="4"/>
    </row>
    <row r="1148" spans="1:14" x14ac:dyDescent="0.25">
      <c r="A1148">
        <v>28</v>
      </c>
      <c r="B1148" s="1">
        <v>37051</v>
      </c>
      <c r="C1148">
        <v>277067</v>
      </c>
      <c r="D1148">
        <v>706000</v>
      </c>
      <c r="E1148" s="14">
        <f t="shared" si="33"/>
        <v>0.39244617563739376</v>
      </c>
      <c r="F1148" s="18"/>
      <c r="G1148" s="18"/>
      <c r="H1148" s="18"/>
      <c r="I1148" s="18"/>
      <c r="J1148" t="s">
        <v>1</v>
      </c>
      <c r="K1148" s="3">
        <f t="shared" si="34"/>
        <v>-428933</v>
      </c>
      <c r="M1148" s="4"/>
      <c r="N1148" s="4"/>
    </row>
    <row r="1149" spans="1:14" x14ac:dyDescent="0.25">
      <c r="A1149">
        <v>28</v>
      </c>
      <c r="B1149" s="1">
        <v>37052</v>
      </c>
      <c r="C1149">
        <v>303115</v>
      </c>
      <c r="D1149">
        <v>706000</v>
      </c>
      <c r="E1149" s="14">
        <f t="shared" si="33"/>
        <v>0.42934135977337112</v>
      </c>
      <c r="F1149" s="18"/>
      <c r="G1149" s="18"/>
      <c r="H1149" s="18"/>
      <c r="I1149" s="18"/>
      <c r="J1149" t="s">
        <v>1</v>
      </c>
      <c r="K1149" s="3">
        <f t="shared" si="34"/>
        <v>-402885</v>
      </c>
      <c r="M1149" s="4"/>
      <c r="N1149" s="4"/>
    </row>
    <row r="1150" spans="1:14" x14ac:dyDescent="0.25">
      <c r="A1150">
        <v>28</v>
      </c>
      <c r="B1150" s="1">
        <v>37053</v>
      </c>
      <c r="C1150">
        <v>311692</v>
      </c>
      <c r="D1150">
        <v>706000</v>
      </c>
      <c r="E1150" s="14">
        <f t="shared" si="33"/>
        <v>0.4414900849858357</v>
      </c>
      <c r="F1150" s="18"/>
      <c r="G1150" s="18"/>
      <c r="H1150" s="18"/>
      <c r="I1150" s="18"/>
      <c r="J1150" t="s">
        <v>1</v>
      </c>
      <c r="K1150" s="3">
        <f t="shared" si="34"/>
        <v>-394308</v>
      </c>
      <c r="M1150" s="4"/>
      <c r="N1150" s="4"/>
    </row>
    <row r="1151" spans="1:14" x14ac:dyDescent="0.25">
      <c r="A1151">
        <v>28</v>
      </c>
      <c r="B1151" s="1">
        <v>37054</v>
      </c>
      <c r="C1151">
        <v>319656</v>
      </c>
      <c r="D1151">
        <v>706000</v>
      </c>
      <c r="E1151" s="14">
        <f t="shared" si="33"/>
        <v>0.45277053824362606</v>
      </c>
      <c r="F1151" s="18"/>
      <c r="G1151" s="18"/>
      <c r="H1151" s="18"/>
      <c r="I1151" s="18"/>
      <c r="J1151" t="s">
        <v>1</v>
      </c>
      <c r="K1151" s="3">
        <f t="shared" si="34"/>
        <v>-386344</v>
      </c>
      <c r="M1151" s="2">
        <v>4</v>
      </c>
      <c r="N1151" t="s">
        <v>10</v>
      </c>
    </row>
    <row r="1152" spans="1:14" x14ac:dyDescent="0.25">
      <c r="A1152">
        <v>28</v>
      </c>
      <c r="B1152" s="1">
        <v>37055</v>
      </c>
      <c r="C1152">
        <v>298591</v>
      </c>
      <c r="D1152">
        <v>650000</v>
      </c>
      <c r="E1152" s="14">
        <f t="shared" si="33"/>
        <v>0.45937076923076925</v>
      </c>
      <c r="F1152" s="18"/>
      <c r="G1152" s="18"/>
      <c r="H1152" s="18"/>
      <c r="I1152" s="18"/>
      <c r="J1152" t="s">
        <v>1</v>
      </c>
      <c r="K1152" s="3">
        <f t="shared" si="34"/>
        <v>-351409</v>
      </c>
      <c r="M1152" s="2">
        <v>4</v>
      </c>
      <c r="N1152" t="s">
        <v>10</v>
      </c>
    </row>
    <row r="1153" spans="1:14" x14ac:dyDescent="0.25">
      <c r="A1153">
        <v>28</v>
      </c>
      <c r="B1153" s="1">
        <v>37056</v>
      </c>
      <c r="C1153">
        <v>296521</v>
      </c>
      <c r="D1153">
        <v>674968</v>
      </c>
      <c r="E1153" s="14">
        <f t="shared" si="33"/>
        <v>0.439311196975264</v>
      </c>
      <c r="F1153" s="18"/>
      <c r="G1153" s="18"/>
      <c r="H1153" s="18"/>
      <c r="I1153" s="18"/>
      <c r="J1153" t="s">
        <v>1</v>
      </c>
      <c r="K1153" s="3">
        <f t="shared" si="34"/>
        <v>-378447</v>
      </c>
      <c r="M1153" s="2">
        <v>4</v>
      </c>
      <c r="N1153" t="s">
        <v>10</v>
      </c>
    </row>
    <row r="1154" spans="1:14" x14ac:dyDescent="0.25">
      <c r="A1154">
        <v>28</v>
      </c>
      <c r="B1154" s="1">
        <v>37057</v>
      </c>
      <c r="C1154">
        <v>269125</v>
      </c>
      <c r="D1154">
        <v>675000</v>
      </c>
      <c r="E1154" s="14">
        <f t="shared" si="33"/>
        <v>0.39870370370370373</v>
      </c>
      <c r="F1154" s="18"/>
      <c r="G1154" s="18"/>
      <c r="H1154" s="18"/>
      <c r="I1154" s="18"/>
      <c r="J1154" t="s">
        <v>1</v>
      </c>
      <c r="K1154" s="3">
        <f t="shared" si="34"/>
        <v>-405875</v>
      </c>
      <c r="M1154" s="2">
        <v>2</v>
      </c>
      <c r="N1154" t="s">
        <v>10</v>
      </c>
    </row>
    <row r="1155" spans="1:14" x14ac:dyDescent="0.25">
      <c r="A1155">
        <v>28</v>
      </c>
      <c r="B1155" s="1">
        <v>37058</v>
      </c>
      <c r="C1155">
        <v>221350</v>
      </c>
      <c r="D1155">
        <v>706000</v>
      </c>
      <c r="E1155" s="14">
        <f t="shared" si="33"/>
        <v>0.31352691218130313</v>
      </c>
      <c r="F1155" s="18"/>
      <c r="G1155" s="18"/>
      <c r="H1155" s="18"/>
      <c r="I1155" s="18"/>
      <c r="J1155" t="s">
        <v>1</v>
      </c>
      <c r="K1155" s="3">
        <f t="shared" si="34"/>
        <v>-484650</v>
      </c>
      <c r="M1155" s="4"/>
      <c r="N1155" s="4"/>
    </row>
    <row r="1156" spans="1:14" x14ac:dyDescent="0.25">
      <c r="A1156">
        <v>28</v>
      </c>
      <c r="B1156" s="1">
        <v>37059</v>
      </c>
      <c r="C1156">
        <v>209977</v>
      </c>
      <c r="D1156">
        <v>706000</v>
      </c>
      <c r="E1156" s="14">
        <f t="shared" si="33"/>
        <v>0.29741784702549573</v>
      </c>
      <c r="F1156" s="18"/>
      <c r="G1156" s="18"/>
      <c r="H1156" s="18"/>
      <c r="I1156" s="18"/>
      <c r="J1156" t="s">
        <v>1</v>
      </c>
      <c r="K1156" s="3">
        <f t="shared" si="34"/>
        <v>-496023</v>
      </c>
      <c r="M1156" s="4"/>
      <c r="N1156" s="4"/>
    </row>
    <row r="1157" spans="1:14" x14ac:dyDescent="0.25">
      <c r="A1157">
        <v>28</v>
      </c>
      <c r="B1157" s="1">
        <v>37060</v>
      </c>
      <c r="C1157">
        <v>306384</v>
      </c>
      <c r="D1157">
        <v>706000</v>
      </c>
      <c r="E1157" s="14">
        <f t="shared" si="33"/>
        <v>0.433971671388102</v>
      </c>
      <c r="F1157" s="18"/>
      <c r="G1157" s="18"/>
      <c r="H1157" s="18"/>
      <c r="I1157" s="18"/>
      <c r="J1157" t="s">
        <v>1</v>
      </c>
      <c r="K1157" s="3">
        <f t="shared" si="34"/>
        <v>-399616</v>
      </c>
    </row>
    <row r="1158" spans="1:14" x14ac:dyDescent="0.25">
      <c r="A1158">
        <v>28</v>
      </c>
      <c r="B1158" s="1">
        <v>37061</v>
      </c>
      <c r="C1158">
        <v>311920</v>
      </c>
      <c r="D1158">
        <v>706000</v>
      </c>
      <c r="E1158" s="14">
        <f t="shared" si="33"/>
        <v>0.44181303116147308</v>
      </c>
      <c r="F1158" s="18"/>
      <c r="G1158" s="18"/>
      <c r="H1158" s="18"/>
      <c r="I1158" s="18"/>
      <c r="J1158" t="s">
        <v>1</v>
      </c>
      <c r="K1158" s="3">
        <f t="shared" si="34"/>
        <v>-394080</v>
      </c>
    </row>
    <row r="1159" spans="1:14" x14ac:dyDescent="0.25">
      <c r="A1159">
        <v>28</v>
      </c>
      <c r="B1159" s="1">
        <v>37062</v>
      </c>
      <c r="C1159">
        <v>316134</v>
      </c>
      <c r="D1159">
        <v>706000</v>
      </c>
      <c r="E1159" s="14">
        <f t="shared" si="33"/>
        <v>0.44778186968838529</v>
      </c>
      <c r="F1159" s="18"/>
      <c r="G1159" s="18"/>
      <c r="H1159" s="18"/>
      <c r="I1159" s="18"/>
      <c r="J1159" t="s">
        <v>1</v>
      </c>
      <c r="K1159" s="3">
        <f t="shared" si="34"/>
        <v>-389866</v>
      </c>
    </row>
    <row r="1160" spans="1:14" x14ac:dyDescent="0.25">
      <c r="A1160">
        <v>28</v>
      </c>
      <c r="B1160" s="1">
        <v>37063</v>
      </c>
      <c r="C1160">
        <v>321302</v>
      </c>
      <c r="D1160">
        <v>706000</v>
      </c>
      <c r="E1160" s="14">
        <f t="shared" si="33"/>
        <v>0.45510198300283289</v>
      </c>
      <c r="F1160" s="18"/>
      <c r="G1160" s="18"/>
      <c r="H1160" s="18"/>
      <c r="I1160" s="18"/>
      <c r="J1160" t="s">
        <v>1</v>
      </c>
      <c r="K1160" s="3">
        <f t="shared" si="34"/>
        <v>-384698</v>
      </c>
    </row>
    <row r="1161" spans="1:14" x14ac:dyDescent="0.25">
      <c r="A1161">
        <v>28</v>
      </c>
      <c r="B1161" s="1">
        <v>37064</v>
      </c>
      <c r="C1161">
        <v>284340</v>
      </c>
      <c r="D1161">
        <v>706000</v>
      </c>
      <c r="E1161" s="14">
        <f t="shared" si="33"/>
        <v>0.40274787535410767</v>
      </c>
      <c r="F1161" s="18"/>
      <c r="G1161" s="18"/>
      <c r="H1161" s="18"/>
      <c r="I1161" s="18"/>
      <c r="J1161" t="s">
        <v>1</v>
      </c>
      <c r="K1161" s="3">
        <f t="shared" si="34"/>
        <v>-421660</v>
      </c>
    </row>
    <row r="1162" spans="1:14" x14ac:dyDescent="0.25">
      <c r="A1162">
        <v>28</v>
      </c>
      <c r="B1162" s="1">
        <v>37065</v>
      </c>
      <c r="C1162">
        <v>281739</v>
      </c>
      <c r="D1162">
        <v>706000</v>
      </c>
      <c r="E1162" s="14">
        <f t="shared" si="33"/>
        <v>0.39906373937677053</v>
      </c>
      <c r="F1162" s="18"/>
      <c r="G1162" s="18"/>
      <c r="H1162" s="18"/>
      <c r="I1162" s="18"/>
      <c r="J1162" t="s">
        <v>1</v>
      </c>
      <c r="K1162" s="3">
        <f t="shared" si="34"/>
        <v>-424261</v>
      </c>
    </row>
    <row r="1163" spans="1:14" x14ac:dyDescent="0.25">
      <c r="A1163">
        <v>28</v>
      </c>
      <c r="B1163" s="1">
        <v>37066</v>
      </c>
      <c r="C1163">
        <v>277939</v>
      </c>
      <c r="D1163">
        <v>706000</v>
      </c>
      <c r="E1163" s="14">
        <f t="shared" si="33"/>
        <v>0.3936813031161473</v>
      </c>
      <c r="F1163" s="18"/>
      <c r="G1163" s="18"/>
      <c r="H1163" s="18"/>
      <c r="I1163" s="18"/>
      <c r="J1163" t="s">
        <v>1</v>
      </c>
      <c r="K1163" s="3">
        <f t="shared" si="34"/>
        <v>-428061</v>
      </c>
    </row>
    <row r="1164" spans="1:14" x14ac:dyDescent="0.25">
      <c r="A1164">
        <v>28</v>
      </c>
      <c r="B1164" s="1">
        <v>37067</v>
      </c>
      <c r="C1164">
        <v>281553</v>
      </c>
      <c r="D1164">
        <v>706000</v>
      </c>
      <c r="E1164" s="14">
        <f t="shared" si="33"/>
        <v>0.398800283286119</v>
      </c>
      <c r="F1164" s="18"/>
      <c r="G1164" s="18"/>
      <c r="H1164" s="18"/>
      <c r="I1164" s="18"/>
      <c r="J1164" t="s">
        <v>1</v>
      </c>
      <c r="K1164" s="3">
        <f t="shared" si="34"/>
        <v>-424447</v>
      </c>
    </row>
    <row r="1165" spans="1:14" x14ac:dyDescent="0.25">
      <c r="A1165">
        <v>28</v>
      </c>
      <c r="B1165" s="1">
        <v>37068</v>
      </c>
      <c r="C1165">
        <v>296945</v>
      </c>
      <c r="D1165">
        <v>706000</v>
      </c>
      <c r="E1165" s="14">
        <f t="shared" si="33"/>
        <v>0.42060198300283286</v>
      </c>
      <c r="F1165" s="18"/>
      <c r="G1165" s="18"/>
      <c r="H1165" s="18"/>
      <c r="I1165" s="18"/>
      <c r="J1165" t="s">
        <v>1</v>
      </c>
      <c r="K1165" s="3">
        <f t="shared" si="34"/>
        <v>-409055</v>
      </c>
    </row>
    <row r="1166" spans="1:14" x14ac:dyDescent="0.25">
      <c r="A1166">
        <v>28</v>
      </c>
      <c r="B1166" s="1">
        <v>37069</v>
      </c>
      <c r="C1166">
        <v>282755</v>
      </c>
      <c r="D1166">
        <v>706000</v>
      </c>
      <c r="E1166" s="14">
        <f t="shared" si="33"/>
        <v>0.40050283286118982</v>
      </c>
      <c r="F1166" s="18"/>
      <c r="G1166" s="18"/>
      <c r="H1166" s="18"/>
      <c r="I1166" s="18"/>
      <c r="J1166" t="s">
        <v>1</v>
      </c>
      <c r="K1166" s="3">
        <f t="shared" si="34"/>
        <v>-423245</v>
      </c>
    </row>
    <row r="1167" spans="1:14" x14ac:dyDescent="0.25">
      <c r="A1167">
        <v>28</v>
      </c>
      <c r="B1167" s="1">
        <v>37070</v>
      </c>
      <c r="C1167">
        <v>294636</v>
      </c>
      <c r="D1167">
        <v>706000</v>
      </c>
      <c r="E1167" s="14">
        <f t="shared" si="33"/>
        <v>0.4173314447592068</v>
      </c>
      <c r="F1167" s="18"/>
      <c r="G1167" s="18"/>
      <c r="H1167" s="18"/>
      <c r="I1167" s="18"/>
      <c r="J1167" t="s">
        <v>1</v>
      </c>
      <c r="K1167" s="3">
        <f t="shared" si="34"/>
        <v>-411364</v>
      </c>
    </row>
    <row r="1168" spans="1:14" x14ac:dyDescent="0.25">
      <c r="A1168">
        <v>28</v>
      </c>
      <c r="B1168" s="1">
        <v>37071</v>
      </c>
      <c r="C1168">
        <v>209910</v>
      </c>
      <c r="D1168">
        <v>706000</v>
      </c>
      <c r="E1168" s="14">
        <f t="shared" si="33"/>
        <v>0.29732294617563737</v>
      </c>
      <c r="F1168" s="18"/>
      <c r="G1168" s="18"/>
      <c r="H1168" s="18"/>
      <c r="I1168" s="18"/>
      <c r="J1168" t="s">
        <v>1</v>
      </c>
      <c r="K1168" s="3">
        <f t="shared" si="34"/>
        <v>-496090</v>
      </c>
    </row>
    <row r="1169" spans="1:14" ht="13.8" thickBot="1" x14ac:dyDescent="0.3">
      <c r="A1169">
        <v>28</v>
      </c>
      <c r="B1169" s="1">
        <v>37072</v>
      </c>
      <c r="C1169">
        <v>289036</v>
      </c>
      <c r="D1169">
        <v>706000</v>
      </c>
      <c r="E1169" s="14">
        <f t="shared" si="33"/>
        <v>0.40939943342776203</v>
      </c>
      <c r="F1169" s="20"/>
      <c r="G1169" s="20"/>
      <c r="H1169" s="20"/>
      <c r="I1169" s="20"/>
      <c r="J1169" t="s">
        <v>1</v>
      </c>
      <c r="K1169" s="3">
        <f t="shared" si="34"/>
        <v>-416964</v>
      </c>
    </row>
    <row r="1170" spans="1:14" x14ac:dyDescent="0.25">
      <c r="B1170" s="1"/>
      <c r="F1170" s="18">
        <f>SUM(F1142:F1169)</f>
        <v>0</v>
      </c>
      <c r="G1170" s="18"/>
      <c r="H1170" s="18">
        <f>SUM(H1142:H1169)</f>
        <v>0</v>
      </c>
      <c r="I1170" s="18">
        <f>SUM(I1142:I1169)</f>
        <v>0</v>
      </c>
    </row>
    <row r="1171" spans="1:14" x14ac:dyDescent="0.25">
      <c r="B1171" s="1"/>
      <c r="F1171" s="18"/>
      <c r="G1171" s="18"/>
      <c r="H1171" s="18"/>
      <c r="I1171" s="18"/>
    </row>
    <row r="1172" spans="1:14" x14ac:dyDescent="0.25">
      <c r="A1172" s="5" t="s">
        <v>2</v>
      </c>
      <c r="B1172" s="6" t="s">
        <v>3</v>
      </c>
      <c r="C1172" s="5" t="s">
        <v>4</v>
      </c>
      <c r="D1172" s="6" t="s">
        <v>5</v>
      </c>
      <c r="E1172" s="13" t="s">
        <v>23</v>
      </c>
      <c r="F1172" s="16">
        <v>0.95</v>
      </c>
      <c r="G1172" s="16"/>
      <c r="H1172" s="16">
        <v>0.98</v>
      </c>
      <c r="I1172" s="16">
        <v>1</v>
      </c>
      <c r="J1172" s="5" t="s">
        <v>6</v>
      </c>
      <c r="M1172" s="5" t="s">
        <v>22</v>
      </c>
      <c r="N1172" s="5" t="s">
        <v>21</v>
      </c>
    </row>
    <row r="1173" spans="1:14" x14ac:dyDescent="0.25">
      <c r="A1173">
        <v>28</v>
      </c>
      <c r="B1173" s="1">
        <v>37073</v>
      </c>
      <c r="C1173">
        <v>275114</v>
      </c>
      <c r="D1173">
        <v>706000</v>
      </c>
      <c r="E1173" s="14">
        <f t="shared" si="33"/>
        <v>0.38967988668555242</v>
      </c>
      <c r="F1173" s="18"/>
      <c r="G1173" s="18"/>
      <c r="H1173" s="18"/>
      <c r="I1173" s="18"/>
      <c r="J1173" t="s">
        <v>1</v>
      </c>
      <c r="K1173" s="3">
        <f t="shared" si="34"/>
        <v>-430886</v>
      </c>
    </row>
    <row r="1174" spans="1:14" x14ac:dyDescent="0.25">
      <c r="A1174">
        <v>28</v>
      </c>
      <c r="B1174" s="1">
        <v>37074</v>
      </c>
      <c r="C1174">
        <v>307037</v>
      </c>
      <c r="D1174">
        <v>706000</v>
      </c>
      <c r="E1174" s="14">
        <f t="shared" si="33"/>
        <v>0.43489660056657226</v>
      </c>
      <c r="F1174" s="18"/>
      <c r="G1174" s="18"/>
      <c r="H1174" s="18"/>
      <c r="I1174" s="18"/>
      <c r="J1174" t="s">
        <v>1</v>
      </c>
      <c r="K1174" s="3">
        <f t="shared" si="34"/>
        <v>-398963</v>
      </c>
    </row>
    <row r="1175" spans="1:14" x14ac:dyDescent="0.25">
      <c r="A1175">
        <v>28</v>
      </c>
      <c r="B1175" s="1">
        <v>37075</v>
      </c>
      <c r="C1175">
        <v>281811</v>
      </c>
      <c r="D1175">
        <v>706000</v>
      </c>
      <c r="E1175" s="14">
        <f t="shared" si="33"/>
        <v>0.3991657223796034</v>
      </c>
      <c r="F1175" s="18"/>
      <c r="G1175" s="18"/>
      <c r="H1175" s="18"/>
      <c r="I1175" s="18"/>
      <c r="J1175" t="s">
        <v>1</v>
      </c>
      <c r="K1175" s="3">
        <f t="shared" si="34"/>
        <v>-424189</v>
      </c>
    </row>
    <row r="1176" spans="1:14" x14ac:dyDescent="0.25">
      <c r="A1176">
        <v>28</v>
      </c>
      <c r="B1176" s="1">
        <v>37076</v>
      </c>
      <c r="C1176">
        <v>273964</v>
      </c>
      <c r="D1176">
        <v>706000</v>
      </c>
      <c r="E1176" s="14">
        <f t="shared" si="33"/>
        <v>0.38805099150141642</v>
      </c>
      <c r="F1176" s="18"/>
      <c r="G1176" s="18"/>
      <c r="H1176" s="18"/>
      <c r="I1176" s="18"/>
      <c r="J1176" t="s">
        <v>1</v>
      </c>
      <c r="K1176" s="3">
        <f t="shared" si="34"/>
        <v>-432036</v>
      </c>
    </row>
    <row r="1177" spans="1:14" x14ac:dyDescent="0.25">
      <c r="A1177">
        <v>28</v>
      </c>
      <c r="B1177" s="1">
        <v>37077</v>
      </c>
      <c r="C1177">
        <v>286906</v>
      </c>
      <c r="D1177">
        <v>706000</v>
      </c>
      <c r="E1177" s="14">
        <f t="shared" si="33"/>
        <v>0.4063824362606232</v>
      </c>
      <c r="F1177" s="18"/>
      <c r="G1177" s="18"/>
      <c r="H1177" s="18"/>
      <c r="I1177" s="18"/>
      <c r="J1177" t="s">
        <v>1</v>
      </c>
      <c r="K1177" s="3">
        <f t="shared" si="34"/>
        <v>-419094</v>
      </c>
    </row>
    <row r="1178" spans="1:14" x14ac:dyDescent="0.25">
      <c r="A1178">
        <v>28</v>
      </c>
      <c r="B1178" s="1">
        <v>37078</v>
      </c>
      <c r="C1178">
        <v>374006</v>
      </c>
      <c r="D1178">
        <v>706000</v>
      </c>
      <c r="E1178" s="14">
        <f t="shared" si="33"/>
        <v>0.5297535410764872</v>
      </c>
      <c r="F1178" s="18"/>
      <c r="G1178" s="18"/>
      <c r="H1178" s="18"/>
      <c r="I1178" s="18"/>
      <c r="J1178" t="s">
        <v>1</v>
      </c>
      <c r="K1178" s="3">
        <f t="shared" si="34"/>
        <v>-331994</v>
      </c>
    </row>
    <row r="1179" spans="1:14" x14ac:dyDescent="0.25">
      <c r="A1179">
        <v>28</v>
      </c>
      <c r="B1179" s="1">
        <v>37079</v>
      </c>
      <c r="C1179">
        <v>328593</v>
      </c>
      <c r="D1179">
        <v>706000</v>
      </c>
      <c r="E1179" s="14">
        <f t="shared" si="33"/>
        <v>0.46542917847025495</v>
      </c>
      <c r="F1179" s="18"/>
      <c r="G1179" s="18"/>
      <c r="H1179" s="18"/>
      <c r="I1179" s="18"/>
      <c r="J1179" t="s">
        <v>1</v>
      </c>
      <c r="K1179" s="3">
        <f t="shared" si="34"/>
        <v>-377407</v>
      </c>
    </row>
    <row r="1180" spans="1:14" x14ac:dyDescent="0.25">
      <c r="A1180">
        <v>28</v>
      </c>
      <c r="B1180" s="1">
        <v>37080</v>
      </c>
      <c r="C1180">
        <v>312793</v>
      </c>
      <c r="D1180">
        <v>706000</v>
      </c>
      <c r="E1180" s="14">
        <f t="shared" si="33"/>
        <v>0.44304957507082154</v>
      </c>
      <c r="F1180" s="18"/>
      <c r="G1180" s="18"/>
      <c r="H1180" s="18"/>
      <c r="I1180" s="18"/>
      <c r="J1180" t="s">
        <v>1</v>
      </c>
      <c r="K1180" s="3">
        <f t="shared" si="34"/>
        <v>-393207</v>
      </c>
    </row>
    <row r="1181" spans="1:14" x14ac:dyDescent="0.25">
      <c r="A1181">
        <v>28</v>
      </c>
      <c r="B1181" s="1">
        <v>37081</v>
      </c>
      <c r="C1181">
        <v>253042</v>
      </c>
      <c r="D1181">
        <v>706000</v>
      </c>
      <c r="E1181" s="14">
        <f t="shared" si="33"/>
        <v>0.35841643059490086</v>
      </c>
      <c r="F1181" s="18"/>
      <c r="G1181" s="18"/>
      <c r="H1181" s="18"/>
      <c r="I1181" s="18"/>
      <c r="J1181" t="s">
        <v>1</v>
      </c>
      <c r="K1181" s="3">
        <f t="shared" si="34"/>
        <v>-452958</v>
      </c>
    </row>
    <row r="1182" spans="1:14" x14ac:dyDescent="0.25">
      <c r="A1182">
        <v>28</v>
      </c>
      <c r="B1182" s="1">
        <v>37082</v>
      </c>
      <c r="C1182">
        <v>330421</v>
      </c>
      <c r="D1182">
        <v>706000</v>
      </c>
      <c r="E1182" s="14">
        <f t="shared" si="33"/>
        <v>0.46801841359773372</v>
      </c>
      <c r="F1182" s="18"/>
      <c r="G1182" s="18"/>
      <c r="H1182" s="18"/>
      <c r="I1182" s="18"/>
      <c r="J1182" t="s">
        <v>1</v>
      </c>
      <c r="K1182" s="3">
        <f t="shared" si="34"/>
        <v>-375579</v>
      </c>
    </row>
    <row r="1183" spans="1:14" x14ac:dyDescent="0.25">
      <c r="A1183">
        <v>28</v>
      </c>
      <c r="B1183" s="1">
        <v>37083</v>
      </c>
      <c r="C1183">
        <v>297496</v>
      </c>
      <c r="D1183">
        <v>706000</v>
      </c>
      <c r="E1183" s="14">
        <f t="shared" si="33"/>
        <v>0.42138243626062322</v>
      </c>
      <c r="F1183" s="18"/>
      <c r="G1183" s="18"/>
      <c r="H1183" s="18"/>
      <c r="I1183" s="18"/>
      <c r="J1183" t="s">
        <v>1</v>
      </c>
      <c r="K1183" s="3">
        <f t="shared" si="34"/>
        <v>-408504</v>
      </c>
    </row>
    <row r="1184" spans="1:14" x14ac:dyDescent="0.25">
      <c r="A1184">
        <v>28</v>
      </c>
      <c r="B1184" s="1">
        <v>37084</v>
      </c>
      <c r="C1184">
        <v>322750</v>
      </c>
      <c r="D1184">
        <v>696979</v>
      </c>
      <c r="E1184" s="14">
        <f t="shared" si="33"/>
        <v>0.46306990597995062</v>
      </c>
      <c r="F1184" s="18"/>
      <c r="G1184" s="18"/>
      <c r="H1184" s="18"/>
      <c r="I1184" s="18"/>
      <c r="J1184" t="s">
        <v>1</v>
      </c>
      <c r="K1184" s="3">
        <f t="shared" si="34"/>
        <v>-374229</v>
      </c>
      <c r="M1184" s="2">
        <v>2</v>
      </c>
      <c r="N1184" t="s">
        <v>10</v>
      </c>
    </row>
    <row r="1185" spans="1:14" x14ac:dyDescent="0.25">
      <c r="A1185">
        <v>28</v>
      </c>
      <c r="B1185" s="1">
        <v>37085</v>
      </c>
      <c r="C1185">
        <v>324488</v>
      </c>
      <c r="D1185">
        <v>700000</v>
      </c>
      <c r="E1185" s="14">
        <f t="shared" si="33"/>
        <v>0.4635542857142857</v>
      </c>
      <c r="F1185" s="18"/>
      <c r="G1185" s="18"/>
      <c r="H1185" s="18"/>
      <c r="I1185" s="18"/>
      <c r="J1185" t="s">
        <v>1</v>
      </c>
      <c r="K1185" s="3">
        <f t="shared" si="34"/>
        <v>-375512</v>
      </c>
    </row>
    <row r="1186" spans="1:14" x14ac:dyDescent="0.25">
      <c r="A1186">
        <v>28</v>
      </c>
      <c r="B1186" s="1">
        <v>37086</v>
      </c>
      <c r="C1186">
        <v>353558</v>
      </c>
      <c r="D1186">
        <v>700000</v>
      </c>
      <c r="E1186" s="14">
        <f t="shared" si="33"/>
        <v>0.50508285714285717</v>
      </c>
      <c r="F1186" s="18"/>
      <c r="G1186" s="18"/>
      <c r="H1186" s="18"/>
      <c r="I1186" s="18"/>
      <c r="J1186" t="s">
        <v>1</v>
      </c>
      <c r="K1186" s="3">
        <f t="shared" si="34"/>
        <v>-346442</v>
      </c>
    </row>
    <row r="1187" spans="1:14" x14ac:dyDescent="0.25">
      <c r="A1187">
        <v>28</v>
      </c>
      <c r="B1187" s="1">
        <v>37087</v>
      </c>
      <c r="C1187">
        <v>328885</v>
      </c>
      <c r="D1187">
        <v>700000</v>
      </c>
      <c r="E1187" s="14">
        <f t="shared" si="33"/>
        <v>0.4698357142857143</v>
      </c>
      <c r="F1187" s="18"/>
      <c r="G1187" s="18"/>
      <c r="H1187" s="18"/>
      <c r="I1187" s="18"/>
      <c r="J1187" t="s">
        <v>1</v>
      </c>
      <c r="K1187" s="3">
        <f t="shared" si="34"/>
        <v>-371115</v>
      </c>
    </row>
    <row r="1188" spans="1:14" x14ac:dyDescent="0.25">
      <c r="A1188">
        <v>28</v>
      </c>
      <c r="B1188" s="1">
        <v>37088</v>
      </c>
      <c r="C1188">
        <v>353836</v>
      </c>
      <c r="D1188">
        <v>678000</v>
      </c>
      <c r="E1188" s="14">
        <f t="shared" si="33"/>
        <v>0.52188200589970501</v>
      </c>
      <c r="F1188" s="18"/>
      <c r="G1188" s="18"/>
      <c r="H1188" s="18"/>
      <c r="I1188" s="18"/>
      <c r="J1188" t="s">
        <v>1</v>
      </c>
      <c r="K1188" s="3">
        <f t="shared" si="34"/>
        <v>-324164</v>
      </c>
    </row>
    <row r="1189" spans="1:14" x14ac:dyDescent="0.25">
      <c r="A1189">
        <v>28</v>
      </c>
      <c r="B1189" s="1">
        <v>37089</v>
      </c>
      <c r="C1189">
        <v>368382</v>
      </c>
      <c r="D1189">
        <v>700000</v>
      </c>
      <c r="E1189" s="14">
        <f t="shared" si="33"/>
        <v>0.52625999999999995</v>
      </c>
      <c r="F1189" s="18"/>
      <c r="G1189" s="18"/>
      <c r="H1189" s="18"/>
      <c r="I1189" s="18"/>
      <c r="J1189" t="s">
        <v>1</v>
      </c>
      <c r="K1189" s="3">
        <f t="shared" si="34"/>
        <v>-331618</v>
      </c>
    </row>
    <row r="1190" spans="1:14" x14ac:dyDescent="0.25">
      <c r="A1190">
        <v>28</v>
      </c>
      <c r="B1190" s="1">
        <v>37090</v>
      </c>
      <c r="C1190">
        <v>557987</v>
      </c>
      <c r="D1190">
        <v>700000</v>
      </c>
      <c r="E1190" s="14">
        <f t="shared" si="33"/>
        <v>0.79712428571428573</v>
      </c>
      <c r="F1190" s="18"/>
      <c r="G1190" s="18"/>
      <c r="H1190" s="18"/>
      <c r="I1190" s="18"/>
      <c r="J1190" t="s">
        <v>1</v>
      </c>
      <c r="K1190" s="3">
        <f t="shared" si="34"/>
        <v>-142013</v>
      </c>
    </row>
    <row r="1191" spans="1:14" x14ac:dyDescent="0.25">
      <c r="A1191">
        <v>28</v>
      </c>
      <c r="B1191" s="1">
        <v>37091</v>
      </c>
      <c r="C1191">
        <v>601120</v>
      </c>
      <c r="D1191">
        <v>700000</v>
      </c>
      <c r="E1191" s="14">
        <f t="shared" si="33"/>
        <v>0.85874285714285714</v>
      </c>
      <c r="F1191" s="18"/>
      <c r="G1191" s="18"/>
      <c r="H1191" s="18"/>
      <c r="I1191" s="18"/>
      <c r="J1191" t="s">
        <v>1</v>
      </c>
      <c r="K1191" s="3">
        <f t="shared" si="34"/>
        <v>-98880</v>
      </c>
    </row>
    <row r="1192" spans="1:14" x14ac:dyDescent="0.25">
      <c r="A1192">
        <v>28</v>
      </c>
      <c r="B1192" s="1">
        <v>37092</v>
      </c>
      <c r="C1192">
        <v>668164</v>
      </c>
      <c r="D1192">
        <v>727880</v>
      </c>
      <c r="E1192" s="14">
        <f t="shared" si="33"/>
        <v>0.9179590042314667</v>
      </c>
      <c r="F1192" s="18"/>
      <c r="G1192" s="18"/>
      <c r="H1192" s="18"/>
      <c r="I1192" s="18"/>
      <c r="J1192" t="s">
        <v>1</v>
      </c>
      <c r="K1192" s="3">
        <f t="shared" si="34"/>
        <v>-59716</v>
      </c>
    </row>
    <row r="1193" spans="1:14" x14ac:dyDescent="0.25">
      <c r="A1193">
        <v>28</v>
      </c>
      <c r="B1193" s="1">
        <v>37093</v>
      </c>
      <c r="C1193">
        <v>675421</v>
      </c>
      <c r="D1193">
        <v>700000</v>
      </c>
      <c r="E1193" s="14">
        <f t="shared" si="33"/>
        <v>0.96488714285714283</v>
      </c>
      <c r="F1193" s="18">
        <v>1</v>
      </c>
      <c r="G1193" s="18"/>
      <c r="H1193" s="18"/>
      <c r="I1193" s="18"/>
      <c r="J1193" t="s">
        <v>1</v>
      </c>
      <c r="K1193" s="3">
        <f t="shared" si="34"/>
        <v>-24579</v>
      </c>
      <c r="M1193" s="2">
        <v>2</v>
      </c>
      <c r="N1193" t="s">
        <v>10</v>
      </c>
    </row>
    <row r="1194" spans="1:14" x14ac:dyDescent="0.25">
      <c r="A1194">
        <v>28</v>
      </c>
      <c r="B1194" s="1">
        <v>37094</v>
      </c>
      <c r="C1194">
        <v>653589</v>
      </c>
      <c r="D1194">
        <v>700000</v>
      </c>
      <c r="E1194" s="14">
        <f t="shared" si="33"/>
        <v>0.93369857142857138</v>
      </c>
      <c r="F1194" s="18"/>
      <c r="G1194" s="18"/>
      <c r="H1194" s="18"/>
      <c r="I1194" s="18"/>
      <c r="J1194" t="s">
        <v>1</v>
      </c>
      <c r="K1194" s="3">
        <f t="shared" si="34"/>
        <v>-46411</v>
      </c>
    </row>
    <row r="1195" spans="1:14" x14ac:dyDescent="0.25">
      <c r="A1195">
        <v>28</v>
      </c>
      <c r="B1195" s="1">
        <v>37095</v>
      </c>
      <c r="C1195">
        <v>649605</v>
      </c>
      <c r="D1195">
        <v>700000</v>
      </c>
      <c r="E1195" s="14">
        <f t="shared" si="33"/>
        <v>0.92800714285714281</v>
      </c>
      <c r="F1195" s="18"/>
      <c r="G1195" s="18"/>
      <c r="H1195" s="18"/>
      <c r="I1195" s="18"/>
      <c r="J1195" t="s">
        <v>1</v>
      </c>
      <c r="K1195" s="3">
        <f t="shared" si="34"/>
        <v>-50395</v>
      </c>
    </row>
    <row r="1196" spans="1:14" x14ac:dyDescent="0.25">
      <c r="A1196">
        <v>28</v>
      </c>
      <c r="B1196" s="1">
        <v>37096</v>
      </c>
      <c r="C1196">
        <v>653700</v>
      </c>
      <c r="D1196">
        <v>700000</v>
      </c>
      <c r="E1196" s="14">
        <f t="shared" si="33"/>
        <v>0.93385714285714283</v>
      </c>
      <c r="F1196" s="18"/>
      <c r="G1196" s="18"/>
      <c r="H1196" s="18"/>
      <c r="I1196" s="18"/>
      <c r="J1196" t="s">
        <v>1</v>
      </c>
      <c r="K1196" s="3">
        <f t="shared" si="34"/>
        <v>-46300</v>
      </c>
      <c r="M1196" s="2">
        <v>3</v>
      </c>
      <c r="N1196" t="s">
        <v>10</v>
      </c>
    </row>
    <row r="1197" spans="1:14" x14ac:dyDescent="0.25">
      <c r="A1197">
        <v>28</v>
      </c>
      <c r="B1197" s="1">
        <v>37097</v>
      </c>
      <c r="C1197">
        <v>683320</v>
      </c>
      <c r="D1197">
        <v>733512</v>
      </c>
      <c r="E1197" s="14">
        <f t="shared" si="33"/>
        <v>0.93157303493330712</v>
      </c>
      <c r="F1197" s="18"/>
      <c r="G1197" s="18"/>
      <c r="H1197" s="18"/>
      <c r="I1197" s="18"/>
      <c r="J1197" t="s">
        <v>1</v>
      </c>
      <c r="K1197" s="3">
        <f t="shared" si="34"/>
        <v>-50192</v>
      </c>
      <c r="M1197" s="2">
        <v>4</v>
      </c>
      <c r="N1197" t="s">
        <v>10</v>
      </c>
    </row>
    <row r="1198" spans="1:14" x14ac:dyDescent="0.25">
      <c r="A1198">
        <v>28</v>
      </c>
      <c r="B1198" s="1">
        <v>37098</v>
      </c>
      <c r="C1198">
        <v>677648</v>
      </c>
      <c r="D1198">
        <v>726082</v>
      </c>
      <c r="E1198" s="14">
        <f t="shared" ref="E1198:E1267" si="35">+C1198/D1198</f>
        <v>0.93329403565988411</v>
      </c>
      <c r="F1198" s="18"/>
      <c r="G1198" s="18"/>
      <c r="H1198" s="18"/>
      <c r="I1198" s="18"/>
      <c r="J1198" t="s">
        <v>1</v>
      </c>
      <c r="K1198" s="3">
        <f t="shared" si="34"/>
        <v>-48434</v>
      </c>
      <c r="M1198" s="2">
        <v>4</v>
      </c>
      <c r="N1198" t="s">
        <v>10</v>
      </c>
    </row>
    <row r="1199" spans="1:14" x14ac:dyDescent="0.25">
      <c r="A1199">
        <v>28</v>
      </c>
      <c r="B1199" s="1">
        <v>37099</v>
      </c>
      <c r="C1199">
        <v>693443</v>
      </c>
      <c r="D1199">
        <v>700000</v>
      </c>
      <c r="E1199" s="14">
        <f t="shared" si="35"/>
        <v>0.99063285714285709</v>
      </c>
      <c r="F1199" s="18"/>
      <c r="G1199" s="18"/>
      <c r="H1199" s="18">
        <v>1</v>
      </c>
      <c r="I1199" s="18"/>
      <c r="J1199" t="s">
        <v>1</v>
      </c>
      <c r="K1199" s="3">
        <f t="shared" ref="K1199:K1268" si="36">SUM(C1199-D1199)</f>
        <v>-6557</v>
      </c>
      <c r="M1199" s="2">
        <v>4</v>
      </c>
      <c r="N1199" t="s">
        <v>10</v>
      </c>
    </row>
    <row r="1200" spans="1:14" x14ac:dyDescent="0.25">
      <c r="A1200">
        <v>28</v>
      </c>
      <c r="B1200" s="1">
        <v>37100</v>
      </c>
      <c r="C1200">
        <v>668273</v>
      </c>
      <c r="D1200">
        <v>700000</v>
      </c>
      <c r="E1200" s="14">
        <f t="shared" si="35"/>
        <v>0.95467571428571429</v>
      </c>
      <c r="F1200" s="18">
        <v>1</v>
      </c>
      <c r="G1200" s="18"/>
      <c r="H1200" s="18"/>
      <c r="I1200" s="18"/>
      <c r="J1200" t="s">
        <v>1</v>
      </c>
      <c r="K1200" s="3">
        <f t="shared" si="36"/>
        <v>-31727</v>
      </c>
      <c r="M1200" s="2">
        <v>2</v>
      </c>
      <c r="N1200" t="s">
        <v>10</v>
      </c>
    </row>
    <row r="1201" spans="1:14" x14ac:dyDescent="0.25">
      <c r="A1201">
        <v>28</v>
      </c>
      <c r="B1201" s="1">
        <v>37101</v>
      </c>
      <c r="C1201">
        <v>684739</v>
      </c>
      <c r="D1201">
        <v>700000</v>
      </c>
      <c r="E1201" s="14">
        <f t="shared" si="35"/>
        <v>0.97819857142857147</v>
      </c>
      <c r="F1201" s="18">
        <v>1</v>
      </c>
      <c r="G1201" s="18"/>
      <c r="H1201" s="18"/>
      <c r="I1201" s="18"/>
      <c r="J1201" t="s">
        <v>1</v>
      </c>
      <c r="K1201" s="3">
        <f t="shared" si="36"/>
        <v>-15261</v>
      </c>
    </row>
    <row r="1202" spans="1:14" x14ac:dyDescent="0.25">
      <c r="A1202">
        <v>28</v>
      </c>
      <c r="B1202" s="1">
        <v>37102</v>
      </c>
      <c r="C1202">
        <v>619742</v>
      </c>
      <c r="D1202">
        <v>700000</v>
      </c>
      <c r="E1202" s="14">
        <f t="shared" si="35"/>
        <v>0.88534571428571429</v>
      </c>
      <c r="F1202" s="18"/>
      <c r="G1202" s="18"/>
      <c r="H1202" s="18"/>
      <c r="I1202" s="18"/>
      <c r="J1202" t="s">
        <v>1</v>
      </c>
      <c r="K1202" s="3">
        <f t="shared" si="36"/>
        <v>-80258</v>
      </c>
      <c r="M1202" s="2">
        <v>2</v>
      </c>
      <c r="N1202" t="s">
        <v>10</v>
      </c>
    </row>
    <row r="1203" spans="1:14" ht="13.8" thickBot="1" x14ac:dyDescent="0.3">
      <c r="A1203">
        <v>28</v>
      </c>
      <c r="B1203" s="1">
        <v>37103</v>
      </c>
      <c r="C1203">
        <v>657447</v>
      </c>
      <c r="D1203">
        <v>700000</v>
      </c>
      <c r="E1203" s="14">
        <f t="shared" si="35"/>
        <v>0.93920999999999999</v>
      </c>
      <c r="F1203" s="20"/>
      <c r="G1203" s="20"/>
      <c r="H1203" s="20"/>
      <c r="I1203" s="20"/>
      <c r="J1203" t="s">
        <v>1</v>
      </c>
      <c r="K1203" s="3">
        <f t="shared" si="36"/>
        <v>-42553</v>
      </c>
      <c r="M1203" s="2">
        <v>2</v>
      </c>
      <c r="N1203" t="s">
        <v>10</v>
      </c>
    </row>
    <row r="1204" spans="1:14" x14ac:dyDescent="0.25">
      <c r="B1204" s="1"/>
      <c r="F1204" s="18">
        <f>SUM(F1176:F1203)</f>
        <v>3</v>
      </c>
      <c r="G1204" s="18"/>
      <c r="H1204" s="18">
        <f>SUM(H1176:H1203)</f>
        <v>1</v>
      </c>
      <c r="I1204" s="18">
        <f>SUM(I1176:I1203)</f>
        <v>0</v>
      </c>
      <c r="M1204" s="2"/>
    </row>
    <row r="1205" spans="1:14" x14ac:dyDescent="0.25">
      <c r="B1205" s="1"/>
      <c r="F1205" s="18"/>
      <c r="G1205" s="18"/>
      <c r="H1205" s="18"/>
      <c r="I1205" s="18"/>
      <c r="M1205" s="2"/>
    </row>
    <row r="1206" spans="1:14" x14ac:dyDescent="0.25">
      <c r="A1206" s="5" t="s">
        <v>2</v>
      </c>
      <c r="B1206" s="6" t="s">
        <v>3</v>
      </c>
      <c r="C1206" s="5" t="s">
        <v>4</v>
      </c>
      <c r="D1206" s="6" t="s">
        <v>5</v>
      </c>
      <c r="E1206" s="13" t="s">
        <v>23</v>
      </c>
      <c r="F1206" s="16">
        <v>0.95</v>
      </c>
      <c r="G1206" s="16"/>
      <c r="H1206" s="16">
        <v>0.98</v>
      </c>
      <c r="I1206" s="16">
        <v>1</v>
      </c>
      <c r="J1206" s="5" t="s">
        <v>6</v>
      </c>
      <c r="M1206" s="5" t="s">
        <v>22</v>
      </c>
      <c r="N1206" s="5" t="s">
        <v>21</v>
      </c>
    </row>
    <row r="1207" spans="1:14" x14ac:dyDescent="0.25">
      <c r="A1207">
        <v>28</v>
      </c>
      <c r="B1207" s="1">
        <v>37104</v>
      </c>
      <c r="C1207">
        <v>674983</v>
      </c>
      <c r="D1207">
        <v>700000</v>
      </c>
      <c r="E1207" s="14">
        <f t="shared" si="35"/>
        <v>0.9642614285714286</v>
      </c>
      <c r="F1207" s="18">
        <v>1</v>
      </c>
      <c r="G1207" s="18"/>
      <c r="H1207" s="18"/>
      <c r="I1207" s="18"/>
      <c r="J1207" t="s">
        <v>1</v>
      </c>
      <c r="K1207" s="3">
        <f t="shared" si="36"/>
        <v>-25017</v>
      </c>
    </row>
    <row r="1208" spans="1:14" x14ac:dyDescent="0.25">
      <c r="A1208">
        <v>28</v>
      </c>
      <c r="B1208" s="1">
        <v>37105</v>
      </c>
      <c r="C1208">
        <v>578614</v>
      </c>
      <c r="D1208">
        <v>700000</v>
      </c>
      <c r="E1208" s="14">
        <f t="shared" si="35"/>
        <v>0.82659142857142853</v>
      </c>
      <c r="F1208" s="18"/>
      <c r="G1208" s="18"/>
      <c r="H1208" s="18"/>
      <c r="I1208" s="18"/>
      <c r="J1208" t="s">
        <v>1</v>
      </c>
      <c r="K1208" s="3">
        <f t="shared" si="36"/>
        <v>-121386</v>
      </c>
    </row>
    <row r="1209" spans="1:14" x14ac:dyDescent="0.25">
      <c r="A1209">
        <v>28</v>
      </c>
      <c r="B1209" s="1">
        <v>37106</v>
      </c>
      <c r="C1209">
        <v>655804</v>
      </c>
      <c r="D1209">
        <v>700000</v>
      </c>
      <c r="E1209" s="14">
        <f t="shared" si="35"/>
        <v>0.93686285714285711</v>
      </c>
      <c r="F1209" s="18"/>
      <c r="G1209" s="18"/>
      <c r="H1209" s="18"/>
      <c r="I1209" s="18"/>
      <c r="J1209" t="s">
        <v>1</v>
      </c>
      <c r="K1209" s="3">
        <f t="shared" si="36"/>
        <v>-44196</v>
      </c>
    </row>
    <row r="1210" spans="1:14" x14ac:dyDescent="0.25">
      <c r="A1210">
        <v>28</v>
      </c>
      <c r="B1210" s="1">
        <v>37107</v>
      </c>
      <c r="C1210">
        <v>618960</v>
      </c>
      <c r="D1210">
        <v>700000</v>
      </c>
      <c r="E1210" s="14">
        <f t="shared" si="35"/>
        <v>0.88422857142857147</v>
      </c>
      <c r="F1210" s="18"/>
      <c r="G1210" s="18"/>
      <c r="H1210" s="18"/>
      <c r="I1210" s="18"/>
      <c r="J1210" t="s">
        <v>1</v>
      </c>
      <c r="K1210" s="3">
        <f t="shared" si="36"/>
        <v>-81040</v>
      </c>
    </row>
    <row r="1211" spans="1:14" x14ac:dyDescent="0.25">
      <c r="A1211">
        <v>28</v>
      </c>
      <c r="B1211" s="1">
        <v>37108</v>
      </c>
      <c r="C1211">
        <v>592190</v>
      </c>
      <c r="D1211">
        <v>700000</v>
      </c>
      <c r="E1211" s="14">
        <f t="shared" si="35"/>
        <v>0.84598571428571434</v>
      </c>
      <c r="F1211" s="18"/>
      <c r="G1211" s="18"/>
      <c r="H1211" s="18"/>
      <c r="I1211" s="18"/>
      <c r="J1211" t="s">
        <v>1</v>
      </c>
      <c r="K1211" s="3">
        <f t="shared" si="36"/>
        <v>-107810</v>
      </c>
    </row>
    <row r="1212" spans="1:14" x14ac:dyDescent="0.25">
      <c r="A1212">
        <v>28</v>
      </c>
      <c r="B1212" s="1">
        <v>37109</v>
      </c>
      <c r="C1212">
        <v>618496</v>
      </c>
      <c r="D1212">
        <v>700000</v>
      </c>
      <c r="E1212" s="14">
        <f t="shared" si="35"/>
        <v>0.88356571428571429</v>
      </c>
      <c r="F1212" s="18"/>
      <c r="G1212" s="18"/>
      <c r="H1212" s="18"/>
      <c r="I1212" s="18"/>
      <c r="J1212" t="s">
        <v>1</v>
      </c>
      <c r="K1212" s="3">
        <f t="shared" si="36"/>
        <v>-81504</v>
      </c>
    </row>
    <row r="1213" spans="1:14" x14ac:dyDescent="0.25">
      <c r="A1213">
        <v>28</v>
      </c>
      <c r="B1213" s="1">
        <v>37110</v>
      </c>
      <c r="C1213">
        <v>621975</v>
      </c>
      <c r="D1213">
        <v>700000</v>
      </c>
      <c r="E1213" s="14">
        <f t="shared" si="35"/>
        <v>0.88853571428571432</v>
      </c>
      <c r="F1213" s="18"/>
      <c r="G1213" s="18"/>
      <c r="H1213" s="18"/>
      <c r="I1213" s="18"/>
      <c r="J1213" t="s">
        <v>1</v>
      </c>
      <c r="K1213" s="3">
        <f t="shared" si="36"/>
        <v>-78025</v>
      </c>
    </row>
    <row r="1214" spans="1:14" x14ac:dyDescent="0.25">
      <c r="A1214">
        <v>28</v>
      </c>
      <c r="B1214" s="1">
        <v>37111</v>
      </c>
      <c r="C1214">
        <v>652787</v>
      </c>
      <c r="D1214">
        <v>700000</v>
      </c>
      <c r="E1214" s="14">
        <f t="shared" si="35"/>
        <v>0.93255285714285718</v>
      </c>
      <c r="F1214" s="18"/>
      <c r="G1214" s="18"/>
      <c r="H1214" s="18"/>
      <c r="I1214" s="18"/>
      <c r="J1214" t="s">
        <v>1</v>
      </c>
      <c r="K1214" s="3">
        <f t="shared" si="36"/>
        <v>-47213</v>
      </c>
    </row>
    <row r="1215" spans="1:14" x14ac:dyDescent="0.25">
      <c r="A1215">
        <v>28</v>
      </c>
      <c r="B1215" s="1">
        <v>37112</v>
      </c>
      <c r="C1215">
        <v>642819</v>
      </c>
      <c r="D1215">
        <v>700000</v>
      </c>
      <c r="E1215" s="14">
        <f t="shared" si="35"/>
        <v>0.91831285714285715</v>
      </c>
      <c r="F1215" s="18"/>
      <c r="G1215" s="18"/>
      <c r="H1215" s="18"/>
      <c r="I1215" s="18"/>
      <c r="J1215" t="s">
        <v>1</v>
      </c>
      <c r="K1215" s="3">
        <f t="shared" si="36"/>
        <v>-57181</v>
      </c>
    </row>
    <row r="1216" spans="1:14" x14ac:dyDescent="0.25">
      <c r="A1216">
        <v>28</v>
      </c>
      <c r="B1216" s="1">
        <v>37113</v>
      </c>
      <c r="C1216">
        <v>644984</v>
      </c>
      <c r="D1216">
        <v>700000</v>
      </c>
      <c r="E1216" s="14">
        <f t="shared" si="35"/>
        <v>0.92140571428571427</v>
      </c>
      <c r="F1216" s="18"/>
      <c r="G1216" s="18"/>
      <c r="H1216" s="18"/>
      <c r="I1216" s="18"/>
      <c r="J1216" t="s">
        <v>1</v>
      </c>
      <c r="K1216" s="3">
        <f t="shared" si="36"/>
        <v>-55016</v>
      </c>
    </row>
    <row r="1217" spans="1:14" x14ac:dyDescent="0.25">
      <c r="A1217">
        <v>28</v>
      </c>
      <c r="B1217" s="1">
        <v>37114</v>
      </c>
      <c r="C1217">
        <v>678803</v>
      </c>
      <c r="D1217">
        <v>700000</v>
      </c>
      <c r="E1217" s="14">
        <f t="shared" si="35"/>
        <v>0.96971857142857143</v>
      </c>
      <c r="F1217" s="18">
        <v>1</v>
      </c>
      <c r="G1217" s="18"/>
      <c r="H1217" s="18"/>
      <c r="I1217" s="18"/>
      <c r="J1217" t="s">
        <v>1</v>
      </c>
      <c r="K1217" s="3">
        <f t="shared" si="36"/>
        <v>-21197</v>
      </c>
    </row>
    <row r="1218" spans="1:14" x14ac:dyDescent="0.25">
      <c r="A1218">
        <v>28</v>
      </c>
      <c r="B1218" s="1">
        <v>37115</v>
      </c>
      <c r="C1218">
        <v>665102</v>
      </c>
      <c r="D1218">
        <v>700000</v>
      </c>
      <c r="E1218" s="14">
        <f t="shared" si="35"/>
        <v>0.95014571428571426</v>
      </c>
      <c r="F1218" s="18">
        <v>1</v>
      </c>
      <c r="G1218" s="18"/>
      <c r="H1218" s="18"/>
      <c r="I1218" s="18"/>
      <c r="J1218" t="s">
        <v>1</v>
      </c>
      <c r="K1218" s="3">
        <f t="shared" si="36"/>
        <v>-34898</v>
      </c>
    </row>
    <row r="1219" spans="1:14" x14ac:dyDescent="0.25">
      <c r="A1219">
        <v>28</v>
      </c>
      <c r="B1219" s="1">
        <v>37116</v>
      </c>
      <c r="C1219">
        <v>666959</v>
      </c>
      <c r="D1219">
        <v>700000</v>
      </c>
      <c r="E1219" s="14">
        <f t="shared" si="35"/>
        <v>0.95279857142857138</v>
      </c>
      <c r="F1219" s="18">
        <v>1</v>
      </c>
      <c r="G1219" s="18"/>
      <c r="H1219" s="18"/>
      <c r="I1219" s="18"/>
      <c r="J1219" t="s">
        <v>1</v>
      </c>
      <c r="K1219" s="3">
        <f t="shared" si="36"/>
        <v>-33041</v>
      </c>
    </row>
    <row r="1220" spans="1:14" x14ac:dyDescent="0.25">
      <c r="A1220">
        <v>28</v>
      </c>
      <c r="B1220" s="1">
        <v>37117</v>
      </c>
      <c r="C1220">
        <v>628363</v>
      </c>
      <c r="D1220">
        <v>700000</v>
      </c>
      <c r="E1220" s="14">
        <f t="shared" si="35"/>
        <v>0.89766142857142861</v>
      </c>
      <c r="F1220" s="18"/>
      <c r="G1220" s="18"/>
      <c r="H1220" s="18"/>
      <c r="I1220" s="18"/>
      <c r="J1220" t="s">
        <v>1</v>
      </c>
      <c r="K1220" s="3">
        <f t="shared" si="36"/>
        <v>-71637</v>
      </c>
    </row>
    <row r="1221" spans="1:14" x14ac:dyDescent="0.25">
      <c r="A1221">
        <v>28</v>
      </c>
      <c r="B1221" s="1">
        <v>37118</v>
      </c>
      <c r="C1221">
        <v>663762</v>
      </c>
      <c r="D1221">
        <v>700000</v>
      </c>
      <c r="E1221" s="14">
        <f t="shared" si="35"/>
        <v>0.94823142857142861</v>
      </c>
      <c r="F1221" s="18">
        <v>1</v>
      </c>
      <c r="G1221" s="18"/>
      <c r="H1221" s="18"/>
      <c r="I1221" s="18"/>
      <c r="J1221" t="s">
        <v>1</v>
      </c>
      <c r="K1221" s="3">
        <f t="shared" si="36"/>
        <v>-36238</v>
      </c>
    </row>
    <row r="1222" spans="1:14" x14ac:dyDescent="0.25">
      <c r="A1222">
        <v>28</v>
      </c>
      <c r="B1222" s="1">
        <v>37119</v>
      </c>
      <c r="C1222">
        <v>690061</v>
      </c>
      <c r="D1222">
        <v>700000</v>
      </c>
      <c r="E1222" s="14">
        <f t="shared" si="35"/>
        <v>0.98580142857142861</v>
      </c>
      <c r="F1222" s="18"/>
      <c r="G1222" s="18"/>
      <c r="H1222" s="18">
        <v>1</v>
      </c>
      <c r="I1222" s="18"/>
      <c r="J1222" t="s">
        <v>1</v>
      </c>
      <c r="K1222" s="3">
        <f t="shared" si="36"/>
        <v>-9939</v>
      </c>
      <c r="M1222" s="2">
        <v>2</v>
      </c>
      <c r="N1222" t="s">
        <v>14</v>
      </c>
    </row>
    <row r="1223" spans="1:14" x14ac:dyDescent="0.25">
      <c r="A1223">
        <v>28</v>
      </c>
      <c r="B1223" s="1">
        <v>37120</v>
      </c>
      <c r="C1223">
        <v>666898</v>
      </c>
      <c r="D1223">
        <v>700000</v>
      </c>
      <c r="E1223" s="14">
        <f t="shared" si="35"/>
        <v>0.95271142857142854</v>
      </c>
      <c r="F1223" s="18">
        <v>1</v>
      </c>
      <c r="G1223" s="18"/>
      <c r="H1223" s="18"/>
      <c r="I1223" s="18"/>
      <c r="J1223" t="s">
        <v>1</v>
      </c>
      <c r="K1223" s="3">
        <f t="shared" si="36"/>
        <v>-33102</v>
      </c>
      <c r="M1223" s="2">
        <v>2</v>
      </c>
      <c r="N1223" t="s">
        <v>14</v>
      </c>
    </row>
    <row r="1224" spans="1:14" x14ac:dyDescent="0.25">
      <c r="A1224">
        <v>28</v>
      </c>
      <c r="B1224" s="1">
        <v>37121</v>
      </c>
      <c r="C1224">
        <v>697645</v>
      </c>
      <c r="D1224">
        <v>700000</v>
      </c>
      <c r="E1224" s="14">
        <f t="shared" si="35"/>
        <v>0.99663571428571429</v>
      </c>
      <c r="F1224" s="18"/>
      <c r="G1224" s="18"/>
      <c r="H1224" s="18"/>
      <c r="I1224" s="18">
        <v>1</v>
      </c>
      <c r="J1224" t="s">
        <v>1</v>
      </c>
      <c r="K1224" s="3">
        <f t="shared" si="36"/>
        <v>-2355</v>
      </c>
      <c r="M1224" s="2">
        <v>4</v>
      </c>
      <c r="N1224" t="s">
        <v>14</v>
      </c>
    </row>
    <row r="1225" spans="1:14" x14ac:dyDescent="0.25">
      <c r="A1225">
        <v>28</v>
      </c>
      <c r="B1225" s="1">
        <v>37122</v>
      </c>
      <c r="C1225">
        <v>683870</v>
      </c>
      <c r="D1225">
        <v>700000</v>
      </c>
      <c r="E1225" s="14">
        <f t="shared" si="35"/>
        <v>0.97695714285714286</v>
      </c>
      <c r="F1225" s="18"/>
      <c r="G1225" s="18"/>
      <c r="H1225" s="18">
        <v>1</v>
      </c>
      <c r="I1225" s="18"/>
      <c r="J1225" t="s">
        <v>1</v>
      </c>
      <c r="K1225" s="3">
        <f t="shared" si="36"/>
        <v>-16130</v>
      </c>
      <c r="M1225" s="2">
        <v>2</v>
      </c>
      <c r="N1225" t="s">
        <v>14</v>
      </c>
    </row>
    <row r="1226" spans="1:14" x14ac:dyDescent="0.25">
      <c r="A1226">
        <v>28</v>
      </c>
      <c r="B1226" s="1">
        <v>37123</v>
      </c>
      <c r="C1226">
        <v>617526</v>
      </c>
      <c r="D1226">
        <v>700000</v>
      </c>
      <c r="E1226" s="14">
        <f t="shared" si="35"/>
        <v>0.88217999999999996</v>
      </c>
      <c r="F1226" s="18"/>
      <c r="G1226" s="18"/>
      <c r="H1226" s="18"/>
      <c r="I1226" s="18"/>
      <c r="J1226" t="s">
        <v>1</v>
      </c>
      <c r="K1226" s="3">
        <f t="shared" si="36"/>
        <v>-82474</v>
      </c>
      <c r="M1226" s="2">
        <v>4</v>
      </c>
      <c r="N1226" t="s">
        <v>14</v>
      </c>
    </row>
    <row r="1227" spans="1:14" x14ac:dyDescent="0.25">
      <c r="A1227">
        <v>28</v>
      </c>
      <c r="B1227" s="1">
        <v>37124</v>
      </c>
      <c r="C1227">
        <v>641570</v>
      </c>
      <c r="D1227">
        <v>700000</v>
      </c>
      <c r="E1227" s="14">
        <f t="shared" si="35"/>
        <v>0.91652857142857147</v>
      </c>
      <c r="F1227" s="18"/>
      <c r="G1227" s="18"/>
      <c r="H1227" s="18"/>
      <c r="I1227" s="18"/>
      <c r="J1227" t="s">
        <v>1</v>
      </c>
      <c r="K1227" s="3">
        <f t="shared" si="36"/>
        <v>-58430</v>
      </c>
      <c r="M1227" s="2">
        <v>2</v>
      </c>
      <c r="N1227" t="s">
        <v>14</v>
      </c>
    </row>
    <row r="1228" spans="1:14" x14ac:dyDescent="0.25">
      <c r="A1228">
        <v>28</v>
      </c>
      <c r="B1228" s="1">
        <v>37125</v>
      </c>
      <c r="C1228">
        <v>649174</v>
      </c>
      <c r="D1228">
        <v>700000</v>
      </c>
      <c r="E1228" s="14">
        <f t="shared" si="35"/>
        <v>0.92739142857142853</v>
      </c>
      <c r="F1228" s="18"/>
      <c r="G1228" s="18"/>
      <c r="H1228" s="18"/>
      <c r="I1228" s="18"/>
      <c r="J1228" t="s">
        <v>1</v>
      </c>
      <c r="K1228" s="3">
        <f t="shared" si="36"/>
        <v>-50826</v>
      </c>
    </row>
    <row r="1229" spans="1:14" x14ac:dyDescent="0.25">
      <c r="A1229">
        <v>28</v>
      </c>
      <c r="B1229" s="1">
        <v>37126</v>
      </c>
      <c r="C1229">
        <v>663124</v>
      </c>
      <c r="D1229">
        <v>700000</v>
      </c>
      <c r="E1229" s="14">
        <f t="shared" si="35"/>
        <v>0.94732000000000005</v>
      </c>
      <c r="F1229" s="18">
        <v>1</v>
      </c>
      <c r="G1229" s="18"/>
      <c r="H1229" s="18"/>
      <c r="I1229" s="18"/>
      <c r="J1229" t="s">
        <v>1</v>
      </c>
      <c r="K1229" s="3">
        <f t="shared" si="36"/>
        <v>-36876</v>
      </c>
      <c r="M1229" s="2">
        <v>4</v>
      </c>
      <c r="N1229" t="s">
        <v>14</v>
      </c>
    </row>
    <row r="1230" spans="1:14" x14ac:dyDescent="0.25">
      <c r="A1230">
        <v>28</v>
      </c>
      <c r="B1230" s="1">
        <v>37127</v>
      </c>
      <c r="C1230">
        <v>685334</v>
      </c>
      <c r="D1230">
        <v>700000</v>
      </c>
      <c r="E1230" s="14">
        <f t="shared" si="35"/>
        <v>0.97904857142857138</v>
      </c>
      <c r="F1230" s="18"/>
      <c r="G1230" s="18"/>
      <c r="H1230" s="18">
        <v>1</v>
      </c>
      <c r="I1230" s="18"/>
      <c r="J1230" t="s">
        <v>1</v>
      </c>
      <c r="K1230" s="3">
        <f t="shared" si="36"/>
        <v>-14666</v>
      </c>
      <c r="M1230" s="2">
        <v>3</v>
      </c>
      <c r="N1230" t="s">
        <v>14</v>
      </c>
    </row>
    <row r="1231" spans="1:14" x14ac:dyDescent="0.25">
      <c r="A1231">
        <v>28</v>
      </c>
      <c r="B1231" s="1">
        <v>37128</v>
      </c>
      <c r="C1231">
        <v>620718</v>
      </c>
      <c r="D1231">
        <v>700000</v>
      </c>
      <c r="E1231" s="14">
        <f t="shared" si="35"/>
        <v>0.88673999999999997</v>
      </c>
      <c r="F1231" s="18"/>
      <c r="G1231" s="18"/>
      <c r="H1231" s="18"/>
      <c r="I1231" s="18"/>
      <c r="J1231" t="s">
        <v>1</v>
      </c>
      <c r="K1231" s="3">
        <f t="shared" si="36"/>
        <v>-79282</v>
      </c>
    </row>
    <row r="1232" spans="1:14" x14ac:dyDescent="0.25">
      <c r="A1232">
        <v>28</v>
      </c>
      <c r="B1232" s="1">
        <v>37129</v>
      </c>
      <c r="C1232">
        <v>596927</v>
      </c>
      <c r="D1232">
        <v>700000</v>
      </c>
      <c r="E1232" s="14">
        <f t="shared" si="35"/>
        <v>0.85275285714285709</v>
      </c>
      <c r="F1232" s="18"/>
      <c r="G1232" s="18"/>
      <c r="H1232" s="18"/>
      <c r="I1232" s="18"/>
      <c r="J1232" t="s">
        <v>1</v>
      </c>
      <c r="K1232" s="3">
        <f t="shared" si="36"/>
        <v>-103073</v>
      </c>
    </row>
    <row r="1233" spans="1:14" x14ac:dyDescent="0.25">
      <c r="A1233">
        <v>28</v>
      </c>
      <c r="B1233" s="1">
        <v>37130</v>
      </c>
      <c r="C1233">
        <v>638250</v>
      </c>
      <c r="D1233">
        <v>700000</v>
      </c>
      <c r="E1233" s="14">
        <f t="shared" si="35"/>
        <v>0.91178571428571431</v>
      </c>
      <c r="F1233" s="18"/>
      <c r="G1233" s="18"/>
      <c r="H1233" s="18"/>
      <c r="I1233" s="18"/>
      <c r="J1233" t="s">
        <v>1</v>
      </c>
      <c r="K1233" s="3">
        <f t="shared" si="36"/>
        <v>-61750</v>
      </c>
    </row>
    <row r="1234" spans="1:14" x14ac:dyDescent="0.25">
      <c r="A1234">
        <v>28</v>
      </c>
      <c r="B1234" s="1">
        <v>37131</v>
      </c>
      <c r="C1234">
        <v>642911</v>
      </c>
      <c r="D1234">
        <v>700000</v>
      </c>
      <c r="E1234" s="14">
        <f t="shared" si="35"/>
        <v>0.91844428571428571</v>
      </c>
      <c r="F1234" s="18"/>
      <c r="G1234" s="18"/>
      <c r="H1234" s="18"/>
      <c r="I1234" s="18"/>
      <c r="J1234" t="s">
        <v>1</v>
      </c>
      <c r="K1234" s="3">
        <f t="shared" si="36"/>
        <v>-57089</v>
      </c>
    </row>
    <row r="1235" spans="1:14" x14ac:dyDescent="0.25">
      <c r="A1235">
        <v>28</v>
      </c>
      <c r="B1235" s="1">
        <v>37132</v>
      </c>
      <c r="C1235">
        <v>598820</v>
      </c>
      <c r="D1235">
        <v>700000</v>
      </c>
      <c r="E1235" s="14">
        <f t="shared" si="35"/>
        <v>0.8554571428571428</v>
      </c>
      <c r="F1235" s="18"/>
      <c r="G1235" s="18"/>
      <c r="H1235" s="18"/>
      <c r="I1235" s="18"/>
      <c r="J1235" t="s">
        <v>1</v>
      </c>
      <c r="K1235" s="3">
        <f t="shared" si="36"/>
        <v>-101180</v>
      </c>
    </row>
    <row r="1236" spans="1:14" x14ac:dyDescent="0.25">
      <c r="A1236">
        <v>28</v>
      </c>
      <c r="B1236" s="1">
        <v>37133</v>
      </c>
      <c r="C1236">
        <v>610323</v>
      </c>
      <c r="D1236">
        <v>700000</v>
      </c>
      <c r="E1236" s="14">
        <f t="shared" si="35"/>
        <v>0.87189000000000005</v>
      </c>
      <c r="F1236" s="18"/>
      <c r="G1236" s="18"/>
      <c r="H1236" s="18"/>
      <c r="I1236" s="18"/>
      <c r="J1236" t="s">
        <v>1</v>
      </c>
      <c r="K1236" s="3">
        <f t="shared" si="36"/>
        <v>-89677</v>
      </c>
    </row>
    <row r="1237" spans="1:14" ht="13.8" thickBot="1" x14ac:dyDescent="0.3">
      <c r="A1237">
        <v>28</v>
      </c>
      <c r="B1237" s="1">
        <v>37134</v>
      </c>
      <c r="C1237">
        <v>594206</v>
      </c>
      <c r="D1237">
        <v>700000</v>
      </c>
      <c r="E1237" s="14">
        <f t="shared" si="35"/>
        <v>0.84886571428571433</v>
      </c>
      <c r="F1237" s="20"/>
      <c r="G1237" s="20"/>
      <c r="H1237" s="20"/>
      <c r="I1237" s="20"/>
      <c r="J1237" t="s">
        <v>1</v>
      </c>
      <c r="K1237" s="3">
        <f t="shared" si="36"/>
        <v>-105794</v>
      </c>
    </row>
    <row r="1238" spans="1:14" x14ac:dyDescent="0.25">
      <c r="B1238" s="1"/>
      <c r="F1238" s="18">
        <f>SUM(F1210:F1237)</f>
        <v>6</v>
      </c>
      <c r="G1238" s="18"/>
      <c r="H1238" s="18">
        <f>SUM(H1210:H1237)</f>
        <v>3</v>
      </c>
      <c r="I1238" s="18">
        <f>SUM(I1210:I1237)</f>
        <v>1</v>
      </c>
    </row>
    <row r="1239" spans="1:14" x14ac:dyDescent="0.25">
      <c r="B1239" s="1"/>
      <c r="F1239" s="18"/>
      <c r="G1239" s="18"/>
      <c r="H1239" s="18"/>
      <c r="I1239" s="18"/>
    </row>
    <row r="1240" spans="1:14" x14ac:dyDescent="0.25">
      <c r="A1240" s="5" t="s">
        <v>2</v>
      </c>
      <c r="B1240" s="6" t="s">
        <v>3</v>
      </c>
      <c r="C1240" s="5" t="s">
        <v>4</v>
      </c>
      <c r="D1240" s="6" t="s">
        <v>5</v>
      </c>
      <c r="E1240" s="13" t="s">
        <v>23</v>
      </c>
      <c r="F1240" s="16">
        <v>0.95</v>
      </c>
      <c r="G1240" s="16"/>
      <c r="H1240" s="16">
        <v>0.98</v>
      </c>
      <c r="I1240" s="16">
        <v>1</v>
      </c>
      <c r="J1240" s="5" t="s">
        <v>6</v>
      </c>
      <c r="M1240" s="5" t="s">
        <v>22</v>
      </c>
      <c r="N1240" s="5" t="s">
        <v>21</v>
      </c>
    </row>
    <row r="1241" spans="1:14" x14ac:dyDescent="0.25">
      <c r="A1241">
        <v>28</v>
      </c>
      <c r="B1241" s="1">
        <v>37135</v>
      </c>
      <c r="C1241">
        <v>580001</v>
      </c>
      <c r="D1241">
        <v>700000</v>
      </c>
      <c r="E1241" s="14">
        <f t="shared" si="35"/>
        <v>0.82857285714285711</v>
      </c>
      <c r="F1241" s="18"/>
      <c r="G1241" s="18"/>
      <c r="H1241" s="18"/>
      <c r="I1241" s="18"/>
      <c r="J1241" t="s">
        <v>1</v>
      </c>
      <c r="K1241" s="3">
        <f t="shared" si="36"/>
        <v>-119999</v>
      </c>
    </row>
    <row r="1242" spans="1:14" x14ac:dyDescent="0.25">
      <c r="A1242">
        <v>28</v>
      </c>
      <c r="B1242" s="1">
        <v>37136</v>
      </c>
      <c r="C1242">
        <v>564169</v>
      </c>
      <c r="D1242">
        <v>700000</v>
      </c>
      <c r="E1242" s="14">
        <f t="shared" si="35"/>
        <v>0.80595571428571433</v>
      </c>
      <c r="F1242" s="18"/>
      <c r="G1242" s="18"/>
      <c r="H1242" s="18"/>
      <c r="I1242" s="18"/>
      <c r="J1242" t="s">
        <v>1</v>
      </c>
      <c r="K1242" s="3">
        <f t="shared" si="36"/>
        <v>-135831</v>
      </c>
    </row>
    <row r="1243" spans="1:14" x14ac:dyDescent="0.25">
      <c r="A1243">
        <v>28</v>
      </c>
      <c r="B1243" s="1">
        <v>37137</v>
      </c>
      <c r="C1243">
        <v>602318</v>
      </c>
      <c r="D1243">
        <v>700000</v>
      </c>
      <c r="E1243" s="14">
        <f t="shared" si="35"/>
        <v>0.86045428571428573</v>
      </c>
      <c r="F1243" s="18"/>
      <c r="G1243" s="18"/>
      <c r="H1243" s="18"/>
      <c r="I1243" s="18"/>
      <c r="J1243" t="s">
        <v>1</v>
      </c>
      <c r="K1243" s="3">
        <f t="shared" si="36"/>
        <v>-97682</v>
      </c>
    </row>
    <row r="1244" spans="1:14" x14ac:dyDescent="0.25">
      <c r="A1244">
        <v>28</v>
      </c>
      <c r="B1244" s="1">
        <v>37138</v>
      </c>
      <c r="C1244">
        <v>591694</v>
      </c>
      <c r="D1244">
        <v>700000</v>
      </c>
      <c r="E1244" s="14">
        <f t="shared" si="35"/>
        <v>0.84527714285714284</v>
      </c>
      <c r="F1244" s="18"/>
      <c r="G1244" s="18"/>
      <c r="H1244" s="18"/>
      <c r="I1244" s="18"/>
      <c r="J1244" t="s">
        <v>1</v>
      </c>
      <c r="K1244" s="3">
        <f t="shared" si="36"/>
        <v>-108306</v>
      </c>
    </row>
    <row r="1245" spans="1:14" x14ac:dyDescent="0.25">
      <c r="A1245">
        <v>28</v>
      </c>
      <c r="B1245" s="1">
        <v>37139</v>
      </c>
      <c r="C1245">
        <v>674709</v>
      </c>
      <c r="D1245">
        <v>700000</v>
      </c>
      <c r="E1245" s="14">
        <f t="shared" si="35"/>
        <v>0.96387</v>
      </c>
      <c r="F1245" s="18">
        <v>1</v>
      </c>
      <c r="G1245" s="18"/>
      <c r="H1245" s="18"/>
      <c r="I1245" s="18"/>
      <c r="J1245" t="s">
        <v>1</v>
      </c>
      <c r="K1245" s="3">
        <f t="shared" si="36"/>
        <v>-25291</v>
      </c>
      <c r="M1245" s="2">
        <v>3</v>
      </c>
      <c r="N1245" t="s">
        <v>14</v>
      </c>
    </row>
    <row r="1246" spans="1:14" x14ac:dyDescent="0.25">
      <c r="A1246">
        <v>28</v>
      </c>
      <c r="B1246" s="1">
        <v>37140</v>
      </c>
      <c r="C1246">
        <v>635388</v>
      </c>
      <c r="D1246">
        <v>700000</v>
      </c>
      <c r="E1246" s="14">
        <f t="shared" si="35"/>
        <v>0.90769714285714287</v>
      </c>
      <c r="F1246" s="18"/>
      <c r="G1246" s="18"/>
      <c r="H1246" s="18"/>
      <c r="I1246" s="18"/>
      <c r="J1246" t="s">
        <v>1</v>
      </c>
      <c r="K1246" s="3">
        <f t="shared" si="36"/>
        <v>-64612</v>
      </c>
      <c r="M1246" s="2">
        <v>3</v>
      </c>
      <c r="N1246" t="s">
        <v>14</v>
      </c>
    </row>
    <row r="1247" spans="1:14" x14ac:dyDescent="0.25">
      <c r="A1247">
        <v>28</v>
      </c>
      <c r="B1247" s="1">
        <v>37141</v>
      </c>
      <c r="C1247">
        <v>628570</v>
      </c>
      <c r="D1247">
        <v>700000</v>
      </c>
      <c r="E1247" s="14">
        <f t="shared" si="35"/>
        <v>0.8979571428571429</v>
      </c>
      <c r="F1247" s="18"/>
      <c r="G1247" s="18"/>
      <c r="H1247" s="18"/>
      <c r="I1247" s="18"/>
      <c r="J1247" t="s">
        <v>1</v>
      </c>
      <c r="K1247" s="3">
        <f t="shared" si="36"/>
        <v>-71430</v>
      </c>
    </row>
    <row r="1248" spans="1:14" x14ac:dyDescent="0.25">
      <c r="A1248">
        <v>28</v>
      </c>
      <c r="B1248" s="1">
        <v>37142</v>
      </c>
      <c r="C1248">
        <v>635926</v>
      </c>
      <c r="D1248">
        <v>700000</v>
      </c>
      <c r="E1248" s="14">
        <f t="shared" si="35"/>
        <v>0.90846571428571432</v>
      </c>
      <c r="F1248" s="18"/>
      <c r="G1248" s="18"/>
      <c r="H1248" s="18"/>
      <c r="I1248" s="18"/>
      <c r="J1248" t="s">
        <v>1</v>
      </c>
      <c r="K1248" s="3">
        <f t="shared" si="36"/>
        <v>-64074</v>
      </c>
    </row>
    <row r="1249" spans="1:11" x14ac:dyDescent="0.25">
      <c r="A1249">
        <v>28</v>
      </c>
      <c r="B1249" s="1">
        <v>37143</v>
      </c>
      <c r="C1249">
        <v>640449</v>
      </c>
      <c r="D1249">
        <v>700000</v>
      </c>
      <c r="E1249" s="14">
        <f t="shared" si="35"/>
        <v>0.91492714285714283</v>
      </c>
      <c r="F1249" s="18"/>
      <c r="G1249" s="18"/>
      <c r="H1249" s="18"/>
      <c r="I1249" s="18"/>
      <c r="J1249" t="s">
        <v>1</v>
      </c>
      <c r="K1249" s="3">
        <f t="shared" si="36"/>
        <v>-59551</v>
      </c>
    </row>
    <row r="1250" spans="1:11" x14ac:dyDescent="0.25">
      <c r="A1250">
        <v>28</v>
      </c>
      <c r="B1250" s="1">
        <v>37144</v>
      </c>
      <c r="C1250">
        <v>630434</v>
      </c>
      <c r="D1250">
        <v>700000</v>
      </c>
      <c r="E1250" s="14">
        <f t="shared" si="35"/>
        <v>0.90061999999999998</v>
      </c>
      <c r="F1250" s="18"/>
      <c r="G1250" s="18"/>
      <c r="H1250" s="18"/>
      <c r="I1250" s="18"/>
      <c r="J1250" t="s">
        <v>1</v>
      </c>
      <c r="K1250" s="3">
        <f t="shared" si="36"/>
        <v>-69566</v>
      </c>
    </row>
    <row r="1251" spans="1:11" x14ac:dyDescent="0.25">
      <c r="A1251">
        <v>28</v>
      </c>
      <c r="B1251" s="1">
        <v>37145</v>
      </c>
      <c r="C1251">
        <v>645215</v>
      </c>
      <c r="D1251">
        <v>700000</v>
      </c>
      <c r="E1251" s="14">
        <f t="shared" si="35"/>
        <v>0.92173571428571432</v>
      </c>
      <c r="F1251" s="18"/>
      <c r="G1251" s="18"/>
      <c r="H1251" s="18"/>
      <c r="I1251" s="18"/>
      <c r="J1251" t="s">
        <v>1</v>
      </c>
      <c r="K1251" s="3">
        <f t="shared" si="36"/>
        <v>-54785</v>
      </c>
    </row>
    <row r="1252" spans="1:11" x14ac:dyDescent="0.25">
      <c r="A1252">
        <v>28</v>
      </c>
      <c r="B1252" s="1">
        <v>37146</v>
      </c>
      <c r="C1252">
        <v>633651</v>
      </c>
      <c r="D1252">
        <v>700000</v>
      </c>
      <c r="E1252" s="14">
        <f t="shared" si="35"/>
        <v>0.90521571428571423</v>
      </c>
      <c r="F1252" s="18"/>
      <c r="G1252" s="18"/>
      <c r="H1252" s="18"/>
      <c r="I1252" s="18"/>
      <c r="J1252" t="s">
        <v>1</v>
      </c>
      <c r="K1252" s="3">
        <f t="shared" si="36"/>
        <v>-66349</v>
      </c>
    </row>
    <row r="1253" spans="1:11" x14ac:dyDescent="0.25">
      <c r="A1253">
        <v>28</v>
      </c>
      <c r="B1253" s="1">
        <v>37147</v>
      </c>
      <c r="C1253">
        <v>583000</v>
      </c>
      <c r="D1253">
        <v>700000</v>
      </c>
      <c r="E1253" s="14">
        <f t="shared" si="35"/>
        <v>0.83285714285714285</v>
      </c>
      <c r="F1253" s="18"/>
      <c r="G1253" s="18"/>
      <c r="H1253" s="18"/>
      <c r="I1253" s="18"/>
      <c r="J1253" t="s">
        <v>1</v>
      </c>
      <c r="K1253" s="3">
        <f t="shared" si="36"/>
        <v>-117000</v>
      </c>
    </row>
    <row r="1254" spans="1:11" x14ac:dyDescent="0.25">
      <c r="A1254">
        <v>28</v>
      </c>
      <c r="B1254" s="1">
        <v>37148</v>
      </c>
      <c r="C1254">
        <v>675653</v>
      </c>
      <c r="D1254">
        <v>700000</v>
      </c>
      <c r="E1254" s="14">
        <f t="shared" si="35"/>
        <v>0.96521857142857148</v>
      </c>
      <c r="F1254" s="18">
        <v>1</v>
      </c>
      <c r="G1254" s="18"/>
      <c r="H1254" s="18"/>
      <c r="I1254" s="18"/>
      <c r="J1254" t="s">
        <v>1</v>
      </c>
      <c r="K1254" s="3">
        <f t="shared" si="36"/>
        <v>-24347</v>
      </c>
    </row>
    <row r="1255" spans="1:11" x14ac:dyDescent="0.25">
      <c r="A1255">
        <v>28</v>
      </c>
      <c r="B1255" s="1">
        <v>37149</v>
      </c>
      <c r="C1255">
        <v>634142</v>
      </c>
      <c r="D1255">
        <v>700000</v>
      </c>
      <c r="E1255" s="14">
        <f t="shared" si="35"/>
        <v>0.90591714285714287</v>
      </c>
      <c r="F1255" s="18"/>
      <c r="G1255" s="18"/>
      <c r="H1255" s="18"/>
      <c r="I1255" s="18"/>
      <c r="J1255" t="s">
        <v>1</v>
      </c>
      <c r="K1255" s="3">
        <f t="shared" si="36"/>
        <v>-65858</v>
      </c>
    </row>
    <row r="1256" spans="1:11" x14ac:dyDescent="0.25">
      <c r="A1256">
        <v>28</v>
      </c>
      <c r="B1256" s="1">
        <v>37150</v>
      </c>
      <c r="C1256">
        <v>626119</v>
      </c>
      <c r="D1256">
        <v>700000</v>
      </c>
      <c r="E1256" s="14">
        <f t="shared" si="35"/>
        <v>0.89445571428571424</v>
      </c>
      <c r="F1256" s="18"/>
      <c r="G1256" s="18"/>
      <c r="H1256" s="18"/>
      <c r="I1256" s="18"/>
      <c r="J1256" t="s">
        <v>1</v>
      </c>
      <c r="K1256" s="3">
        <f t="shared" si="36"/>
        <v>-73881</v>
      </c>
    </row>
    <row r="1257" spans="1:11" x14ac:dyDescent="0.25">
      <c r="A1257">
        <v>28</v>
      </c>
      <c r="B1257" s="1">
        <v>37151</v>
      </c>
      <c r="C1257">
        <v>586571</v>
      </c>
      <c r="D1257">
        <v>700000</v>
      </c>
      <c r="E1257" s="14">
        <f t="shared" si="35"/>
        <v>0.83795857142857144</v>
      </c>
      <c r="F1257" s="18"/>
      <c r="G1257" s="18"/>
      <c r="H1257" s="18"/>
      <c r="I1257" s="18"/>
      <c r="J1257" t="s">
        <v>1</v>
      </c>
      <c r="K1257" s="3">
        <f t="shared" si="36"/>
        <v>-113429</v>
      </c>
    </row>
    <row r="1258" spans="1:11" x14ac:dyDescent="0.25">
      <c r="A1258">
        <v>28</v>
      </c>
      <c r="B1258" s="1">
        <v>37152</v>
      </c>
      <c r="C1258">
        <v>587287</v>
      </c>
      <c r="D1258">
        <v>700000</v>
      </c>
      <c r="E1258" s="14">
        <f t="shared" si="35"/>
        <v>0.83898142857142854</v>
      </c>
      <c r="F1258" s="18"/>
      <c r="G1258" s="18"/>
      <c r="H1258" s="18"/>
      <c r="I1258" s="18"/>
      <c r="J1258" t="s">
        <v>1</v>
      </c>
      <c r="K1258" s="3">
        <f t="shared" si="36"/>
        <v>-112713</v>
      </c>
    </row>
    <row r="1259" spans="1:11" x14ac:dyDescent="0.25">
      <c r="A1259">
        <v>28</v>
      </c>
      <c r="B1259" s="1">
        <v>37153</v>
      </c>
      <c r="C1259">
        <v>571354</v>
      </c>
      <c r="D1259">
        <v>700000</v>
      </c>
      <c r="E1259" s="14">
        <f t="shared" si="35"/>
        <v>0.81621999999999995</v>
      </c>
      <c r="F1259" s="18"/>
      <c r="G1259" s="18"/>
      <c r="H1259" s="18"/>
      <c r="I1259" s="18"/>
      <c r="J1259" t="s">
        <v>1</v>
      </c>
      <c r="K1259" s="3">
        <f t="shared" si="36"/>
        <v>-128646</v>
      </c>
    </row>
    <row r="1260" spans="1:11" x14ac:dyDescent="0.25">
      <c r="A1260">
        <v>28</v>
      </c>
      <c r="B1260" s="1">
        <v>37154</v>
      </c>
      <c r="C1260">
        <v>520423</v>
      </c>
      <c r="D1260">
        <v>700000</v>
      </c>
      <c r="E1260" s="14">
        <f t="shared" si="35"/>
        <v>0.74346142857142861</v>
      </c>
      <c r="F1260" s="18"/>
      <c r="G1260" s="18"/>
      <c r="H1260" s="18"/>
      <c r="I1260" s="18"/>
      <c r="J1260" t="s">
        <v>1</v>
      </c>
      <c r="K1260" s="3">
        <f t="shared" si="36"/>
        <v>-179577</v>
      </c>
    </row>
    <row r="1261" spans="1:11" x14ac:dyDescent="0.25">
      <c r="A1261">
        <v>28</v>
      </c>
      <c r="B1261" s="1">
        <v>37155</v>
      </c>
      <c r="C1261">
        <v>604675</v>
      </c>
      <c r="D1261">
        <v>700000</v>
      </c>
      <c r="E1261" s="14">
        <f t="shared" si="35"/>
        <v>0.86382142857142852</v>
      </c>
      <c r="F1261" s="18"/>
      <c r="G1261" s="18"/>
      <c r="H1261" s="18"/>
      <c r="I1261" s="18"/>
      <c r="J1261" t="s">
        <v>1</v>
      </c>
      <c r="K1261" s="3">
        <f t="shared" si="36"/>
        <v>-95325</v>
      </c>
    </row>
    <row r="1262" spans="1:11" x14ac:dyDescent="0.25">
      <c r="A1262">
        <v>28</v>
      </c>
      <c r="B1262" s="1">
        <v>37156</v>
      </c>
      <c r="C1262">
        <v>628836</v>
      </c>
      <c r="D1262">
        <v>700000</v>
      </c>
      <c r="E1262" s="14">
        <f t="shared" si="35"/>
        <v>0.89833714285714283</v>
      </c>
      <c r="F1262" s="18"/>
      <c r="G1262" s="18"/>
      <c r="H1262" s="18"/>
      <c r="I1262" s="18"/>
      <c r="J1262" t="s">
        <v>1</v>
      </c>
      <c r="K1262" s="3">
        <f t="shared" si="36"/>
        <v>-71164</v>
      </c>
    </row>
    <row r="1263" spans="1:11" x14ac:dyDescent="0.25">
      <c r="A1263">
        <v>28</v>
      </c>
      <c r="B1263" s="1">
        <v>37157</v>
      </c>
      <c r="C1263">
        <v>620505</v>
      </c>
      <c r="D1263">
        <v>700000</v>
      </c>
      <c r="E1263" s="14">
        <f t="shared" si="35"/>
        <v>0.88643571428571433</v>
      </c>
      <c r="F1263" s="18"/>
      <c r="G1263" s="18"/>
      <c r="H1263" s="18"/>
      <c r="I1263" s="18"/>
      <c r="J1263" t="s">
        <v>1</v>
      </c>
      <c r="K1263" s="3">
        <f t="shared" si="36"/>
        <v>-79495</v>
      </c>
    </row>
    <row r="1264" spans="1:11" x14ac:dyDescent="0.25">
      <c r="A1264">
        <v>28</v>
      </c>
      <c r="B1264" s="1">
        <v>37158</v>
      </c>
      <c r="C1264">
        <v>652491</v>
      </c>
      <c r="D1264">
        <v>700000</v>
      </c>
      <c r="E1264" s="14">
        <f t="shared" si="35"/>
        <v>0.93213000000000001</v>
      </c>
      <c r="F1264" s="18"/>
      <c r="G1264" s="18"/>
      <c r="H1264" s="18"/>
      <c r="I1264" s="18"/>
      <c r="J1264" t="s">
        <v>1</v>
      </c>
      <c r="K1264" s="3">
        <f t="shared" si="36"/>
        <v>-47509</v>
      </c>
    </row>
    <row r="1265" spans="1:14" x14ac:dyDescent="0.25">
      <c r="A1265">
        <v>28</v>
      </c>
      <c r="B1265" s="1">
        <v>37159</v>
      </c>
      <c r="C1265">
        <v>586783</v>
      </c>
      <c r="D1265">
        <v>700000</v>
      </c>
      <c r="E1265" s="14">
        <f t="shared" si="35"/>
        <v>0.8382614285714286</v>
      </c>
      <c r="F1265" s="18"/>
      <c r="G1265" s="18"/>
      <c r="H1265" s="18"/>
      <c r="I1265" s="18"/>
      <c r="J1265" t="s">
        <v>1</v>
      </c>
      <c r="K1265" s="3">
        <f t="shared" si="36"/>
        <v>-113217</v>
      </c>
    </row>
    <row r="1266" spans="1:14" x14ac:dyDescent="0.25">
      <c r="A1266">
        <v>28</v>
      </c>
      <c r="B1266" s="1">
        <v>37160</v>
      </c>
      <c r="C1266">
        <v>615568</v>
      </c>
      <c r="D1266">
        <v>700000</v>
      </c>
      <c r="E1266" s="14">
        <f t="shared" si="35"/>
        <v>0.87938285714285713</v>
      </c>
      <c r="F1266" s="18"/>
      <c r="G1266" s="18"/>
      <c r="H1266" s="18"/>
      <c r="I1266" s="18"/>
      <c r="J1266" t="s">
        <v>1</v>
      </c>
      <c r="K1266" s="3">
        <f t="shared" si="36"/>
        <v>-84432</v>
      </c>
    </row>
    <row r="1267" spans="1:14" x14ac:dyDescent="0.25">
      <c r="A1267">
        <v>28</v>
      </c>
      <c r="B1267" s="1">
        <v>37161</v>
      </c>
      <c r="C1267">
        <v>642530</v>
      </c>
      <c r="D1267">
        <v>700000</v>
      </c>
      <c r="E1267" s="14">
        <f t="shared" si="35"/>
        <v>0.91790000000000005</v>
      </c>
      <c r="F1267" s="18"/>
      <c r="G1267" s="18"/>
      <c r="H1267" s="18"/>
      <c r="I1267" s="18"/>
      <c r="J1267" t="s">
        <v>1</v>
      </c>
      <c r="K1267" s="3">
        <f t="shared" si="36"/>
        <v>-57470</v>
      </c>
    </row>
    <row r="1268" spans="1:14" x14ac:dyDescent="0.25">
      <c r="A1268">
        <v>28</v>
      </c>
      <c r="B1268" s="1">
        <v>37162</v>
      </c>
      <c r="C1268">
        <v>660873</v>
      </c>
      <c r="D1268">
        <v>700000</v>
      </c>
      <c r="E1268" s="14">
        <f t="shared" ref="E1268:E1303" si="37">+C1268/D1268</f>
        <v>0.94410428571428573</v>
      </c>
      <c r="F1268" s="18"/>
      <c r="G1268" s="18"/>
      <c r="H1268" s="18"/>
      <c r="I1268" s="18"/>
      <c r="J1268" t="s">
        <v>1</v>
      </c>
      <c r="K1268" s="3">
        <f t="shared" si="36"/>
        <v>-39127</v>
      </c>
    </row>
    <row r="1269" spans="1:14" x14ac:dyDescent="0.25">
      <c r="A1269">
        <v>28</v>
      </c>
      <c r="B1269" s="1">
        <v>37163</v>
      </c>
      <c r="C1269">
        <v>654800</v>
      </c>
      <c r="D1269">
        <v>700000</v>
      </c>
      <c r="E1269" s="14">
        <f t="shared" si="37"/>
        <v>0.93542857142857139</v>
      </c>
      <c r="F1269" s="18"/>
      <c r="G1269" s="18"/>
      <c r="H1269" s="18"/>
      <c r="I1269" s="18"/>
      <c r="J1269" t="s">
        <v>1</v>
      </c>
      <c r="K1269" s="3">
        <f t="shared" ref="K1269:K1303" si="38">SUM(C1269-D1269)</f>
        <v>-45200</v>
      </c>
    </row>
    <row r="1270" spans="1:14" ht="13.8" thickBot="1" x14ac:dyDescent="0.3">
      <c r="A1270">
        <v>28</v>
      </c>
      <c r="B1270" s="1">
        <v>37164</v>
      </c>
      <c r="C1270">
        <v>632261</v>
      </c>
      <c r="D1270">
        <v>700000</v>
      </c>
      <c r="E1270" s="14">
        <f t="shared" si="37"/>
        <v>0.90322999999999998</v>
      </c>
      <c r="F1270" s="20"/>
      <c r="G1270" s="20"/>
      <c r="H1270" s="20"/>
      <c r="I1270" s="20"/>
      <c r="J1270" t="s">
        <v>1</v>
      </c>
      <c r="K1270" s="3">
        <f t="shared" si="38"/>
        <v>-67739</v>
      </c>
    </row>
    <row r="1271" spans="1:14" x14ac:dyDescent="0.25">
      <c r="B1271" s="1"/>
      <c r="F1271" s="18">
        <f>SUM(F1243:F1270)</f>
        <v>2</v>
      </c>
      <c r="G1271" s="18"/>
      <c r="H1271" s="18">
        <f>SUM(H1243:H1270)</f>
        <v>0</v>
      </c>
      <c r="I1271" s="18">
        <f>SUM(I1243:I1270)</f>
        <v>0</v>
      </c>
    </row>
    <row r="1272" spans="1:14" x14ac:dyDescent="0.25">
      <c r="B1272" s="1"/>
      <c r="F1272" s="18"/>
      <c r="G1272" s="18"/>
      <c r="H1272" s="18"/>
      <c r="I1272" s="18"/>
    </row>
    <row r="1273" spans="1:14" x14ac:dyDescent="0.25">
      <c r="A1273" s="5" t="s">
        <v>2</v>
      </c>
      <c r="B1273" s="6" t="s">
        <v>3</v>
      </c>
      <c r="C1273" s="5" t="s">
        <v>4</v>
      </c>
      <c r="D1273" s="6" t="s">
        <v>5</v>
      </c>
      <c r="E1273" s="13" t="s">
        <v>23</v>
      </c>
      <c r="F1273" s="16">
        <v>0.95</v>
      </c>
      <c r="G1273" s="16"/>
      <c r="H1273" s="16">
        <v>0.98</v>
      </c>
      <c r="I1273" s="16">
        <v>1</v>
      </c>
      <c r="J1273" s="5" t="s">
        <v>6</v>
      </c>
      <c r="M1273" s="5" t="s">
        <v>22</v>
      </c>
      <c r="N1273" s="5" t="s">
        <v>21</v>
      </c>
    </row>
    <row r="1274" spans="1:14" x14ac:dyDescent="0.25">
      <c r="A1274">
        <v>28</v>
      </c>
      <c r="B1274" s="1">
        <v>37165</v>
      </c>
      <c r="C1274">
        <v>639688</v>
      </c>
      <c r="D1274">
        <v>705000</v>
      </c>
      <c r="E1274" s="14">
        <f t="shared" si="37"/>
        <v>0.90735886524822695</v>
      </c>
      <c r="F1274" s="18"/>
      <c r="G1274" s="18"/>
      <c r="H1274" s="18"/>
      <c r="I1274" s="18"/>
      <c r="J1274" t="s">
        <v>1</v>
      </c>
      <c r="K1274" s="3">
        <f t="shared" si="38"/>
        <v>-65312</v>
      </c>
      <c r="M1274" s="2">
        <v>4</v>
      </c>
      <c r="N1274" t="s">
        <v>14</v>
      </c>
    </row>
    <row r="1275" spans="1:14" x14ac:dyDescent="0.25">
      <c r="A1275">
        <v>28</v>
      </c>
      <c r="B1275" s="1">
        <v>37166</v>
      </c>
      <c r="C1275">
        <v>625478</v>
      </c>
      <c r="D1275">
        <v>705000</v>
      </c>
      <c r="E1275" s="14">
        <f t="shared" si="37"/>
        <v>0.88720283687943258</v>
      </c>
      <c r="F1275" s="18"/>
      <c r="G1275" s="18"/>
      <c r="H1275" s="18"/>
      <c r="I1275" s="18"/>
      <c r="J1275" t="s">
        <v>1</v>
      </c>
      <c r="K1275" s="3">
        <f t="shared" si="38"/>
        <v>-79522</v>
      </c>
      <c r="M1275" s="2">
        <v>4</v>
      </c>
      <c r="N1275" t="s">
        <v>14</v>
      </c>
    </row>
    <row r="1276" spans="1:14" x14ac:dyDescent="0.25">
      <c r="A1276">
        <v>28</v>
      </c>
      <c r="B1276" s="1">
        <v>37167</v>
      </c>
      <c r="C1276">
        <v>631692</v>
      </c>
      <c r="D1276">
        <v>705000</v>
      </c>
      <c r="E1276" s="14">
        <f t="shared" si="37"/>
        <v>0.89601702127659577</v>
      </c>
      <c r="F1276" s="18"/>
      <c r="G1276" s="18"/>
      <c r="H1276" s="18"/>
      <c r="I1276" s="18"/>
      <c r="J1276" t="s">
        <v>1</v>
      </c>
      <c r="K1276" s="3">
        <f t="shared" si="38"/>
        <v>-73308</v>
      </c>
      <c r="M1276" s="2">
        <v>2</v>
      </c>
      <c r="N1276" t="s">
        <v>14</v>
      </c>
    </row>
    <row r="1277" spans="1:14" x14ac:dyDescent="0.25">
      <c r="A1277">
        <v>28</v>
      </c>
      <c r="B1277" s="1">
        <v>37168</v>
      </c>
      <c r="C1277">
        <v>615029</v>
      </c>
      <c r="D1277">
        <v>705000</v>
      </c>
      <c r="E1277" s="14">
        <f t="shared" si="37"/>
        <v>0.87238156028368796</v>
      </c>
      <c r="F1277" s="18"/>
      <c r="G1277" s="18"/>
      <c r="H1277" s="18"/>
      <c r="I1277" s="18"/>
      <c r="J1277" t="s">
        <v>1</v>
      </c>
      <c r="K1277" s="3">
        <f t="shared" si="38"/>
        <v>-89971</v>
      </c>
      <c r="M1277" s="2">
        <v>3</v>
      </c>
      <c r="N1277" t="s">
        <v>14</v>
      </c>
    </row>
    <row r="1278" spans="1:14" x14ac:dyDescent="0.25">
      <c r="A1278">
        <v>28</v>
      </c>
      <c r="B1278" s="1">
        <v>37169</v>
      </c>
      <c r="C1278">
        <v>653286</v>
      </c>
      <c r="D1278">
        <v>705000</v>
      </c>
      <c r="E1278" s="14">
        <f t="shared" si="37"/>
        <v>0.9266468085106383</v>
      </c>
      <c r="F1278" s="18"/>
      <c r="G1278" s="18"/>
      <c r="H1278" s="18"/>
      <c r="I1278" s="18"/>
      <c r="J1278" t="s">
        <v>1</v>
      </c>
      <c r="K1278" s="3">
        <f t="shared" si="38"/>
        <v>-51714</v>
      </c>
      <c r="M1278" s="2">
        <v>4</v>
      </c>
      <c r="N1278" t="s">
        <v>14</v>
      </c>
    </row>
    <row r="1279" spans="1:14" x14ac:dyDescent="0.25">
      <c r="A1279">
        <v>28</v>
      </c>
      <c r="B1279" s="1">
        <v>37170</v>
      </c>
      <c r="C1279">
        <v>604974</v>
      </c>
      <c r="D1279">
        <v>705000</v>
      </c>
      <c r="E1279" s="14">
        <f t="shared" si="37"/>
        <v>0.85811914893617025</v>
      </c>
      <c r="F1279" s="18"/>
      <c r="G1279" s="18"/>
      <c r="H1279" s="18"/>
      <c r="I1279" s="18"/>
      <c r="J1279" t="s">
        <v>1</v>
      </c>
      <c r="K1279" s="3">
        <f t="shared" si="38"/>
        <v>-100026</v>
      </c>
      <c r="M1279" s="2">
        <v>4</v>
      </c>
      <c r="N1279" t="s">
        <v>14</v>
      </c>
    </row>
    <row r="1280" spans="1:14" x14ac:dyDescent="0.25">
      <c r="A1280">
        <v>28</v>
      </c>
      <c r="B1280" s="1">
        <v>37171</v>
      </c>
      <c r="C1280">
        <v>601872</v>
      </c>
      <c r="D1280">
        <v>705000</v>
      </c>
      <c r="E1280" s="14">
        <f t="shared" si="37"/>
        <v>0.85371914893617018</v>
      </c>
      <c r="F1280" s="18"/>
      <c r="G1280" s="18"/>
      <c r="H1280" s="18"/>
      <c r="I1280" s="18"/>
      <c r="J1280" t="s">
        <v>1</v>
      </c>
      <c r="K1280" s="3">
        <f t="shared" si="38"/>
        <v>-103128</v>
      </c>
      <c r="M1280" s="2">
        <v>4</v>
      </c>
      <c r="N1280" t="s">
        <v>14</v>
      </c>
    </row>
    <row r="1281" spans="1:14" x14ac:dyDescent="0.25">
      <c r="A1281">
        <v>28</v>
      </c>
      <c r="B1281" s="1">
        <v>37172</v>
      </c>
      <c r="C1281">
        <v>601787</v>
      </c>
      <c r="D1281">
        <v>705000</v>
      </c>
      <c r="E1281" s="14">
        <f t="shared" si="37"/>
        <v>0.85359858156028368</v>
      </c>
      <c r="F1281" s="18"/>
      <c r="G1281" s="18"/>
      <c r="H1281" s="18"/>
      <c r="I1281" s="18"/>
      <c r="J1281" t="s">
        <v>1</v>
      </c>
      <c r="K1281" s="3">
        <f t="shared" si="38"/>
        <v>-103213</v>
      </c>
      <c r="M1281" s="2">
        <v>4</v>
      </c>
      <c r="N1281" t="s">
        <v>14</v>
      </c>
    </row>
    <row r="1282" spans="1:14" x14ac:dyDescent="0.25">
      <c r="A1282">
        <v>28</v>
      </c>
      <c r="B1282" s="1">
        <v>37173</v>
      </c>
      <c r="C1282">
        <v>612692</v>
      </c>
      <c r="D1282">
        <v>705000</v>
      </c>
      <c r="E1282" s="14">
        <f t="shared" si="37"/>
        <v>0.86906666666666665</v>
      </c>
      <c r="F1282" s="18"/>
      <c r="G1282" s="18"/>
      <c r="H1282" s="18"/>
      <c r="I1282" s="18"/>
      <c r="J1282" t="s">
        <v>1</v>
      </c>
      <c r="K1282" s="3">
        <f t="shared" si="38"/>
        <v>-92308</v>
      </c>
      <c r="M1282" s="2">
        <v>2</v>
      </c>
      <c r="N1282" t="s">
        <v>14</v>
      </c>
    </row>
    <row r="1283" spans="1:14" x14ac:dyDescent="0.25">
      <c r="A1283">
        <v>28</v>
      </c>
      <c r="B1283" s="1">
        <v>37174</v>
      </c>
      <c r="C1283">
        <v>636212</v>
      </c>
      <c r="D1283">
        <v>705000</v>
      </c>
      <c r="E1283" s="14">
        <f t="shared" si="37"/>
        <v>0.9024283687943262</v>
      </c>
      <c r="F1283" s="18"/>
      <c r="G1283" s="18"/>
      <c r="H1283" s="18"/>
      <c r="I1283" s="18"/>
      <c r="J1283" t="s">
        <v>1</v>
      </c>
      <c r="K1283" s="3">
        <f t="shared" si="38"/>
        <v>-68788</v>
      </c>
      <c r="M1283" s="2">
        <v>4</v>
      </c>
      <c r="N1283" t="s">
        <v>14</v>
      </c>
    </row>
    <row r="1284" spans="1:14" x14ac:dyDescent="0.25">
      <c r="A1284">
        <v>28</v>
      </c>
      <c r="B1284" s="1">
        <v>37175</v>
      </c>
      <c r="C1284">
        <v>644805</v>
      </c>
      <c r="D1284">
        <v>705000</v>
      </c>
      <c r="E1284" s="14">
        <f t="shared" si="37"/>
        <v>0.91461702127659572</v>
      </c>
      <c r="F1284" s="18"/>
      <c r="G1284" s="18"/>
      <c r="H1284" s="18"/>
      <c r="I1284" s="18"/>
      <c r="J1284" t="s">
        <v>1</v>
      </c>
      <c r="K1284" s="3">
        <f t="shared" si="38"/>
        <v>-60195</v>
      </c>
      <c r="M1284" s="2">
        <v>4</v>
      </c>
      <c r="N1284" t="s">
        <v>14</v>
      </c>
    </row>
    <row r="1285" spans="1:14" x14ac:dyDescent="0.25">
      <c r="A1285">
        <v>28</v>
      </c>
      <c r="B1285" s="1">
        <v>37176</v>
      </c>
      <c r="C1285">
        <v>638419</v>
      </c>
      <c r="D1285">
        <v>705000</v>
      </c>
      <c r="E1285" s="14">
        <f t="shared" si="37"/>
        <v>0.90555886524822693</v>
      </c>
      <c r="F1285" s="18"/>
      <c r="G1285" s="18"/>
      <c r="H1285" s="18"/>
      <c r="I1285" s="18"/>
      <c r="J1285" t="s">
        <v>1</v>
      </c>
      <c r="K1285" s="3">
        <f t="shared" si="38"/>
        <v>-66581</v>
      </c>
      <c r="M1285" s="2">
        <v>4</v>
      </c>
      <c r="N1285" t="s">
        <v>14</v>
      </c>
    </row>
    <row r="1286" spans="1:14" x14ac:dyDescent="0.25">
      <c r="A1286">
        <v>28</v>
      </c>
      <c r="B1286" s="1">
        <v>37177</v>
      </c>
      <c r="C1286">
        <v>651052</v>
      </c>
      <c r="D1286">
        <v>705000</v>
      </c>
      <c r="E1286" s="14">
        <f t="shared" si="37"/>
        <v>0.92347801418439712</v>
      </c>
      <c r="F1286" s="18"/>
      <c r="G1286" s="18"/>
      <c r="H1286" s="18"/>
      <c r="I1286" s="18"/>
      <c r="J1286" t="s">
        <v>1</v>
      </c>
      <c r="K1286" s="3">
        <f t="shared" si="38"/>
        <v>-53948</v>
      </c>
      <c r="M1286" s="2">
        <v>4</v>
      </c>
      <c r="N1286" t="s">
        <v>14</v>
      </c>
    </row>
    <row r="1287" spans="1:14" x14ac:dyDescent="0.25">
      <c r="A1287">
        <v>28</v>
      </c>
      <c r="B1287" s="1">
        <v>37178</v>
      </c>
      <c r="C1287">
        <v>617154</v>
      </c>
      <c r="D1287">
        <v>705000</v>
      </c>
      <c r="E1287" s="14">
        <f t="shared" si="37"/>
        <v>0.87539574468085102</v>
      </c>
      <c r="F1287" s="18"/>
      <c r="G1287" s="18"/>
      <c r="H1287" s="18"/>
      <c r="I1287" s="18"/>
      <c r="J1287" t="s">
        <v>1</v>
      </c>
      <c r="K1287" s="3">
        <f t="shared" si="38"/>
        <v>-87846</v>
      </c>
      <c r="M1287" s="2">
        <v>4</v>
      </c>
      <c r="N1287" t="s">
        <v>14</v>
      </c>
    </row>
    <row r="1288" spans="1:14" x14ac:dyDescent="0.25">
      <c r="A1288">
        <v>28</v>
      </c>
      <c r="B1288" s="1">
        <v>37179</v>
      </c>
      <c r="C1288">
        <v>640649</v>
      </c>
      <c r="D1288">
        <v>705000</v>
      </c>
      <c r="E1288" s="14">
        <f t="shared" si="37"/>
        <v>0.90872198581560282</v>
      </c>
      <c r="F1288" s="18"/>
      <c r="G1288" s="18"/>
      <c r="H1288" s="18"/>
      <c r="I1288" s="18"/>
      <c r="J1288" t="s">
        <v>1</v>
      </c>
      <c r="K1288" s="3">
        <f t="shared" si="38"/>
        <v>-64351</v>
      </c>
      <c r="M1288" s="2">
        <v>2</v>
      </c>
      <c r="N1288" t="s">
        <v>14</v>
      </c>
    </row>
    <row r="1289" spans="1:14" x14ac:dyDescent="0.25">
      <c r="A1289">
        <v>28</v>
      </c>
      <c r="B1289" s="1">
        <v>37180</v>
      </c>
      <c r="C1289">
        <v>667348</v>
      </c>
      <c r="D1289">
        <v>705000</v>
      </c>
      <c r="E1289" s="14">
        <f t="shared" si="37"/>
        <v>0.94659290780141847</v>
      </c>
      <c r="F1289" s="18">
        <v>1</v>
      </c>
      <c r="G1289" s="18"/>
      <c r="H1289" s="18"/>
      <c r="I1289" s="18"/>
      <c r="J1289" t="s">
        <v>1</v>
      </c>
      <c r="K1289" s="3">
        <f t="shared" si="38"/>
        <v>-37652</v>
      </c>
      <c r="M1289" s="2">
        <v>4</v>
      </c>
      <c r="N1289" t="s">
        <v>14</v>
      </c>
    </row>
    <row r="1290" spans="1:14" x14ac:dyDescent="0.25">
      <c r="A1290">
        <v>28</v>
      </c>
      <c r="B1290" s="1">
        <v>37181</v>
      </c>
      <c r="C1290">
        <v>679998</v>
      </c>
      <c r="D1290">
        <v>705000</v>
      </c>
      <c r="E1290" s="14">
        <f t="shared" si="37"/>
        <v>0.96453617021276594</v>
      </c>
      <c r="F1290" s="18">
        <v>1</v>
      </c>
      <c r="G1290" s="18"/>
      <c r="H1290" s="18"/>
      <c r="I1290" s="18"/>
      <c r="J1290" t="s">
        <v>1</v>
      </c>
      <c r="K1290" s="3">
        <f t="shared" si="38"/>
        <v>-25002</v>
      </c>
      <c r="M1290" s="2">
        <v>4</v>
      </c>
      <c r="N1290" t="s">
        <v>14</v>
      </c>
    </row>
    <row r="1291" spans="1:14" x14ac:dyDescent="0.25">
      <c r="A1291">
        <v>28</v>
      </c>
      <c r="B1291" s="1">
        <v>37182</v>
      </c>
      <c r="C1291">
        <v>686111</v>
      </c>
      <c r="D1291">
        <v>705000</v>
      </c>
      <c r="E1291" s="14">
        <f t="shared" si="37"/>
        <v>0.97320709219858159</v>
      </c>
      <c r="F1291" s="18">
        <v>1</v>
      </c>
      <c r="G1291" s="18"/>
      <c r="H1291" s="18"/>
      <c r="I1291" s="18"/>
      <c r="J1291" t="s">
        <v>1</v>
      </c>
      <c r="K1291" s="3">
        <f t="shared" si="38"/>
        <v>-18889</v>
      </c>
      <c r="M1291" s="2">
        <v>4</v>
      </c>
      <c r="N1291" t="s">
        <v>14</v>
      </c>
    </row>
    <row r="1292" spans="1:14" x14ac:dyDescent="0.25">
      <c r="A1292">
        <v>28</v>
      </c>
      <c r="B1292" s="1">
        <v>37183</v>
      </c>
      <c r="C1292">
        <v>649141</v>
      </c>
      <c r="D1292">
        <v>705000</v>
      </c>
      <c r="E1292" s="14">
        <f t="shared" si="37"/>
        <v>0.9207673758865248</v>
      </c>
      <c r="F1292" s="18"/>
      <c r="G1292" s="18"/>
      <c r="H1292" s="18"/>
      <c r="I1292" s="18"/>
      <c r="J1292" t="s">
        <v>1</v>
      </c>
      <c r="K1292" s="3">
        <f t="shared" si="38"/>
        <v>-55859</v>
      </c>
      <c r="M1292" s="2">
        <v>4</v>
      </c>
      <c r="N1292" t="s">
        <v>14</v>
      </c>
    </row>
    <row r="1293" spans="1:14" x14ac:dyDescent="0.25">
      <c r="A1293">
        <v>28</v>
      </c>
      <c r="B1293" s="1">
        <v>37184</v>
      </c>
      <c r="C1293">
        <v>632839</v>
      </c>
      <c r="D1293">
        <v>705000</v>
      </c>
      <c r="E1293" s="14">
        <f t="shared" si="37"/>
        <v>0.89764397163120568</v>
      </c>
      <c r="F1293" s="18"/>
      <c r="G1293" s="18"/>
      <c r="H1293" s="18"/>
      <c r="I1293" s="18"/>
      <c r="J1293" t="s">
        <v>1</v>
      </c>
      <c r="K1293" s="3">
        <f t="shared" si="38"/>
        <v>-72161</v>
      </c>
    </row>
    <row r="1294" spans="1:14" x14ac:dyDescent="0.25">
      <c r="A1294">
        <v>28</v>
      </c>
      <c r="B1294" s="1">
        <v>37185</v>
      </c>
      <c r="C1294">
        <v>643914</v>
      </c>
      <c r="D1294">
        <v>705000</v>
      </c>
      <c r="E1294" s="14">
        <f t="shared" si="37"/>
        <v>0.91335319148936167</v>
      </c>
      <c r="F1294" s="18"/>
      <c r="G1294" s="18"/>
      <c r="H1294" s="18"/>
      <c r="I1294" s="18"/>
      <c r="J1294" t="s">
        <v>1</v>
      </c>
      <c r="K1294" s="3">
        <f t="shared" si="38"/>
        <v>-61086</v>
      </c>
      <c r="M1294" s="2">
        <v>4</v>
      </c>
      <c r="N1294" t="s">
        <v>14</v>
      </c>
    </row>
    <row r="1295" spans="1:14" x14ac:dyDescent="0.25">
      <c r="A1295">
        <v>28</v>
      </c>
      <c r="B1295" s="1">
        <v>37186</v>
      </c>
      <c r="C1295">
        <v>623937</v>
      </c>
      <c r="D1295">
        <v>705000</v>
      </c>
      <c r="E1295" s="14">
        <f t="shared" si="37"/>
        <v>0.88501702127659576</v>
      </c>
      <c r="F1295" s="18"/>
      <c r="G1295" s="18"/>
      <c r="H1295" s="18"/>
      <c r="I1295" s="18"/>
      <c r="J1295" t="s">
        <v>1</v>
      </c>
      <c r="K1295" s="3">
        <f t="shared" si="38"/>
        <v>-81063</v>
      </c>
    </row>
    <row r="1296" spans="1:14" x14ac:dyDescent="0.25">
      <c r="A1296">
        <v>28</v>
      </c>
      <c r="B1296" s="1">
        <v>37187</v>
      </c>
      <c r="C1296">
        <v>647647</v>
      </c>
      <c r="D1296">
        <v>705000</v>
      </c>
      <c r="E1296" s="14">
        <f t="shared" si="37"/>
        <v>0.91864822695035464</v>
      </c>
      <c r="F1296" s="18"/>
      <c r="G1296" s="18"/>
      <c r="H1296" s="18"/>
      <c r="I1296" s="18"/>
      <c r="J1296" t="s">
        <v>1</v>
      </c>
      <c r="K1296" s="3">
        <f t="shared" si="38"/>
        <v>-57353</v>
      </c>
      <c r="M1296" s="2">
        <v>4</v>
      </c>
      <c r="N1296" t="s">
        <v>14</v>
      </c>
    </row>
    <row r="1297" spans="1:14" x14ac:dyDescent="0.25">
      <c r="A1297">
        <v>28</v>
      </c>
      <c r="B1297" s="1">
        <v>37188</v>
      </c>
      <c r="C1297">
        <v>614097</v>
      </c>
      <c r="D1297">
        <v>705000</v>
      </c>
      <c r="E1297" s="14">
        <f t="shared" si="37"/>
        <v>0.87105957446808513</v>
      </c>
      <c r="F1297" s="18"/>
      <c r="G1297" s="18"/>
      <c r="H1297" s="18"/>
      <c r="I1297" s="18"/>
      <c r="J1297" t="s">
        <v>1</v>
      </c>
      <c r="K1297" s="3">
        <f t="shared" si="38"/>
        <v>-90903</v>
      </c>
      <c r="M1297" s="2">
        <v>2</v>
      </c>
      <c r="N1297" t="s">
        <v>14</v>
      </c>
    </row>
    <row r="1298" spans="1:14" x14ac:dyDescent="0.25">
      <c r="A1298">
        <v>28</v>
      </c>
      <c r="B1298" s="1">
        <v>37189</v>
      </c>
      <c r="C1298">
        <v>631245</v>
      </c>
      <c r="D1298">
        <v>705000</v>
      </c>
      <c r="E1298" s="14">
        <f t="shared" si="37"/>
        <v>0.89538297872340422</v>
      </c>
      <c r="F1298" s="18"/>
      <c r="G1298" s="18"/>
      <c r="H1298" s="18"/>
      <c r="I1298" s="18"/>
      <c r="J1298" t="s">
        <v>1</v>
      </c>
      <c r="K1298" s="3">
        <f t="shared" si="38"/>
        <v>-73755</v>
      </c>
      <c r="M1298" s="2">
        <v>4</v>
      </c>
      <c r="N1298" t="s">
        <v>14</v>
      </c>
    </row>
    <row r="1299" spans="1:14" x14ac:dyDescent="0.25">
      <c r="A1299">
        <v>28</v>
      </c>
      <c r="B1299" s="1">
        <v>37190</v>
      </c>
      <c r="C1299">
        <v>679099</v>
      </c>
      <c r="D1299">
        <v>705000</v>
      </c>
      <c r="E1299" s="14">
        <f t="shared" si="37"/>
        <v>0.96326099290780143</v>
      </c>
      <c r="F1299" s="18">
        <v>1</v>
      </c>
      <c r="G1299" s="18"/>
      <c r="H1299" s="18"/>
      <c r="I1299" s="18"/>
      <c r="J1299" t="s">
        <v>1</v>
      </c>
      <c r="K1299" s="3">
        <f t="shared" si="38"/>
        <v>-25901</v>
      </c>
      <c r="M1299" s="2">
        <v>4</v>
      </c>
      <c r="N1299" t="s">
        <v>14</v>
      </c>
    </row>
    <row r="1300" spans="1:14" x14ac:dyDescent="0.25">
      <c r="A1300">
        <v>28</v>
      </c>
      <c r="B1300" s="1">
        <v>37191</v>
      </c>
      <c r="C1300">
        <v>577264</v>
      </c>
      <c r="D1300">
        <v>705000</v>
      </c>
      <c r="E1300" s="14">
        <f t="shared" si="37"/>
        <v>0.81881418439716314</v>
      </c>
      <c r="F1300" s="18"/>
      <c r="G1300" s="18"/>
      <c r="H1300" s="18"/>
      <c r="I1300" s="18"/>
      <c r="J1300" t="s">
        <v>1</v>
      </c>
      <c r="K1300" s="3">
        <f t="shared" si="38"/>
        <v>-127736</v>
      </c>
    </row>
    <row r="1301" spans="1:14" x14ac:dyDescent="0.25">
      <c r="A1301">
        <v>28</v>
      </c>
      <c r="B1301" s="1">
        <v>37192</v>
      </c>
      <c r="C1301">
        <v>596037</v>
      </c>
      <c r="D1301">
        <v>705000</v>
      </c>
      <c r="E1301" s="14">
        <f t="shared" si="37"/>
        <v>0.84544255319148931</v>
      </c>
      <c r="F1301" s="18"/>
      <c r="G1301" s="18"/>
      <c r="H1301" s="18"/>
      <c r="I1301" s="18"/>
      <c r="J1301" t="s">
        <v>1</v>
      </c>
      <c r="K1301" s="3">
        <f t="shared" si="38"/>
        <v>-108963</v>
      </c>
    </row>
    <row r="1302" spans="1:14" x14ac:dyDescent="0.25">
      <c r="A1302">
        <v>28</v>
      </c>
      <c r="B1302" s="1">
        <v>37193</v>
      </c>
      <c r="C1302">
        <v>619625</v>
      </c>
      <c r="D1302">
        <v>705000</v>
      </c>
      <c r="E1302" s="14">
        <f t="shared" si="37"/>
        <v>0.87890070921985819</v>
      </c>
      <c r="F1302" s="18"/>
      <c r="G1302" s="18"/>
      <c r="H1302" s="18"/>
      <c r="I1302" s="18"/>
      <c r="J1302" t="s">
        <v>1</v>
      </c>
      <c r="K1302" s="3">
        <f t="shared" si="38"/>
        <v>-85375</v>
      </c>
      <c r="M1302" s="2">
        <v>3</v>
      </c>
      <c r="N1302" t="s">
        <v>14</v>
      </c>
    </row>
    <row r="1303" spans="1:14" ht="13.8" thickBot="1" x14ac:dyDescent="0.3">
      <c r="A1303">
        <v>28</v>
      </c>
      <c r="B1303" s="1">
        <v>37194</v>
      </c>
      <c r="C1303">
        <v>622153</v>
      </c>
      <c r="D1303">
        <v>705000</v>
      </c>
      <c r="E1303" s="14">
        <f t="shared" si="37"/>
        <v>0.88248652482269507</v>
      </c>
      <c r="F1303" s="20"/>
      <c r="G1303" s="20"/>
      <c r="H1303" s="20"/>
      <c r="I1303" s="20"/>
      <c r="J1303" t="s">
        <v>1</v>
      </c>
      <c r="K1303" s="3">
        <f t="shared" si="38"/>
        <v>-82847</v>
      </c>
      <c r="M1303" s="2">
        <v>4</v>
      </c>
      <c r="N1303" t="s">
        <v>14</v>
      </c>
    </row>
    <row r="1304" spans="1:14" x14ac:dyDescent="0.25">
      <c r="F1304" s="18">
        <f>SUM(F1276:F1303)</f>
        <v>4</v>
      </c>
      <c r="G1304" s="18"/>
      <c r="H1304" s="18">
        <f>SUM(H1276:H1303)</f>
        <v>0</v>
      </c>
      <c r="I1304" s="18">
        <f>SUM(I1276:I1303)</f>
        <v>0</v>
      </c>
      <c r="M1304" s="2"/>
    </row>
    <row r="1305" spans="1:14" x14ac:dyDescent="0.25">
      <c r="M1305" s="2"/>
    </row>
    <row r="1307" spans="1:14" x14ac:dyDescent="0.25">
      <c r="M1307" s="2"/>
    </row>
    <row r="1308" spans="1:14" x14ac:dyDescent="0.25">
      <c r="M1308" s="2"/>
    </row>
    <row r="1309" spans="1:14" x14ac:dyDescent="0.25">
      <c r="M1309" s="2"/>
    </row>
    <row r="1310" spans="1:14" x14ac:dyDescent="0.25">
      <c r="M1310" s="2"/>
    </row>
    <row r="1335" spans="1:11" ht="17.399999999999999" x14ac:dyDescent="0.3">
      <c r="A1335" s="7" t="s">
        <v>15</v>
      </c>
    </row>
    <row r="1337" spans="1:11" ht="17.399999999999999" x14ac:dyDescent="0.3">
      <c r="A1337" s="12" t="s">
        <v>16</v>
      </c>
      <c r="H1337" s="16">
        <v>0.95</v>
      </c>
      <c r="I1337" s="16">
        <v>0.98</v>
      </c>
      <c r="J1337" s="16">
        <v>1</v>
      </c>
      <c r="K1337"/>
    </row>
    <row r="1338" spans="1:11" x14ac:dyDescent="0.25">
      <c r="J1338" s="19"/>
      <c r="K1338"/>
    </row>
    <row r="1339" spans="1:11" x14ac:dyDescent="0.25">
      <c r="A1339" s="22" t="s">
        <v>24</v>
      </c>
      <c r="C1339" s="2">
        <v>11</v>
      </c>
      <c r="D1339" t="s">
        <v>38</v>
      </c>
      <c r="F1339" s="8">
        <f>11/31</f>
        <v>0.35483870967741937</v>
      </c>
      <c r="G1339" s="8"/>
      <c r="H1339" s="18">
        <v>9</v>
      </c>
      <c r="I1339" s="18">
        <v>10</v>
      </c>
      <c r="J1339" s="18">
        <v>11</v>
      </c>
    </row>
    <row r="1340" spans="1:11" x14ac:dyDescent="0.25">
      <c r="A1340" s="23" t="s">
        <v>25</v>
      </c>
      <c r="C1340" s="2">
        <v>26</v>
      </c>
      <c r="D1340" t="s">
        <v>38</v>
      </c>
      <c r="F1340" s="8">
        <f>26/30</f>
        <v>0.8666666666666667</v>
      </c>
      <c r="G1340" s="8"/>
      <c r="H1340" s="18">
        <v>2</v>
      </c>
      <c r="I1340" s="18">
        <v>9</v>
      </c>
      <c r="J1340" s="18">
        <v>17</v>
      </c>
    </row>
    <row r="1341" spans="1:11" x14ac:dyDescent="0.25">
      <c r="A1341" s="24" t="s">
        <v>26</v>
      </c>
      <c r="C1341" s="2">
        <v>31</v>
      </c>
      <c r="D1341" t="s">
        <v>38</v>
      </c>
      <c r="F1341" s="8">
        <f>31/31</f>
        <v>1</v>
      </c>
      <c r="G1341" s="8"/>
      <c r="H1341" s="18">
        <v>4</v>
      </c>
      <c r="I1341" s="18">
        <v>22</v>
      </c>
      <c r="J1341" s="18">
        <v>5</v>
      </c>
    </row>
    <row r="1342" spans="1:11" x14ac:dyDescent="0.25">
      <c r="A1342" s="24" t="s">
        <v>27</v>
      </c>
      <c r="C1342" s="2">
        <v>31</v>
      </c>
      <c r="D1342" t="s">
        <v>38</v>
      </c>
      <c r="F1342" s="8">
        <f>31/31</f>
        <v>1</v>
      </c>
      <c r="G1342" s="8"/>
      <c r="H1342" s="18">
        <v>1</v>
      </c>
      <c r="I1342" s="18">
        <v>21</v>
      </c>
      <c r="J1342" s="18">
        <v>9</v>
      </c>
    </row>
    <row r="1343" spans="1:11" x14ac:dyDescent="0.25">
      <c r="A1343" s="24" t="s">
        <v>28</v>
      </c>
      <c r="C1343" s="2">
        <v>27</v>
      </c>
      <c r="D1343" t="s">
        <v>38</v>
      </c>
      <c r="F1343" s="8">
        <f>27/29</f>
        <v>0.93103448275862066</v>
      </c>
      <c r="G1343" s="8"/>
      <c r="H1343" s="18">
        <v>2</v>
      </c>
      <c r="I1343" s="18">
        <v>13</v>
      </c>
      <c r="J1343" s="18">
        <v>12</v>
      </c>
    </row>
    <row r="1344" spans="1:11" x14ac:dyDescent="0.25">
      <c r="A1344" s="24" t="s">
        <v>29</v>
      </c>
      <c r="C1344" s="2">
        <v>31</v>
      </c>
      <c r="D1344" t="s">
        <v>38</v>
      </c>
      <c r="F1344" s="8">
        <f>31/31</f>
        <v>1</v>
      </c>
      <c r="G1344" s="8"/>
      <c r="H1344" s="18">
        <v>1</v>
      </c>
      <c r="I1344" s="18">
        <v>14</v>
      </c>
      <c r="J1344" s="18">
        <v>16</v>
      </c>
    </row>
    <row r="1345" spans="1:12" x14ac:dyDescent="0.25">
      <c r="A1345" s="24" t="s">
        <v>30</v>
      </c>
      <c r="C1345" s="2">
        <v>30</v>
      </c>
      <c r="D1345" t="s">
        <v>38</v>
      </c>
      <c r="F1345" s="8">
        <f>30/30</f>
        <v>1</v>
      </c>
      <c r="G1345" s="8"/>
      <c r="H1345" s="18">
        <v>12</v>
      </c>
      <c r="I1345" s="18">
        <v>11</v>
      </c>
      <c r="J1345" s="18">
        <v>4</v>
      </c>
    </row>
    <row r="1346" spans="1:12" x14ac:dyDescent="0.25">
      <c r="A1346" s="24" t="s">
        <v>31</v>
      </c>
      <c r="C1346" s="2">
        <v>30</v>
      </c>
      <c r="D1346" t="s">
        <v>38</v>
      </c>
      <c r="F1346" s="8">
        <f>31/31</f>
        <v>1</v>
      </c>
      <c r="G1346" s="8"/>
      <c r="H1346" s="18">
        <v>5</v>
      </c>
      <c r="I1346" s="18">
        <v>6</v>
      </c>
      <c r="J1346" s="18">
        <v>11</v>
      </c>
    </row>
    <row r="1347" spans="1:12" x14ac:dyDescent="0.25">
      <c r="A1347" s="24" t="s">
        <v>32</v>
      </c>
      <c r="C1347" s="2">
        <v>21</v>
      </c>
      <c r="D1347" t="s">
        <v>38</v>
      </c>
      <c r="F1347" s="8">
        <f>21/30</f>
        <v>0.7</v>
      </c>
      <c r="G1347" s="8"/>
      <c r="H1347" s="18">
        <v>5</v>
      </c>
      <c r="I1347" s="18">
        <v>2</v>
      </c>
      <c r="J1347" s="18">
        <v>8</v>
      </c>
    </row>
    <row r="1348" spans="1:12" x14ac:dyDescent="0.25">
      <c r="A1348" s="24" t="s">
        <v>33</v>
      </c>
      <c r="C1348" s="2">
        <v>22</v>
      </c>
      <c r="D1348" t="s">
        <v>38</v>
      </c>
      <c r="F1348" s="8">
        <f>22/31</f>
        <v>0.70967741935483875</v>
      </c>
      <c r="G1348" s="8"/>
      <c r="H1348" s="18">
        <v>3</v>
      </c>
      <c r="I1348" s="18">
        <v>7</v>
      </c>
      <c r="J1348" s="18">
        <v>11</v>
      </c>
    </row>
    <row r="1349" spans="1:12" x14ac:dyDescent="0.25">
      <c r="A1349" s="24" t="s">
        <v>34</v>
      </c>
      <c r="C1349" s="2">
        <v>27</v>
      </c>
      <c r="D1349" t="s">
        <v>38</v>
      </c>
      <c r="F1349" s="8">
        <f>27/31</f>
        <v>0.87096774193548387</v>
      </c>
      <c r="G1349" s="8"/>
      <c r="H1349" s="18">
        <v>2</v>
      </c>
      <c r="I1349" s="18">
        <v>8</v>
      </c>
      <c r="J1349" s="18">
        <v>19</v>
      </c>
    </row>
    <row r="1350" spans="1:12" x14ac:dyDescent="0.25">
      <c r="A1350" s="24" t="s">
        <v>35</v>
      </c>
      <c r="C1350" s="2">
        <v>5</v>
      </c>
      <c r="D1350" t="s">
        <v>38</v>
      </c>
      <c r="F1350" s="8">
        <f>5/30</f>
        <v>0.16666666666666666</v>
      </c>
      <c r="G1350" s="8"/>
      <c r="H1350" s="18">
        <v>4</v>
      </c>
      <c r="I1350" s="18">
        <v>2</v>
      </c>
      <c r="J1350" s="18">
        <v>6</v>
      </c>
    </row>
    <row r="1351" spans="1:12" ht="13.8" thickBot="1" x14ac:dyDescent="0.3">
      <c r="A1351" s="25" t="s">
        <v>36</v>
      </c>
      <c r="B1351" s="9"/>
      <c r="C1351" s="26">
        <v>3</v>
      </c>
      <c r="D1351" s="9" t="s">
        <v>38</v>
      </c>
      <c r="E1351" s="15"/>
      <c r="F1351" s="10">
        <f>3/31</f>
        <v>9.6774193548387094E-2</v>
      </c>
      <c r="G1351" s="10"/>
      <c r="H1351" s="20">
        <v>2</v>
      </c>
      <c r="I1351" s="20">
        <v>2</v>
      </c>
      <c r="J1351" s="20">
        <v>1</v>
      </c>
    </row>
    <row r="1352" spans="1:12" x14ac:dyDescent="0.25">
      <c r="B1352" s="5" t="s">
        <v>18</v>
      </c>
      <c r="C1352" s="2">
        <f>SUM(C1339:C1351)</f>
        <v>295</v>
      </c>
      <c r="D1352" s="5" t="s">
        <v>37</v>
      </c>
      <c r="F1352" s="11">
        <f>295/365</f>
        <v>0.80821917808219179</v>
      </c>
      <c r="G1352" s="11"/>
      <c r="H1352" s="18">
        <f>SUM(H1339:H1351)</f>
        <v>52</v>
      </c>
      <c r="I1352" s="18">
        <f>SUM(I1339:I1351)</f>
        <v>127</v>
      </c>
      <c r="J1352" s="18">
        <f>SUM(J1339:J1351)</f>
        <v>130</v>
      </c>
    </row>
    <row r="1353" spans="1:12" x14ac:dyDescent="0.25">
      <c r="B1353" s="5"/>
      <c r="C1353" s="2"/>
      <c r="D1353" s="5"/>
      <c r="F1353" s="11"/>
      <c r="G1353" s="11"/>
      <c r="H1353" s="18"/>
      <c r="I1353" s="18"/>
      <c r="J1353" s="18"/>
    </row>
    <row r="1354" spans="1:12" x14ac:dyDescent="0.25">
      <c r="B1354" s="5"/>
      <c r="C1354" s="2"/>
      <c r="D1354" s="5"/>
      <c r="F1354" s="11"/>
      <c r="G1354" s="11"/>
      <c r="H1354" s="18"/>
      <c r="I1354" s="18"/>
      <c r="J1354" s="18" t="s">
        <v>41</v>
      </c>
      <c r="K1354" s="3">
        <f>SUM(H1352:J1352)</f>
        <v>309</v>
      </c>
      <c r="L1354" t="s">
        <v>39</v>
      </c>
    </row>
    <row r="1355" spans="1:12" x14ac:dyDescent="0.25">
      <c r="B1355" s="5"/>
      <c r="C1355" s="2"/>
      <c r="D1355" s="5"/>
      <c r="F1355" s="11"/>
      <c r="G1355" s="11"/>
      <c r="H1355" s="18"/>
      <c r="I1355" s="18"/>
      <c r="J1355" s="18"/>
      <c r="K1355" s="28">
        <f>307/365</f>
        <v>0.84109589041095889</v>
      </c>
      <c r="L1355" t="s">
        <v>40</v>
      </c>
    </row>
    <row r="1356" spans="1:12" x14ac:dyDescent="0.25">
      <c r="B1356" s="5"/>
      <c r="C1356" s="2"/>
      <c r="D1356" s="5"/>
      <c r="F1356" s="11"/>
      <c r="G1356" s="11"/>
      <c r="H1356" s="18"/>
      <c r="I1356" s="18"/>
      <c r="J1356" s="18" t="s">
        <v>42</v>
      </c>
      <c r="K1356" s="3">
        <f>SUM(I1352:J1352)</f>
        <v>257</v>
      </c>
      <c r="L1356" t="s">
        <v>43</v>
      </c>
    </row>
    <row r="1357" spans="1:12" x14ac:dyDescent="0.25">
      <c r="B1357" s="5"/>
      <c r="C1357" s="2"/>
      <c r="D1357" s="5"/>
      <c r="F1357" s="11"/>
      <c r="G1357" s="11"/>
      <c r="H1357" s="18"/>
      <c r="I1357" s="18"/>
      <c r="J1357" s="18"/>
      <c r="K1357" s="28">
        <f>255/365</f>
        <v>0.69863013698630139</v>
      </c>
      <c r="L1357" t="s">
        <v>40</v>
      </c>
    </row>
    <row r="1358" spans="1:12" x14ac:dyDescent="0.25">
      <c r="B1358" s="5"/>
      <c r="C1358" s="2"/>
      <c r="D1358" s="5"/>
      <c r="F1358" s="11"/>
      <c r="G1358" s="11"/>
      <c r="H1358" s="18"/>
      <c r="I1358" s="18"/>
      <c r="J1358" s="18" t="s">
        <v>44</v>
      </c>
      <c r="K1358" s="3">
        <f>SUM(J1352)</f>
        <v>130</v>
      </c>
      <c r="L1358" t="s">
        <v>45</v>
      </c>
    </row>
    <row r="1359" spans="1:12" x14ac:dyDescent="0.25">
      <c r="B1359" s="5"/>
      <c r="C1359" s="2"/>
      <c r="D1359" s="5"/>
      <c r="F1359" s="11"/>
      <c r="G1359" s="11"/>
      <c r="H1359" s="18"/>
      <c r="I1359" s="18"/>
      <c r="J1359" s="18"/>
      <c r="K1359" s="28">
        <f>129/365</f>
        <v>0.35342465753424657</v>
      </c>
      <c r="L1359" t="s">
        <v>40</v>
      </c>
    </row>
    <row r="1361" spans="1:14" ht="17.399999999999999" x14ac:dyDescent="0.3">
      <c r="A1361" s="12" t="s">
        <v>17</v>
      </c>
      <c r="F1361"/>
      <c r="G1361"/>
      <c r="H1361" s="16">
        <v>0.95</v>
      </c>
      <c r="I1361" s="16">
        <v>0.98</v>
      </c>
      <c r="J1361" s="16">
        <v>1</v>
      </c>
    </row>
    <row r="1362" spans="1:14" x14ac:dyDescent="0.25">
      <c r="F1362"/>
      <c r="G1362"/>
      <c r="J1362" s="19"/>
    </row>
    <row r="1363" spans="1:14" x14ac:dyDescent="0.25">
      <c r="A1363" s="22" t="s">
        <v>24</v>
      </c>
      <c r="C1363" s="2">
        <v>25</v>
      </c>
      <c r="D1363" t="s">
        <v>38</v>
      </c>
      <c r="F1363" s="8">
        <f>C1363/31</f>
        <v>0.80645161290322576</v>
      </c>
      <c r="G1363" s="8"/>
      <c r="H1363" s="18">
        <v>3</v>
      </c>
      <c r="I1363" s="18">
        <v>12</v>
      </c>
      <c r="J1363" s="18">
        <v>11</v>
      </c>
      <c r="N1363" s="21"/>
    </row>
    <row r="1364" spans="1:14" x14ac:dyDescent="0.25">
      <c r="A1364" s="23" t="s">
        <v>25</v>
      </c>
      <c r="C1364" s="2">
        <v>16</v>
      </c>
      <c r="D1364" t="s">
        <v>38</v>
      </c>
      <c r="F1364" s="8">
        <f>C1364/30</f>
        <v>0.53333333333333333</v>
      </c>
      <c r="G1364" s="8"/>
      <c r="H1364" s="18">
        <v>5</v>
      </c>
      <c r="I1364" s="18">
        <v>5</v>
      </c>
      <c r="J1364" s="18">
        <v>5</v>
      </c>
    </row>
    <row r="1365" spans="1:14" x14ac:dyDescent="0.25">
      <c r="A1365" s="24" t="s">
        <v>26</v>
      </c>
      <c r="C1365" s="2">
        <v>25</v>
      </c>
      <c r="D1365" t="s">
        <v>38</v>
      </c>
      <c r="F1365" s="8">
        <f>C1365/31</f>
        <v>0.80645161290322576</v>
      </c>
      <c r="G1365" s="8"/>
      <c r="H1365" s="18">
        <v>4</v>
      </c>
      <c r="I1365" s="18">
        <v>12</v>
      </c>
      <c r="J1365" s="18">
        <v>10</v>
      </c>
    </row>
    <row r="1366" spans="1:14" x14ac:dyDescent="0.25">
      <c r="A1366" s="24" t="s">
        <v>27</v>
      </c>
      <c r="C1366" s="2">
        <v>8</v>
      </c>
      <c r="D1366" t="s">
        <v>38</v>
      </c>
      <c r="F1366" s="8">
        <f>C1366/31</f>
        <v>0.25806451612903225</v>
      </c>
      <c r="G1366" s="8"/>
      <c r="H1366" s="18">
        <v>7</v>
      </c>
      <c r="I1366" s="18">
        <v>7</v>
      </c>
      <c r="J1366" s="18">
        <v>5</v>
      </c>
    </row>
    <row r="1367" spans="1:14" x14ac:dyDescent="0.25">
      <c r="A1367" s="24" t="s">
        <v>28</v>
      </c>
      <c r="C1367" s="2">
        <v>10</v>
      </c>
      <c r="D1367" t="s">
        <v>38</v>
      </c>
      <c r="F1367" s="8">
        <f>C1367/29</f>
        <v>0.34482758620689657</v>
      </c>
      <c r="G1367" s="8"/>
      <c r="H1367" s="18">
        <v>9</v>
      </c>
      <c r="I1367" s="18">
        <v>10</v>
      </c>
      <c r="J1367" s="18">
        <v>1</v>
      </c>
    </row>
    <row r="1368" spans="1:14" x14ac:dyDescent="0.25">
      <c r="A1368" s="24" t="s">
        <v>29</v>
      </c>
      <c r="C1368" s="2">
        <v>18</v>
      </c>
      <c r="D1368" t="s">
        <v>38</v>
      </c>
      <c r="F1368" s="8">
        <f>C1368/31</f>
        <v>0.58064516129032262</v>
      </c>
      <c r="G1368" s="8"/>
      <c r="H1368" s="18">
        <v>9</v>
      </c>
      <c r="I1368" s="18">
        <v>7</v>
      </c>
      <c r="J1368" s="18">
        <v>10</v>
      </c>
    </row>
    <row r="1369" spans="1:14" x14ac:dyDescent="0.25">
      <c r="A1369" s="24" t="s">
        <v>30</v>
      </c>
      <c r="C1369" s="2">
        <v>10</v>
      </c>
      <c r="D1369" t="s">
        <v>38</v>
      </c>
      <c r="F1369" s="8">
        <f>C1369/30</f>
        <v>0.33333333333333331</v>
      </c>
      <c r="G1369" s="8"/>
      <c r="H1369" s="18">
        <v>9</v>
      </c>
      <c r="I1369" s="18">
        <v>8</v>
      </c>
      <c r="J1369" s="18">
        <v>3</v>
      </c>
    </row>
    <row r="1370" spans="1:14" x14ac:dyDescent="0.25">
      <c r="A1370" s="24" t="s">
        <v>31</v>
      </c>
      <c r="C1370" s="2">
        <v>15</v>
      </c>
      <c r="D1370" t="s">
        <v>38</v>
      </c>
      <c r="F1370" s="8">
        <f>C1370/31</f>
        <v>0.4838709677419355</v>
      </c>
      <c r="G1370" s="8"/>
      <c r="H1370" s="18">
        <v>8</v>
      </c>
      <c r="I1370" s="18">
        <v>5</v>
      </c>
      <c r="J1370" s="18">
        <v>6</v>
      </c>
    </row>
    <row r="1371" spans="1:14" x14ac:dyDescent="0.25">
      <c r="A1371" s="24" t="s">
        <v>32</v>
      </c>
      <c r="C1371" s="2">
        <v>18</v>
      </c>
      <c r="D1371" t="s">
        <v>38</v>
      </c>
      <c r="F1371" s="8">
        <f>C1371/30</f>
        <v>0.6</v>
      </c>
      <c r="G1371" s="8"/>
      <c r="H1371" s="18">
        <v>2</v>
      </c>
      <c r="I1371" s="18">
        <v>14</v>
      </c>
      <c r="J1371" s="18">
        <v>9</v>
      </c>
    </row>
    <row r="1372" spans="1:14" x14ac:dyDescent="0.25">
      <c r="A1372" s="24" t="s">
        <v>33</v>
      </c>
      <c r="C1372" s="2">
        <v>7</v>
      </c>
      <c r="D1372" t="s">
        <v>38</v>
      </c>
      <c r="F1372" s="8">
        <f>C1372/31</f>
        <v>0.22580645161290322</v>
      </c>
      <c r="G1372" s="8"/>
      <c r="H1372" s="18">
        <v>9</v>
      </c>
      <c r="I1372" s="18">
        <v>10</v>
      </c>
      <c r="J1372" s="18">
        <v>5</v>
      </c>
    </row>
    <row r="1373" spans="1:14" x14ac:dyDescent="0.25">
      <c r="A1373" s="24" t="s">
        <v>34</v>
      </c>
      <c r="C1373" s="2">
        <v>24</v>
      </c>
      <c r="D1373" t="s">
        <v>38</v>
      </c>
      <c r="F1373" s="8">
        <f>C1373/31</f>
        <v>0.77419354838709675</v>
      </c>
      <c r="G1373" s="8"/>
      <c r="H1373" s="18">
        <v>2</v>
      </c>
      <c r="I1373" s="18">
        <v>12</v>
      </c>
      <c r="J1373" s="18">
        <v>14</v>
      </c>
    </row>
    <row r="1374" spans="1:14" x14ac:dyDescent="0.25">
      <c r="A1374" s="24" t="s">
        <v>35</v>
      </c>
      <c r="C1374" s="2">
        <v>26</v>
      </c>
      <c r="D1374" t="s">
        <v>38</v>
      </c>
      <c r="F1374" s="8">
        <f>C1374/30</f>
        <v>0.8666666666666667</v>
      </c>
      <c r="G1374" s="8"/>
      <c r="H1374" s="18">
        <v>8</v>
      </c>
      <c r="I1374" s="18">
        <v>3</v>
      </c>
      <c r="J1374" s="18">
        <v>18</v>
      </c>
    </row>
    <row r="1375" spans="1:14" ht="13.8" thickBot="1" x14ac:dyDescent="0.3">
      <c r="A1375" s="25" t="s">
        <v>36</v>
      </c>
      <c r="B1375" s="9"/>
      <c r="C1375" s="26">
        <v>29</v>
      </c>
      <c r="D1375" s="9" t="s">
        <v>38</v>
      </c>
      <c r="E1375" s="15"/>
      <c r="F1375" s="10">
        <f>C1375/31</f>
        <v>0.93548387096774188</v>
      </c>
      <c r="G1375" s="10"/>
      <c r="H1375" s="20">
        <v>13</v>
      </c>
      <c r="I1375" s="20">
        <v>16</v>
      </c>
      <c r="J1375" s="20">
        <v>0</v>
      </c>
      <c r="N1375" s="27"/>
    </row>
    <row r="1376" spans="1:14" x14ac:dyDescent="0.25">
      <c r="B1376" s="5" t="s">
        <v>18</v>
      </c>
      <c r="C1376" s="6">
        <f>SUM(C1363:C1375)</f>
        <v>231</v>
      </c>
      <c r="D1376" s="5" t="s">
        <v>37</v>
      </c>
      <c r="F1376" s="11">
        <f>231/365</f>
        <v>0.63287671232876708</v>
      </c>
      <c r="G1376" s="11"/>
      <c r="H1376" s="18">
        <f>SUM(H1363:H1375)</f>
        <v>88</v>
      </c>
      <c r="I1376" s="18">
        <f>SUM(I1363:I1375)</f>
        <v>121</v>
      </c>
      <c r="J1376" s="18">
        <f>SUM(J1363:J1375)</f>
        <v>97</v>
      </c>
    </row>
    <row r="1377" spans="1:17" x14ac:dyDescent="0.25">
      <c r="B1377" s="5"/>
      <c r="C1377" s="6"/>
      <c r="D1377" s="5"/>
      <c r="F1377" s="11"/>
      <c r="G1377" s="11"/>
      <c r="H1377" s="18"/>
      <c r="I1377" s="18"/>
      <c r="J1377" s="18"/>
    </row>
    <row r="1378" spans="1:17" x14ac:dyDescent="0.25">
      <c r="B1378" s="5"/>
      <c r="C1378" s="6"/>
      <c r="D1378" s="5"/>
      <c r="F1378" s="11"/>
      <c r="G1378" s="11"/>
      <c r="H1378" s="18"/>
      <c r="I1378" s="18"/>
      <c r="J1378" s="18" t="s">
        <v>41</v>
      </c>
      <c r="K1378" s="3">
        <f>SUM(H1376:J1376)</f>
        <v>306</v>
      </c>
      <c r="L1378" t="s">
        <v>39</v>
      </c>
    </row>
    <row r="1379" spans="1:17" x14ac:dyDescent="0.25">
      <c r="B1379" s="5"/>
      <c r="C1379" s="6"/>
      <c r="D1379" s="5"/>
      <c r="F1379" s="11"/>
      <c r="G1379" s="11"/>
      <c r="H1379" s="18"/>
      <c r="I1379" s="18"/>
      <c r="J1379" s="18"/>
      <c r="K1379" s="28">
        <f>306/365</f>
        <v>0.83835616438356164</v>
      </c>
      <c r="L1379" t="s">
        <v>40</v>
      </c>
    </row>
    <row r="1380" spans="1:17" x14ac:dyDescent="0.25">
      <c r="B1380" s="5"/>
      <c r="C1380" s="6"/>
      <c r="D1380" s="5"/>
      <c r="F1380" s="11"/>
      <c r="G1380" s="11"/>
      <c r="H1380" s="18"/>
      <c r="I1380" s="18"/>
      <c r="J1380" s="18" t="s">
        <v>42</v>
      </c>
      <c r="K1380" s="3">
        <f>SUM(I1376:J1376)</f>
        <v>218</v>
      </c>
      <c r="L1380" t="s">
        <v>43</v>
      </c>
    </row>
    <row r="1381" spans="1:17" x14ac:dyDescent="0.25">
      <c r="B1381" s="5"/>
      <c r="C1381" s="6"/>
      <c r="D1381" s="5"/>
      <c r="F1381" s="11"/>
      <c r="G1381" s="11"/>
      <c r="H1381" s="18"/>
      <c r="I1381" s="18"/>
      <c r="J1381" s="18"/>
      <c r="K1381" s="28">
        <f>218/365</f>
        <v>0.59726027397260273</v>
      </c>
      <c r="L1381" t="s">
        <v>40</v>
      </c>
    </row>
    <row r="1382" spans="1:17" x14ac:dyDescent="0.25">
      <c r="B1382" s="5"/>
      <c r="C1382" s="6"/>
      <c r="D1382" s="5"/>
      <c r="F1382" s="11"/>
      <c r="G1382" s="11"/>
      <c r="H1382" s="18"/>
      <c r="I1382" s="18"/>
      <c r="J1382" s="18" t="s">
        <v>44</v>
      </c>
      <c r="K1382" s="3">
        <f>SUM(J1376)</f>
        <v>97</v>
      </c>
      <c r="L1382" t="s">
        <v>45</v>
      </c>
    </row>
    <row r="1383" spans="1:17" x14ac:dyDescent="0.25">
      <c r="B1383" s="5"/>
      <c r="C1383" s="6"/>
      <c r="D1383" s="5"/>
      <c r="F1383" s="11"/>
      <c r="G1383" s="11"/>
      <c r="H1383" s="18"/>
      <c r="I1383" s="18"/>
      <c r="J1383" s="18"/>
      <c r="K1383" s="28">
        <f>97/365</f>
        <v>0.26575342465753427</v>
      </c>
      <c r="L1383" t="s">
        <v>40</v>
      </c>
    </row>
    <row r="1385" spans="1:17" ht="17.399999999999999" x14ac:dyDescent="0.3">
      <c r="A1385" s="12" t="s">
        <v>19</v>
      </c>
      <c r="H1385" s="16">
        <v>0.95</v>
      </c>
      <c r="I1385" s="16">
        <v>0.98</v>
      </c>
      <c r="J1385" s="16">
        <v>1</v>
      </c>
      <c r="K1385"/>
    </row>
    <row r="1386" spans="1:17" x14ac:dyDescent="0.25">
      <c r="F1386"/>
      <c r="G1386"/>
      <c r="J1386" s="19"/>
      <c r="O1386" s="27"/>
      <c r="P1386" s="27"/>
      <c r="Q1386" s="27"/>
    </row>
    <row r="1387" spans="1:17" x14ac:dyDescent="0.25">
      <c r="A1387" s="22" t="s">
        <v>24</v>
      </c>
      <c r="C1387" s="2">
        <v>0</v>
      </c>
      <c r="D1387" t="s">
        <v>38</v>
      </c>
      <c r="F1387" s="8">
        <f>C1387/31</f>
        <v>0</v>
      </c>
      <c r="G1387" s="8"/>
      <c r="H1387" s="18">
        <v>0</v>
      </c>
      <c r="I1387" s="18">
        <v>0</v>
      </c>
      <c r="J1387" s="18">
        <v>0</v>
      </c>
    </row>
    <row r="1388" spans="1:17" x14ac:dyDescent="0.25">
      <c r="A1388" s="23" t="s">
        <v>25</v>
      </c>
      <c r="C1388" s="2">
        <v>0</v>
      </c>
      <c r="D1388" t="s">
        <v>38</v>
      </c>
      <c r="F1388" s="8">
        <f>C1388/30</f>
        <v>0</v>
      </c>
      <c r="G1388" s="8"/>
      <c r="H1388" s="18">
        <v>0</v>
      </c>
      <c r="I1388" s="18">
        <v>0</v>
      </c>
      <c r="J1388" s="18">
        <v>0</v>
      </c>
    </row>
    <row r="1389" spans="1:17" x14ac:dyDescent="0.25">
      <c r="A1389" s="24" t="s">
        <v>26</v>
      </c>
      <c r="C1389" s="2">
        <v>0</v>
      </c>
      <c r="D1389" t="s">
        <v>38</v>
      </c>
      <c r="F1389" s="8">
        <f>C1389/31</f>
        <v>0</v>
      </c>
      <c r="G1389" s="8"/>
      <c r="H1389" s="18">
        <v>0</v>
      </c>
      <c r="I1389" s="18">
        <v>0</v>
      </c>
      <c r="J1389" s="18">
        <v>0</v>
      </c>
    </row>
    <row r="1390" spans="1:17" x14ac:dyDescent="0.25">
      <c r="A1390" s="24" t="s">
        <v>27</v>
      </c>
      <c r="C1390" s="2">
        <v>0</v>
      </c>
      <c r="D1390" t="s">
        <v>38</v>
      </c>
      <c r="F1390" s="8">
        <f>C1390/31</f>
        <v>0</v>
      </c>
      <c r="G1390" s="8"/>
      <c r="H1390" s="18">
        <v>0</v>
      </c>
      <c r="I1390" s="18">
        <v>0</v>
      </c>
      <c r="J1390" s="18">
        <v>0</v>
      </c>
    </row>
    <row r="1391" spans="1:17" x14ac:dyDescent="0.25">
      <c r="A1391" s="24" t="s">
        <v>28</v>
      </c>
      <c r="C1391" s="2">
        <v>0</v>
      </c>
      <c r="D1391" t="s">
        <v>38</v>
      </c>
      <c r="F1391" s="8">
        <f>C1391/29</f>
        <v>0</v>
      </c>
      <c r="G1391" s="8"/>
      <c r="H1391" s="18">
        <v>0</v>
      </c>
      <c r="I1391" s="18">
        <v>0</v>
      </c>
      <c r="J1391" s="18">
        <v>0</v>
      </c>
    </row>
    <row r="1392" spans="1:17" x14ac:dyDescent="0.25">
      <c r="A1392" s="24" t="s">
        <v>29</v>
      </c>
      <c r="C1392" s="2">
        <v>0</v>
      </c>
      <c r="D1392" t="s">
        <v>38</v>
      </c>
      <c r="F1392" s="8">
        <f>C1392/31</f>
        <v>0</v>
      </c>
      <c r="G1392" s="8"/>
      <c r="H1392" s="18">
        <v>0</v>
      </c>
      <c r="I1392" s="18">
        <v>0</v>
      </c>
      <c r="J1392" s="18">
        <v>0</v>
      </c>
    </row>
    <row r="1393" spans="1:12" x14ac:dyDescent="0.25">
      <c r="A1393" s="24" t="s">
        <v>30</v>
      </c>
      <c r="C1393" s="2">
        <v>0</v>
      </c>
      <c r="D1393" t="s">
        <v>38</v>
      </c>
      <c r="F1393" s="8">
        <f>C1393/30</f>
        <v>0</v>
      </c>
      <c r="G1393" s="8"/>
      <c r="H1393" s="18">
        <v>0</v>
      </c>
      <c r="I1393" s="18">
        <v>0</v>
      </c>
      <c r="J1393" s="18">
        <v>0</v>
      </c>
    </row>
    <row r="1394" spans="1:12" x14ac:dyDescent="0.25">
      <c r="A1394" s="24" t="s">
        <v>31</v>
      </c>
      <c r="C1394" s="2">
        <v>0</v>
      </c>
      <c r="D1394" t="s">
        <v>38</v>
      </c>
      <c r="F1394" s="8">
        <f>C1394/31</f>
        <v>0</v>
      </c>
      <c r="G1394" s="8"/>
      <c r="H1394" s="18">
        <v>0</v>
      </c>
      <c r="I1394" s="18">
        <v>0</v>
      </c>
      <c r="J1394" s="18">
        <v>0</v>
      </c>
    </row>
    <row r="1395" spans="1:12" x14ac:dyDescent="0.25">
      <c r="A1395" s="24" t="s">
        <v>32</v>
      </c>
      <c r="C1395" s="2">
        <v>5</v>
      </c>
      <c r="D1395" t="s">
        <v>38</v>
      </c>
      <c r="F1395" s="8">
        <f>C1395/30</f>
        <v>0.16666666666666666</v>
      </c>
      <c r="G1395" s="8"/>
      <c r="H1395" s="18">
        <v>0</v>
      </c>
      <c r="I1395" s="18">
        <v>0</v>
      </c>
      <c r="J1395" s="18">
        <v>0</v>
      </c>
    </row>
    <row r="1396" spans="1:12" x14ac:dyDescent="0.25">
      <c r="A1396" s="24" t="s">
        <v>33</v>
      </c>
      <c r="C1396" s="2">
        <v>9</v>
      </c>
      <c r="D1396" t="s">
        <v>38</v>
      </c>
      <c r="F1396" s="8">
        <f>C1396/31</f>
        <v>0.29032258064516131</v>
      </c>
      <c r="G1396" s="8"/>
      <c r="H1396" s="18">
        <v>3</v>
      </c>
      <c r="I1396" s="18">
        <v>1</v>
      </c>
      <c r="J1396" s="18">
        <v>0</v>
      </c>
    </row>
    <row r="1397" spans="1:12" x14ac:dyDescent="0.25">
      <c r="A1397" s="24" t="s">
        <v>34</v>
      </c>
      <c r="C1397" s="2">
        <v>8</v>
      </c>
      <c r="D1397" t="s">
        <v>38</v>
      </c>
      <c r="F1397" s="8">
        <f>C1397/31</f>
        <v>0.25806451612903225</v>
      </c>
      <c r="G1397" s="8"/>
      <c r="H1397" s="18">
        <v>6</v>
      </c>
      <c r="I1397" s="18">
        <v>3</v>
      </c>
      <c r="J1397" s="18">
        <v>1</v>
      </c>
    </row>
    <row r="1398" spans="1:12" x14ac:dyDescent="0.25">
      <c r="A1398" s="24" t="s">
        <v>35</v>
      </c>
      <c r="C1398" s="2">
        <v>2</v>
      </c>
      <c r="D1398" t="s">
        <v>38</v>
      </c>
      <c r="F1398" s="8">
        <f>C1398/30</f>
        <v>6.6666666666666666E-2</v>
      </c>
      <c r="G1398" s="8"/>
      <c r="H1398" s="18">
        <v>2</v>
      </c>
      <c r="I1398" s="18">
        <v>0</v>
      </c>
      <c r="J1398" s="18">
        <v>0</v>
      </c>
    </row>
    <row r="1399" spans="1:12" ht="13.8" thickBot="1" x14ac:dyDescent="0.3">
      <c r="A1399" s="25" t="s">
        <v>36</v>
      </c>
      <c r="B1399" s="9"/>
      <c r="C1399" s="26">
        <v>26</v>
      </c>
      <c r="D1399" s="9" t="s">
        <v>38</v>
      </c>
      <c r="E1399" s="15"/>
      <c r="F1399" s="10">
        <f>C1399/31</f>
        <v>0.83870967741935487</v>
      </c>
      <c r="G1399" s="10"/>
      <c r="H1399" s="20">
        <v>4</v>
      </c>
      <c r="I1399" s="20">
        <v>0</v>
      </c>
      <c r="J1399" s="20">
        <v>0</v>
      </c>
    </row>
    <row r="1400" spans="1:12" x14ac:dyDescent="0.25">
      <c r="B1400" s="5" t="s">
        <v>18</v>
      </c>
      <c r="C1400" s="5" t="s">
        <v>20</v>
      </c>
      <c r="F1400" s="11">
        <f>50/365</f>
        <v>0.13698630136986301</v>
      </c>
      <c r="G1400" s="11"/>
      <c r="H1400" s="18">
        <f>SUM(H1387:H1399)</f>
        <v>15</v>
      </c>
      <c r="I1400" s="18">
        <f>SUM(I1387:I1399)</f>
        <v>4</v>
      </c>
      <c r="J1400" s="18">
        <f>SUM(J1387:J1399)</f>
        <v>1</v>
      </c>
    </row>
    <row r="1402" spans="1:12" x14ac:dyDescent="0.25">
      <c r="J1402" s="18" t="s">
        <v>41</v>
      </c>
      <c r="K1402" s="3">
        <f>SUM(H1400:J1400)</f>
        <v>20</v>
      </c>
      <c r="L1402" t="s">
        <v>39</v>
      </c>
    </row>
    <row r="1403" spans="1:12" x14ac:dyDescent="0.25">
      <c r="J1403" s="18"/>
      <c r="K1403" s="28">
        <f>20/365</f>
        <v>5.4794520547945202E-2</v>
      </c>
      <c r="L1403" t="s">
        <v>40</v>
      </c>
    </row>
    <row r="1404" spans="1:12" x14ac:dyDescent="0.25">
      <c r="J1404" s="18" t="s">
        <v>42</v>
      </c>
      <c r="K1404" s="3">
        <f>SUM(I1400:J1400)</f>
        <v>5</v>
      </c>
      <c r="L1404" t="s">
        <v>43</v>
      </c>
    </row>
    <row r="1405" spans="1:12" x14ac:dyDescent="0.25">
      <c r="J1405" s="18"/>
      <c r="K1405" s="28">
        <f>5/365</f>
        <v>1.3698630136986301E-2</v>
      </c>
      <c r="L1405" t="s">
        <v>40</v>
      </c>
    </row>
    <row r="1406" spans="1:12" x14ac:dyDescent="0.25">
      <c r="J1406" s="18" t="s">
        <v>44</v>
      </c>
      <c r="K1406" s="3">
        <f>SUM(J1400)</f>
        <v>1</v>
      </c>
      <c r="L1406" t="s">
        <v>45</v>
      </c>
    </row>
    <row r="1407" spans="1:12" x14ac:dyDescent="0.25">
      <c r="J1407" s="18"/>
      <c r="K1407" s="28">
        <f>1/365</f>
        <v>2.7397260273972603E-3</v>
      </c>
      <c r="L1407" t="s">
        <v>40</v>
      </c>
    </row>
  </sheetData>
  <phoneticPr fontId="0" type="noConversion"/>
  <pageMargins left="0" right="0" top="0" bottom="0.62" header="0.5" footer="0.5"/>
  <pageSetup paperSize="5" scale="69" orientation="portrait" r:id="rId1"/>
  <headerFooter alignWithMargins="0">
    <oddFooter>&amp;LDRAFT REVISION: &amp;D&amp;C&amp;P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TWAllocationsSchdVsOperational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V. Hoang</dc:creator>
  <cp:lastModifiedBy>Havlíček Jan</cp:lastModifiedBy>
  <cp:lastPrinted>2001-12-20T12:55:55Z</cp:lastPrinted>
  <dcterms:created xsi:type="dcterms:W3CDTF">2001-11-06T00:31:12Z</dcterms:created>
  <dcterms:modified xsi:type="dcterms:W3CDTF">2023-09-10T12:05:21Z</dcterms:modified>
</cp:coreProperties>
</file>