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12" windowWidth="14940" windowHeight="4740" activeTab="1"/>
  </bookViews>
  <sheets>
    <sheet name="renew" sheetId="2" r:id="rId1"/>
    <sheet name="non-renew" sheetId="4" r:id="rId2"/>
    <sheet name="SST" sheetId="1" r:id="rId3"/>
  </sheets>
  <calcPr calcId="0"/>
</workbook>
</file>

<file path=xl/calcChain.xml><?xml version="1.0" encoding="utf-8"?>
<calcChain xmlns="http://schemas.openxmlformats.org/spreadsheetml/2006/main">
  <c r="E4" i="4" l="1"/>
  <c r="F4" i="4"/>
  <c r="G4" i="4"/>
  <c r="H4" i="4"/>
  <c r="I4" i="4"/>
  <c r="J4" i="4"/>
  <c r="K4" i="4"/>
  <c r="L4" i="4"/>
  <c r="M4" i="4"/>
  <c r="N4" i="4"/>
  <c r="O4" i="4"/>
  <c r="P4" i="4"/>
  <c r="Q4" i="4"/>
  <c r="E5" i="4"/>
  <c r="F5" i="4"/>
  <c r="G5" i="4"/>
  <c r="H5" i="4"/>
  <c r="I5" i="4"/>
  <c r="J5" i="4"/>
  <c r="K5" i="4"/>
  <c r="L5" i="4"/>
  <c r="M5" i="4"/>
  <c r="N5" i="4"/>
  <c r="O5" i="4"/>
  <c r="P5" i="4"/>
  <c r="Q5" i="4"/>
  <c r="E6" i="4"/>
  <c r="F6" i="4"/>
  <c r="G6" i="4"/>
  <c r="H6" i="4"/>
  <c r="I6" i="4"/>
  <c r="J6" i="4"/>
  <c r="K6" i="4"/>
  <c r="L6" i="4"/>
  <c r="M6" i="4"/>
  <c r="N6" i="4"/>
  <c r="O6" i="4"/>
  <c r="P6" i="4"/>
  <c r="Q6" i="4"/>
  <c r="E7" i="4"/>
  <c r="F7" i="4"/>
  <c r="G7" i="4"/>
  <c r="H7" i="4"/>
  <c r="I7" i="4"/>
  <c r="J7" i="4"/>
  <c r="K7" i="4"/>
  <c r="L7" i="4"/>
  <c r="M7" i="4"/>
  <c r="N7" i="4"/>
  <c r="O7" i="4"/>
  <c r="P7" i="4"/>
  <c r="Q7" i="4"/>
  <c r="E8" i="4"/>
  <c r="F8" i="4"/>
  <c r="G8" i="4"/>
  <c r="H8" i="4"/>
  <c r="I8" i="4"/>
  <c r="J8" i="4"/>
  <c r="K8" i="4"/>
  <c r="L8" i="4"/>
  <c r="M8" i="4"/>
  <c r="N8" i="4"/>
  <c r="O8" i="4"/>
  <c r="P8" i="4"/>
  <c r="Q8" i="4"/>
  <c r="E9" i="4"/>
  <c r="F9" i="4"/>
  <c r="G9" i="4"/>
  <c r="H9" i="4"/>
  <c r="I9" i="4"/>
  <c r="J9" i="4"/>
  <c r="K9" i="4"/>
  <c r="L9" i="4"/>
  <c r="M9" i="4"/>
  <c r="N9" i="4"/>
  <c r="O9" i="4"/>
  <c r="P9" i="4"/>
  <c r="Q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E4" i="2"/>
  <c r="F4" i="2"/>
  <c r="G4" i="2"/>
  <c r="H4" i="2"/>
  <c r="I4" i="2"/>
  <c r="J4" i="2"/>
  <c r="K4" i="2"/>
  <c r="L4" i="2"/>
  <c r="M4" i="2"/>
  <c r="N4" i="2"/>
  <c r="O4" i="2"/>
  <c r="P4" i="2"/>
  <c r="Q4" i="2"/>
  <c r="E5" i="2"/>
  <c r="F5" i="2"/>
  <c r="G5" i="2"/>
  <c r="H5" i="2"/>
  <c r="I5" i="2"/>
  <c r="J5" i="2"/>
  <c r="K5" i="2"/>
  <c r="L5" i="2"/>
  <c r="M5" i="2"/>
  <c r="N5" i="2"/>
  <c r="O5" i="2"/>
  <c r="P5" i="2"/>
  <c r="Q5" i="2"/>
  <c r="E6" i="2"/>
  <c r="F6" i="2"/>
  <c r="G6" i="2"/>
  <c r="H6" i="2"/>
  <c r="I6" i="2"/>
  <c r="J6" i="2"/>
  <c r="K6" i="2"/>
  <c r="L6" i="2"/>
  <c r="M6" i="2"/>
  <c r="N6" i="2"/>
  <c r="O6" i="2"/>
  <c r="P6" i="2"/>
  <c r="Q6" i="2"/>
  <c r="E7" i="2"/>
  <c r="F7" i="2"/>
  <c r="G7" i="2"/>
  <c r="H7" i="2"/>
  <c r="I7" i="2"/>
  <c r="J7" i="2"/>
  <c r="K7" i="2"/>
  <c r="L7" i="2"/>
  <c r="M7" i="2"/>
  <c r="N7" i="2"/>
  <c r="O7" i="2"/>
  <c r="P7" i="2"/>
  <c r="Q7" i="2"/>
  <c r="E8" i="2"/>
  <c r="F8" i="2"/>
  <c r="G8" i="2"/>
  <c r="H8" i="2"/>
  <c r="I8" i="2"/>
  <c r="J8" i="2"/>
  <c r="K8" i="2"/>
  <c r="L8" i="2"/>
  <c r="M8" i="2"/>
  <c r="N8" i="2"/>
  <c r="O8" i="2"/>
  <c r="P8" i="2"/>
  <c r="Q8" i="2"/>
  <c r="E9" i="2"/>
  <c r="F9" i="2"/>
  <c r="G9" i="2"/>
  <c r="H9" i="2"/>
  <c r="I9" i="2"/>
  <c r="J9" i="2"/>
  <c r="K9" i="2"/>
  <c r="L9" i="2"/>
  <c r="M9" i="2"/>
  <c r="N9" i="2"/>
  <c r="O9" i="2"/>
  <c r="P9" i="2"/>
  <c r="Q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C4" i="1"/>
  <c r="C5" i="1"/>
  <c r="D19" i="1"/>
  <c r="E19" i="1"/>
</calcChain>
</file>

<file path=xl/sharedStrings.xml><?xml version="1.0" encoding="utf-8"?>
<sst xmlns="http://schemas.openxmlformats.org/spreadsheetml/2006/main" count="196" uniqueCount="54">
  <si>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</si>
  <si>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</si>
  <si>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</si>
  <si>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</si>
  <si>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</si>
  <si>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</si>
  <si>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</si>
  <si>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</si>
  <si>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</si>
  <si>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</si>
  <si>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</si>
  <si>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</si>
  <si>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</si>
  <si>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</si>
  <si>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</si>
  <si>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</si>
  <si>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</si>
  <si>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</si>
  <si>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</si>
  <si>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</si>
  <si>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</si>
  <si>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</si>
  <si>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</si>
  <si>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</si>
  <si>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</si>
  <si>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</si>
  <si>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</si>
  <si>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</si>
  <si>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</si>
  <si>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</si>
  <si>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Op</t>
  </si>
  <si>
    <t>Mkt</t>
  </si>
  <si>
    <t>Area</t>
  </si>
  <si>
    <t>Portsmouth</t>
  </si>
  <si>
    <t>Non-Constrained</t>
  </si>
  <si>
    <t>Parma</t>
  </si>
  <si>
    <t>Sandusky</t>
  </si>
  <si>
    <t>Columbus</t>
  </si>
  <si>
    <t>Alliance</t>
  </si>
  <si>
    <t>Dayton</t>
  </si>
  <si>
    <t>Toledo</t>
  </si>
  <si>
    <t>Lima</t>
  </si>
  <si>
    <t>Mansfield</t>
  </si>
  <si>
    <t>Ohio Misc.</t>
  </si>
  <si>
    <t>Pittsburgh</t>
  </si>
  <si>
    <t>New Castle</t>
  </si>
  <si>
    <t>Constrained</t>
  </si>
  <si>
    <t>Peak</t>
  </si>
  <si>
    <t>FT Security Position assuming Renewal of Capacity, without SST</t>
  </si>
  <si>
    <t>Daily Position-dths</t>
  </si>
  <si>
    <t>Total</t>
  </si>
  <si>
    <t>FT Capacity-dths</t>
  </si>
  <si>
    <t>Daily Usage-in dths from 6/00</t>
  </si>
  <si>
    <t>FT Security Position assuming Non-renewal of Capacity, without 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</si>
</sst>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0" fontId="0" fillId="0" borderId="0" xfId="0" applyAlignment="1">
      <alignment horizontal="center"/>
    </xf>
    <xf numFmtId="3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" fontId="5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_RetailSalesAgreementSchedul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pane ySplit="3" topLeftCell="A4" activePane="bottomLeft" state="frozenSplit"/>
      <selection pane="bottomLeft" activeCell="A19" sqref="A19"/>
    </sheetView>
  </sheetViews>
  <sheetFormatPr defaultRowHeight="13.2" x14ac:dyDescent="0.25"/>
  <cols>
    <col min="1" max="1" width="5.109375" customWidth="1"/>
    <col min="2" max="2" width="5.6640625" customWidth="1"/>
    <col min="3" max="3" width="10.5546875" bestFit="1" customWidth="1"/>
    <col min="4" max="4" width="17.6640625" bestFit="1" customWidth="1"/>
    <col min="5" max="5" width="8.109375" bestFit="1" customWidth="1"/>
    <col min="6" max="7" width="7" bestFit="1" customWidth="1"/>
    <col min="8" max="8" width="6.88671875" bestFit="1" customWidth="1"/>
    <col min="9" max="10" width="7" bestFit="1" customWidth="1"/>
    <col min="11" max="11" width="7.109375" bestFit="1" customWidth="1"/>
    <col min="12" max="12" width="7.33203125" bestFit="1" customWidth="1"/>
    <col min="13" max="13" width="6.88671875" bestFit="1" customWidth="1"/>
    <col min="14" max="14" width="6.33203125" bestFit="1" customWidth="1"/>
    <col min="15" max="17" width="7.109375" bestFit="1" customWidth="1"/>
  </cols>
  <sheetData>
    <row r="1" spans="1:17" x14ac:dyDescent="0.25">
      <c r="A1" t="s">
        <v>48</v>
      </c>
    </row>
    <row r="2" spans="1:17" s="10" customFormat="1" x14ac:dyDescent="0.25">
      <c r="A2" s="9" t="s">
        <v>30</v>
      </c>
      <c r="B2" s="9" t="s">
        <v>31</v>
      </c>
    </row>
    <row r="3" spans="1:17" s="10" customFormat="1" x14ac:dyDescent="0.25">
      <c r="A3" s="11" t="s">
        <v>32</v>
      </c>
      <c r="B3" s="11" t="s">
        <v>32</v>
      </c>
      <c r="C3" s="12" t="s">
        <v>32</v>
      </c>
      <c r="D3" s="12" t="s">
        <v>49</v>
      </c>
      <c r="E3" s="11" t="s">
        <v>47</v>
      </c>
      <c r="F3" s="13">
        <v>36831</v>
      </c>
      <c r="G3" s="13">
        <v>36861</v>
      </c>
      <c r="H3" s="13">
        <v>36892</v>
      </c>
      <c r="I3" s="13">
        <v>36923</v>
      </c>
      <c r="J3" s="13">
        <v>36951</v>
      </c>
      <c r="K3" s="13">
        <v>36982</v>
      </c>
      <c r="L3" s="13">
        <v>37012</v>
      </c>
      <c r="M3" s="13">
        <v>37043</v>
      </c>
      <c r="N3" s="13">
        <v>37073</v>
      </c>
      <c r="O3" s="13">
        <v>37104</v>
      </c>
      <c r="P3" s="13">
        <v>37135</v>
      </c>
      <c r="Q3" s="13">
        <v>37165</v>
      </c>
    </row>
    <row r="4" spans="1:17" s="10" customFormat="1" x14ac:dyDescent="0.25">
      <c r="A4" s="7">
        <v>3</v>
      </c>
      <c r="B4" s="7">
        <v>15</v>
      </c>
      <c r="C4" t="s">
        <v>33</v>
      </c>
      <c r="D4" s="8" t="s">
        <v>34</v>
      </c>
      <c r="E4" s="8">
        <f>E33-E19</f>
        <v>-2964</v>
      </c>
      <c r="F4" s="8">
        <f>F33-F19</f>
        <v>-820.66666666666663</v>
      </c>
      <c r="G4" s="8">
        <f>G33-G19</f>
        <v>-1194.9677419354839</v>
      </c>
      <c r="H4" s="8">
        <f t="shared" ref="H4:Q4" si="0">H33-H19</f>
        <v>-1386.2258064516129</v>
      </c>
      <c r="I4" s="8">
        <f t="shared" si="0"/>
        <v>-1299.8571428571429</v>
      </c>
      <c r="J4" s="8">
        <f t="shared" si="0"/>
        <v>-840.16129032258061</v>
      </c>
      <c r="K4" s="8">
        <f t="shared" si="0"/>
        <v>-477.4</v>
      </c>
      <c r="L4" s="8">
        <f t="shared" si="0"/>
        <v>-165.74193548387098</v>
      </c>
      <c r="M4" s="8">
        <f t="shared" si="0"/>
        <v>-99.033333333333331</v>
      </c>
      <c r="N4" s="8">
        <f t="shared" si="0"/>
        <v>-99.064516129032256</v>
      </c>
      <c r="O4" s="8">
        <f t="shared" si="0"/>
        <v>-99.064516129032256</v>
      </c>
      <c r="P4" s="8">
        <f t="shared" si="0"/>
        <v>-110.76666666666667</v>
      </c>
      <c r="Q4" s="8">
        <f t="shared" si="0"/>
        <v>-446.32258064516128</v>
      </c>
    </row>
    <row r="5" spans="1:17" s="10" customFormat="1" x14ac:dyDescent="0.25">
      <c r="A5" s="7">
        <v>5</v>
      </c>
      <c r="B5" s="7">
        <v>2</v>
      </c>
      <c r="C5" t="s">
        <v>35</v>
      </c>
      <c r="D5" s="8" t="s">
        <v>46</v>
      </c>
      <c r="E5" s="8">
        <f t="shared" ref="E5:F15" si="1">E34-E20</f>
        <v>-16897</v>
      </c>
      <c r="F5" s="8">
        <f t="shared" si="1"/>
        <v>124.13333333333321</v>
      </c>
      <c r="G5" s="8">
        <f t="shared" ref="G5:I15" si="2">G34-G20</f>
        <v>-3184.9354838709678</v>
      </c>
      <c r="H5" s="8">
        <f t="shared" si="2"/>
        <v>-4861.5161290322576</v>
      </c>
      <c r="I5" s="8">
        <f t="shared" si="2"/>
        <v>-4513</v>
      </c>
      <c r="J5" s="8">
        <f t="shared" ref="J5:Q5" si="3">J34-J20</f>
        <v>-1262.3870967741932</v>
      </c>
      <c r="K5" s="8">
        <f t="shared" si="3"/>
        <v>1705.9333333333334</v>
      </c>
      <c r="L5" s="8">
        <f t="shared" si="3"/>
        <v>4669.354838709678</v>
      </c>
      <c r="M5" s="8">
        <f t="shared" si="3"/>
        <v>6554.8666666666668</v>
      </c>
      <c r="N5" s="8">
        <f t="shared" si="3"/>
        <v>6573.7096774193551</v>
      </c>
      <c r="O5" s="8">
        <f t="shared" si="3"/>
        <v>6573.7096774193551</v>
      </c>
      <c r="P5" s="8">
        <f t="shared" si="3"/>
        <v>6046.4666666666672</v>
      </c>
      <c r="Q5" s="8">
        <f t="shared" si="3"/>
        <v>3056.5806451612907</v>
      </c>
    </row>
    <row r="6" spans="1:17" s="10" customFormat="1" x14ac:dyDescent="0.25">
      <c r="A6" s="7">
        <v>5</v>
      </c>
      <c r="B6" s="7">
        <v>7</v>
      </c>
      <c r="C6" t="s">
        <v>36</v>
      </c>
      <c r="D6" s="8" t="s">
        <v>46</v>
      </c>
      <c r="E6" s="8">
        <f t="shared" si="1"/>
        <v>-5566</v>
      </c>
      <c r="F6" s="8">
        <f t="shared" si="1"/>
        <v>1333.0333333333333</v>
      </c>
      <c r="G6" s="8">
        <f t="shared" si="2"/>
        <v>-7.419354838709296</v>
      </c>
      <c r="H6" s="8">
        <f t="shared" si="2"/>
        <v>-686.5483870967746</v>
      </c>
      <c r="I6" s="8">
        <f t="shared" si="2"/>
        <v>-545.35714285714312</v>
      </c>
      <c r="J6" s="8">
        <f t="shared" ref="J6:Q6" si="4">J35-J21</f>
        <v>771.38709677419365</v>
      </c>
      <c r="K6" s="8">
        <f t="shared" si="4"/>
        <v>1973.7666666666669</v>
      </c>
      <c r="L6" s="8">
        <f t="shared" si="4"/>
        <v>3174.2258064516127</v>
      </c>
      <c r="M6" s="8">
        <f t="shared" si="4"/>
        <v>3938</v>
      </c>
      <c r="N6" s="8">
        <f t="shared" si="4"/>
        <v>3945.6129032258063</v>
      </c>
      <c r="O6" s="8">
        <f t="shared" si="4"/>
        <v>3945.6129032258063</v>
      </c>
      <c r="P6" s="8">
        <f t="shared" si="4"/>
        <v>3732.0333333333333</v>
      </c>
      <c r="Q6" s="8">
        <f t="shared" si="4"/>
        <v>2520.9032258064517</v>
      </c>
    </row>
    <row r="7" spans="1:17" s="10" customFormat="1" x14ac:dyDescent="0.25">
      <c r="A7" s="7">
        <v>7</v>
      </c>
      <c r="B7" s="7">
        <v>5</v>
      </c>
      <c r="C7" t="s">
        <v>37</v>
      </c>
      <c r="D7" s="8" t="s">
        <v>34</v>
      </c>
      <c r="E7" s="8">
        <f t="shared" si="1"/>
        <v>-45706</v>
      </c>
      <c r="F7" s="8">
        <f t="shared" si="1"/>
        <v>-13377.966666666667</v>
      </c>
      <c r="G7" s="8">
        <f t="shared" si="2"/>
        <v>-19678.870967741936</v>
      </c>
      <c r="H7" s="8">
        <f t="shared" si="2"/>
        <v>-24712.967741935485</v>
      </c>
      <c r="I7" s="8">
        <f t="shared" si="2"/>
        <v>-23695.642857142859</v>
      </c>
      <c r="J7" s="8">
        <f t="shared" ref="J7:Q7" si="5">J36-J22</f>
        <v>-16931.322580645163</v>
      </c>
      <c r="K7" s="8">
        <f t="shared" si="5"/>
        <v>-11099.233333333334</v>
      </c>
      <c r="L7" s="8">
        <f t="shared" si="5"/>
        <v>-5330.1935483870966</v>
      </c>
      <c r="M7" s="8">
        <f t="shared" si="5"/>
        <v>-2670.8333333333335</v>
      </c>
      <c r="N7" s="8">
        <f t="shared" si="5"/>
        <v>-2670.8709677419356</v>
      </c>
      <c r="O7" s="8">
        <f t="shared" si="5"/>
        <v>-2670.8709677419356</v>
      </c>
      <c r="P7" s="8">
        <f t="shared" si="5"/>
        <v>-3482.3666666666668</v>
      </c>
      <c r="Q7" s="8">
        <f t="shared" si="5"/>
        <v>-9363.8064516129034</v>
      </c>
    </row>
    <row r="8" spans="1:17" s="10" customFormat="1" x14ac:dyDescent="0.25">
      <c r="A8" s="7">
        <v>7</v>
      </c>
      <c r="B8" s="7">
        <v>4</v>
      </c>
      <c r="C8" t="s">
        <v>38</v>
      </c>
      <c r="D8" s="8" t="s">
        <v>46</v>
      </c>
      <c r="E8" s="8">
        <f t="shared" si="1"/>
        <v>-2963</v>
      </c>
      <c r="F8" s="8">
        <f t="shared" si="1"/>
        <v>1049.9000000000001</v>
      </c>
      <c r="G8" s="8">
        <f t="shared" si="2"/>
        <v>246.54838709677415</v>
      </c>
      <c r="H8" s="8">
        <f t="shared" si="2"/>
        <v>-140.29032258064535</v>
      </c>
      <c r="I8" s="8">
        <f t="shared" si="2"/>
        <v>-10.607142857142662</v>
      </c>
      <c r="J8" s="8">
        <f t="shared" ref="J8:Q8" si="6">J37-J23</f>
        <v>851.8387096774195</v>
      </c>
      <c r="K8" s="8">
        <f t="shared" si="6"/>
        <v>1595.4333333333334</v>
      </c>
      <c r="L8" s="8">
        <f t="shared" si="6"/>
        <v>2331</v>
      </c>
      <c r="M8" s="8">
        <f t="shared" si="6"/>
        <v>2670.0666666666666</v>
      </c>
      <c r="N8" s="8">
        <f t="shared" si="6"/>
        <v>2670.0645161290322</v>
      </c>
      <c r="O8" s="8">
        <f t="shared" si="6"/>
        <v>2670.0645161290322</v>
      </c>
      <c r="P8" s="8">
        <f t="shared" si="6"/>
        <v>2566.5666666666666</v>
      </c>
      <c r="Q8" s="8">
        <f t="shared" si="6"/>
        <v>1816.7096774193549</v>
      </c>
    </row>
    <row r="9" spans="1:17" s="10" customFormat="1" x14ac:dyDescent="0.25">
      <c r="A9" s="7">
        <v>7</v>
      </c>
      <c r="B9" s="7">
        <v>6</v>
      </c>
      <c r="C9" t="s">
        <v>39</v>
      </c>
      <c r="D9" s="8" t="s">
        <v>46</v>
      </c>
      <c r="E9" s="8">
        <f t="shared" si="1"/>
        <v>-8106</v>
      </c>
      <c r="F9" s="8">
        <f t="shared" si="1"/>
        <v>-2575.3333333333335</v>
      </c>
      <c r="G9" s="8">
        <f t="shared" si="2"/>
        <v>-3648.516129032258</v>
      </c>
      <c r="H9" s="8">
        <f t="shared" si="2"/>
        <v>-4165.2580645161288</v>
      </c>
      <c r="I9" s="8">
        <f t="shared" si="2"/>
        <v>-3992</v>
      </c>
      <c r="J9" s="8">
        <f t="shared" ref="J9:Q9" si="7">J38-J24</f>
        <v>-2839.9032258064517</v>
      </c>
      <c r="K9" s="8">
        <f t="shared" si="7"/>
        <v>-1846.6333333333334</v>
      </c>
      <c r="L9" s="8">
        <f t="shared" si="7"/>
        <v>-864.09677419354841</v>
      </c>
      <c r="M9" s="8">
        <f t="shared" si="7"/>
        <v>-411.16666666666669</v>
      </c>
      <c r="N9" s="8">
        <f t="shared" si="7"/>
        <v>-411.16129032258067</v>
      </c>
      <c r="O9" s="8">
        <f t="shared" si="7"/>
        <v>-411.16129032258067</v>
      </c>
      <c r="P9" s="8">
        <f t="shared" si="7"/>
        <v>-549.33333333333337</v>
      </c>
      <c r="Q9" s="8">
        <f t="shared" si="7"/>
        <v>-1551.0645161290322</v>
      </c>
    </row>
    <row r="10" spans="1:17" s="10" customFormat="1" x14ac:dyDescent="0.25">
      <c r="A10" s="7">
        <v>7</v>
      </c>
      <c r="B10" s="7">
        <v>1</v>
      </c>
      <c r="C10" t="s">
        <v>40</v>
      </c>
      <c r="D10" s="8" t="s">
        <v>46</v>
      </c>
      <c r="E10" s="8">
        <f t="shared" si="1"/>
        <v>-51298</v>
      </c>
      <c r="F10" s="8">
        <f t="shared" si="1"/>
        <v>-16372.266666666666</v>
      </c>
      <c r="G10" s="8">
        <f t="shared" si="2"/>
        <v>-23212.354838709678</v>
      </c>
      <c r="H10" s="8">
        <f t="shared" si="2"/>
        <v>-26506.129032258064</v>
      </c>
      <c r="I10" s="8">
        <f t="shared" si="2"/>
        <v>-25401.75</v>
      </c>
      <c r="J10" s="8">
        <f t="shared" ref="J10:Q10" si="8">J39-J25</f>
        <v>-18058.548387096773</v>
      </c>
      <c r="K10" s="8">
        <f t="shared" si="8"/>
        <v>-11727.433333333332</v>
      </c>
      <c r="L10" s="8">
        <f t="shared" si="8"/>
        <v>-5464.7419354838712</v>
      </c>
      <c r="M10" s="8">
        <f t="shared" si="8"/>
        <v>-2577.8333333333335</v>
      </c>
      <c r="N10" s="8">
        <f t="shared" si="8"/>
        <v>-2577.8709677419356</v>
      </c>
      <c r="O10" s="8">
        <f t="shared" si="8"/>
        <v>-2577.8709677419356</v>
      </c>
      <c r="P10" s="8">
        <f t="shared" si="8"/>
        <v>-3458.7666666666669</v>
      </c>
      <c r="Q10" s="8">
        <f t="shared" si="8"/>
        <v>-9843.5161290322576</v>
      </c>
    </row>
    <row r="11" spans="1:17" s="10" customFormat="1" x14ac:dyDescent="0.25">
      <c r="A11" s="7">
        <v>7</v>
      </c>
      <c r="B11" s="7">
        <v>3</v>
      </c>
      <c r="C11" t="s">
        <v>41</v>
      </c>
      <c r="D11" s="8" t="s">
        <v>46</v>
      </c>
      <c r="E11" s="8">
        <f t="shared" si="1"/>
        <v>-7680</v>
      </c>
      <c r="F11" s="8">
        <f t="shared" si="1"/>
        <v>-2474.6666666666665</v>
      </c>
      <c r="G11" s="8">
        <f t="shared" si="2"/>
        <v>-3513.3225806451615</v>
      </c>
      <c r="H11" s="8">
        <f t="shared" si="2"/>
        <v>-4013.483870967742</v>
      </c>
      <c r="I11" s="8">
        <f t="shared" si="2"/>
        <v>-3845.7857142857142</v>
      </c>
      <c r="J11" s="8">
        <f t="shared" ref="J11:Q11" si="9">J40-J26</f>
        <v>-2730.7096774193546</v>
      </c>
      <c r="K11" s="8">
        <f t="shared" si="9"/>
        <v>-1769.3333333333333</v>
      </c>
      <c r="L11" s="8">
        <f t="shared" si="9"/>
        <v>-818.35483870967744</v>
      </c>
      <c r="M11" s="8">
        <f t="shared" si="9"/>
        <v>-379.96666666666664</v>
      </c>
      <c r="N11" s="8">
        <f t="shared" si="9"/>
        <v>-379.96774193548384</v>
      </c>
      <c r="O11" s="8">
        <f t="shared" si="9"/>
        <v>-379.96774193548384</v>
      </c>
      <c r="P11" s="8">
        <f t="shared" si="9"/>
        <v>-513.73333333333335</v>
      </c>
      <c r="Q11" s="8">
        <f t="shared" si="9"/>
        <v>-1483.258064516129</v>
      </c>
    </row>
    <row r="12" spans="1:17" s="10" customFormat="1" x14ac:dyDescent="0.25">
      <c r="A12" s="7">
        <v>7</v>
      </c>
      <c r="B12" s="7">
        <v>8</v>
      </c>
      <c r="C12" t="s">
        <v>42</v>
      </c>
      <c r="D12" s="8" t="s">
        <v>34</v>
      </c>
      <c r="E12" s="8">
        <f t="shared" si="1"/>
        <v>-8610</v>
      </c>
      <c r="F12" s="8">
        <f t="shared" si="1"/>
        <v>-2736.5333333333333</v>
      </c>
      <c r="G12" s="8">
        <f t="shared" si="2"/>
        <v>-3903.5806451612902</v>
      </c>
      <c r="H12" s="8">
        <f t="shared" si="2"/>
        <v>-4465.5806451612907</v>
      </c>
      <c r="I12" s="8">
        <f t="shared" si="2"/>
        <v>-4277.1428571428569</v>
      </c>
      <c r="J12" s="8">
        <f t="shared" ref="J12:Q12" si="10">J41-J27</f>
        <v>-3024.2258064516127</v>
      </c>
      <c r="K12" s="8">
        <f t="shared" si="10"/>
        <v>-1944.0333333333333</v>
      </c>
      <c r="L12" s="8">
        <f t="shared" si="10"/>
        <v>-875.51612903225805</v>
      </c>
      <c r="M12" s="8">
        <f t="shared" si="10"/>
        <v>-382.93333333333334</v>
      </c>
      <c r="N12" s="8">
        <f t="shared" si="10"/>
        <v>-382.93548387096774</v>
      </c>
      <c r="O12" s="8">
        <f t="shared" si="10"/>
        <v>-382.93548387096774</v>
      </c>
      <c r="P12" s="8">
        <f t="shared" si="10"/>
        <v>-533.23333333333335</v>
      </c>
      <c r="Q12" s="8">
        <f t="shared" si="10"/>
        <v>-1622.5806451612902</v>
      </c>
    </row>
    <row r="13" spans="1:17" s="10" customFormat="1" x14ac:dyDescent="0.25">
      <c r="A13" s="7">
        <v>7</v>
      </c>
      <c r="B13" s="7">
        <v>9</v>
      </c>
      <c r="C13" t="s">
        <v>43</v>
      </c>
      <c r="D13" s="8" t="s">
        <v>34</v>
      </c>
      <c r="E13" s="8">
        <f t="shared" si="1"/>
        <v>-10481</v>
      </c>
      <c r="F13" s="8">
        <f t="shared" si="1"/>
        <v>-3393.1666666666665</v>
      </c>
      <c r="G13" s="8">
        <f t="shared" si="2"/>
        <v>-4850.6129032258068</v>
      </c>
      <c r="H13" s="8">
        <f t="shared" si="2"/>
        <v>-5552.4193548387093</v>
      </c>
      <c r="I13" s="8">
        <f t="shared" si="2"/>
        <v>-5317.1071428571431</v>
      </c>
      <c r="J13" s="8">
        <f t="shared" ref="J13:Q13" si="11">J42-J28</f>
        <v>-3752.483870967742</v>
      </c>
      <c r="K13" s="8">
        <f t="shared" si="11"/>
        <v>-2403.4666666666667</v>
      </c>
      <c r="L13" s="8">
        <f t="shared" si="11"/>
        <v>-1069.0322580645161</v>
      </c>
      <c r="M13" s="8">
        <f t="shared" si="11"/>
        <v>-453.93333333333334</v>
      </c>
      <c r="N13" s="8">
        <f t="shared" si="11"/>
        <v>-453.90322580645159</v>
      </c>
      <c r="O13" s="8">
        <f t="shared" si="11"/>
        <v>-453.90322580645159</v>
      </c>
      <c r="P13" s="8">
        <f t="shared" si="11"/>
        <v>-641.63333333333333</v>
      </c>
      <c r="Q13" s="8">
        <f t="shared" si="11"/>
        <v>-2002.0645161290322</v>
      </c>
    </row>
    <row r="14" spans="1:17" s="10" customFormat="1" x14ac:dyDescent="0.25">
      <c r="A14" s="7">
        <v>8</v>
      </c>
      <c r="B14" s="7">
        <v>35</v>
      </c>
      <c r="C14" t="s">
        <v>44</v>
      </c>
      <c r="D14" s="8" t="s">
        <v>34</v>
      </c>
      <c r="E14" s="8">
        <f t="shared" si="1"/>
        <v>-3366</v>
      </c>
      <c r="F14" s="8">
        <f t="shared" si="1"/>
        <v>563.56666666666661</v>
      </c>
      <c r="G14" s="8">
        <f t="shared" si="2"/>
        <v>-160.41935483870975</v>
      </c>
      <c r="H14" s="8">
        <f t="shared" si="2"/>
        <v>-527.48387096774195</v>
      </c>
      <c r="I14" s="8">
        <f t="shared" si="2"/>
        <v>-432.42857142857156</v>
      </c>
      <c r="J14" s="8">
        <f t="shared" ref="J14:Q14" si="12">J43-J29</f>
        <v>351.80645161290317</v>
      </c>
      <c r="K14" s="8">
        <f t="shared" si="12"/>
        <v>1031.0999999999999</v>
      </c>
      <c r="L14" s="8">
        <f t="shared" si="12"/>
        <v>1698.4516129032259</v>
      </c>
      <c r="M14" s="8">
        <f t="shared" si="12"/>
        <v>2067.5666666666666</v>
      </c>
      <c r="N14" s="8">
        <f t="shared" si="12"/>
        <v>2069.7741935483873</v>
      </c>
      <c r="O14" s="8">
        <f t="shared" si="12"/>
        <v>2069.7741935483873</v>
      </c>
      <c r="P14" s="8">
        <f t="shared" si="12"/>
        <v>1948.5</v>
      </c>
      <c r="Q14" s="8">
        <f t="shared" si="12"/>
        <v>1235.3225806451612</v>
      </c>
    </row>
    <row r="15" spans="1:17" s="10" customFormat="1" x14ac:dyDescent="0.25">
      <c r="A15" s="7">
        <v>8</v>
      </c>
      <c r="B15" s="7">
        <v>39</v>
      </c>
      <c r="C15" t="s">
        <v>45</v>
      </c>
      <c r="D15" s="8" t="s">
        <v>34</v>
      </c>
      <c r="E15" s="8">
        <f t="shared" si="1"/>
        <v>-86</v>
      </c>
      <c r="F15" s="8">
        <f t="shared" si="1"/>
        <v>-27.1</v>
      </c>
      <c r="G15" s="8">
        <f t="shared" si="2"/>
        <v>-38</v>
      </c>
      <c r="H15" s="8">
        <f t="shared" si="2"/>
        <v>-43.548387096774192</v>
      </c>
      <c r="I15" s="8">
        <f t="shared" si="2"/>
        <v>-42.107142857142854</v>
      </c>
      <c r="J15" s="8">
        <f t="shared" ref="J15:Q15" si="13">J44-J30</f>
        <v>-30.29032258064516</v>
      </c>
      <c r="K15" s="8">
        <f t="shared" si="13"/>
        <v>-20.033333333333335</v>
      </c>
      <c r="L15" s="8">
        <f t="shared" si="13"/>
        <v>-9.9677419354838701</v>
      </c>
      <c r="M15" s="8">
        <f t="shared" si="13"/>
        <v>-4.4000000000000004</v>
      </c>
      <c r="N15" s="8">
        <f t="shared" si="13"/>
        <v>-4.387096774193548</v>
      </c>
      <c r="O15" s="8">
        <f t="shared" si="13"/>
        <v>-4.387096774193548</v>
      </c>
      <c r="P15" s="8">
        <f t="shared" si="13"/>
        <v>-6.2</v>
      </c>
      <c r="Q15" s="8">
        <f t="shared" si="13"/>
        <v>-16.967741935483872</v>
      </c>
    </row>
    <row r="16" spans="1:17" s="10" customFormat="1" x14ac:dyDescent="0.25">
      <c r="A16" s="11"/>
      <c r="B16" s="11"/>
      <c r="C16" s="12"/>
      <c r="D16" s="8" t="s">
        <v>50</v>
      </c>
      <c r="E16" s="8">
        <f>SUM(E4:E15)</f>
        <v>-163723</v>
      </c>
      <c r="F16" s="8">
        <f t="shared" ref="F16:Q16" si="14">SUM(F4:F15)</f>
        <v>-38707.066666666666</v>
      </c>
      <c r="G16" s="8">
        <f t="shared" si="14"/>
        <v>-63146.451612903227</v>
      </c>
      <c r="H16" s="8">
        <f t="shared" si="14"/>
        <v>-77061.451612903227</v>
      </c>
      <c r="I16" s="8">
        <f t="shared" si="14"/>
        <v>-73372.785714285725</v>
      </c>
      <c r="J16" s="8">
        <f t="shared" si="14"/>
        <v>-47495</v>
      </c>
      <c r="K16" s="8">
        <f t="shared" si="14"/>
        <v>-24981.333333333332</v>
      </c>
      <c r="L16" s="8">
        <f t="shared" si="14"/>
        <v>-2724.6129032258063</v>
      </c>
      <c r="M16" s="8">
        <f t="shared" si="14"/>
        <v>8250.4</v>
      </c>
      <c r="N16" s="8">
        <f t="shared" si="14"/>
        <v>8279</v>
      </c>
      <c r="O16" s="8">
        <f t="shared" si="14"/>
        <v>8279</v>
      </c>
      <c r="P16" s="8">
        <f t="shared" si="14"/>
        <v>4997.5333333333338</v>
      </c>
      <c r="Q16" s="8">
        <f t="shared" si="14"/>
        <v>-17700.064516129034</v>
      </c>
    </row>
    <row r="17" spans="1:17" s="10" customFormat="1" x14ac:dyDescent="0.25">
      <c r="A17" s="11"/>
      <c r="B17" s="11"/>
      <c r="C17" s="12"/>
      <c r="D17" s="12"/>
      <c r="E17" s="11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s="10" customFormat="1" x14ac:dyDescent="0.25">
      <c r="A18" s="12" t="s">
        <v>52</v>
      </c>
      <c r="B18" s="11"/>
      <c r="C18" s="12"/>
      <c r="D18" s="12"/>
      <c r="E18" s="11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x14ac:dyDescent="0.25">
      <c r="A19" s="7">
        <v>3</v>
      </c>
      <c r="B19" s="7">
        <v>15</v>
      </c>
      <c r="C19" t="s">
        <v>33</v>
      </c>
      <c r="D19" s="8" t="s">
        <v>34</v>
      </c>
      <c r="E19" s="8">
        <v>2964</v>
      </c>
      <c r="F19" s="8">
        <v>820.66666666666663</v>
      </c>
      <c r="G19" s="8">
        <v>1194.9677419354839</v>
      </c>
      <c r="H19" s="8">
        <v>1386.2258064516129</v>
      </c>
      <c r="I19" s="8">
        <v>1299.8571428571429</v>
      </c>
      <c r="J19" s="8">
        <v>840.16129032258061</v>
      </c>
      <c r="K19" s="8">
        <v>477.4</v>
      </c>
      <c r="L19" s="8">
        <v>165.74193548387098</v>
      </c>
      <c r="M19" s="8">
        <v>99.033333333333331</v>
      </c>
      <c r="N19" s="8">
        <v>99.064516129032256</v>
      </c>
      <c r="O19" s="8">
        <v>99.064516129032256</v>
      </c>
      <c r="P19" s="8">
        <v>110.76666666666667</v>
      </c>
      <c r="Q19" s="8">
        <v>446.32258064516128</v>
      </c>
    </row>
    <row r="20" spans="1:17" x14ac:dyDescent="0.25">
      <c r="A20" s="7">
        <v>5</v>
      </c>
      <c r="B20" s="7">
        <v>2</v>
      </c>
      <c r="C20" t="s">
        <v>35</v>
      </c>
      <c r="D20" s="8" t="s">
        <v>46</v>
      </c>
      <c r="E20" s="8">
        <v>24897</v>
      </c>
      <c r="F20" s="8">
        <v>7875.8666666666668</v>
      </c>
      <c r="G20" s="8">
        <v>11184.935483870968</v>
      </c>
      <c r="H20" s="8">
        <v>12861.516129032258</v>
      </c>
      <c r="I20" s="8">
        <v>12513</v>
      </c>
      <c r="J20" s="8">
        <v>9262.3870967741932</v>
      </c>
      <c r="K20" s="8">
        <v>6294.0666666666666</v>
      </c>
      <c r="L20" s="8">
        <v>3330.6451612903224</v>
      </c>
      <c r="M20" s="8">
        <v>1445.1333333333334</v>
      </c>
      <c r="N20" s="8">
        <v>1426.2903225806451</v>
      </c>
      <c r="O20" s="8">
        <v>1426.2903225806451</v>
      </c>
      <c r="P20" s="8">
        <v>1953.5333333333333</v>
      </c>
      <c r="Q20" s="8">
        <v>4943.4193548387093</v>
      </c>
    </row>
    <row r="21" spans="1:17" x14ac:dyDescent="0.25">
      <c r="A21" s="7">
        <v>5</v>
      </c>
      <c r="B21" s="7">
        <v>7</v>
      </c>
      <c r="C21" t="s">
        <v>36</v>
      </c>
      <c r="D21" s="8" t="s">
        <v>46</v>
      </c>
      <c r="E21" s="8">
        <v>10066</v>
      </c>
      <c r="F21" s="8">
        <v>3166.9666666666667</v>
      </c>
      <c r="G21" s="8">
        <v>4507.4193548387093</v>
      </c>
      <c r="H21" s="8">
        <v>5186.5483870967746</v>
      </c>
      <c r="I21" s="8">
        <v>5045.3571428571431</v>
      </c>
      <c r="J21" s="8">
        <v>3728.6129032258063</v>
      </c>
      <c r="K21" s="8">
        <v>2526.2333333333331</v>
      </c>
      <c r="L21" s="8">
        <v>1325.7741935483871</v>
      </c>
      <c r="M21" s="8">
        <v>562</v>
      </c>
      <c r="N21" s="8">
        <v>554.38709677419354</v>
      </c>
      <c r="O21" s="8">
        <v>554.38709677419354</v>
      </c>
      <c r="P21" s="8">
        <v>767.9666666666667</v>
      </c>
      <c r="Q21" s="8">
        <v>1979.0967741935483</v>
      </c>
    </row>
    <row r="22" spans="1:17" x14ac:dyDescent="0.25">
      <c r="A22" s="7">
        <v>7</v>
      </c>
      <c r="B22" s="7">
        <v>5</v>
      </c>
      <c r="C22" t="s">
        <v>37</v>
      </c>
      <c r="D22" s="8" t="s">
        <v>34</v>
      </c>
      <c r="E22" s="8">
        <v>47706</v>
      </c>
      <c r="F22" s="8">
        <v>15377.966666666667</v>
      </c>
      <c r="G22" s="8">
        <v>21678.870967741936</v>
      </c>
      <c r="H22" s="8">
        <v>24712.967741935485</v>
      </c>
      <c r="I22" s="8">
        <v>23695.642857142859</v>
      </c>
      <c r="J22" s="8">
        <v>16931.322580645163</v>
      </c>
      <c r="K22" s="8">
        <v>11099.233333333334</v>
      </c>
      <c r="L22" s="8">
        <v>5330.1935483870966</v>
      </c>
      <c r="M22" s="8">
        <v>2670.8333333333335</v>
      </c>
      <c r="N22" s="8">
        <v>2670.8709677419356</v>
      </c>
      <c r="O22" s="8">
        <v>2670.8709677419356</v>
      </c>
      <c r="P22" s="8">
        <v>3482.3666666666668</v>
      </c>
      <c r="Q22" s="8">
        <v>9363.8064516129034</v>
      </c>
    </row>
    <row r="23" spans="1:17" x14ac:dyDescent="0.25">
      <c r="A23" s="7">
        <v>7</v>
      </c>
      <c r="B23" s="7">
        <v>4</v>
      </c>
      <c r="C23" t="s">
        <v>38</v>
      </c>
      <c r="D23" s="8" t="s">
        <v>46</v>
      </c>
      <c r="E23" s="8">
        <v>5963</v>
      </c>
      <c r="F23" s="8">
        <v>1950.1</v>
      </c>
      <c r="G23" s="8">
        <v>2753.4516129032259</v>
      </c>
      <c r="H23" s="8">
        <v>3140.2903225806454</v>
      </c>
      <c r="I23" s="8">
        <v>3010.6071428571427</v>
      </c>
      <c r="J23" s="8">
        <v>2148.1612903225805</v>
      </c>
      <c r="K23" s="8">
        <v>1404.5666666666666</v>
      </c>
      <c r="L23" s="8">
        <v>669</v>
      </c>
      <c r="M23" s="8">
        <v>329.93333333333334</v>
      </c>
      <c r="N23" s="8">
        <v>329.93548387096774</v>
      </c>
      <c r="O23" s="8">
        <v>329.93548387096774</v>
      </c>
      <c r="P23" s="8">
        <v>433.43333333333334</v>
      </c>
      <c r="Q23" s="8">
        <v>1183.2903225806451</v>
      </c>
    </row>
    <row r="24" spans="1:17" x14ac:dyDescent="0.25">
      <c r="A24" s="7">
        <v>7</v>
      </c>
      <c r="B24" s="7">
        <v>6</v>
      </c>
      <c r="C24" t="s">
        <v>39</v>
      </c>
      <c r="D24" s="8" t="s">
        <v>46</v>
      </c>
      <c r="E24" s="8">
        <v>8106</v>
      </c>
      <c r="F24" s="8">
        <v>2575.3333333333335</v>
      </c>
      <c r="G24" s="8">
        <v>3648.516129032258</v>
      </c>
      <c r="H24" s="8">
        <v>4165.2580645161288</v>
      </c>
      <c r="I24" s="8">
        <v>3992</v>
      </c>
      <c r="J24" s="8">
        <v>2839.9032258064517</v>
      </c>
      <c r="K24" s="8">
        <v>1846.6333333333334</v>
      </c>
      <c r="L24" s="8">
        <v>864.09677419354841</v>
      </c>
      <c r="M24" s="8">
        <v>411.16666666666669</v>
      </c>
      <c r="N24" s="8">
        <v>411.16129032258067</v>
      </c>
      <c r="O24" s="8">
        <v>411.16129032258067</v>
      </c>
      <c r="P24" s="8">
        <v>549.33333333333337</v>
      </c>
      <c r="Q24" s="8">
        <v>1551.0645161290322</v>
      </c>
    </row>
    <row r="25" spans="1:17" x14ac:dyDescent="0.25">
      <c r="A25" s="7">
        <v>7</v>
      </c>
      <c r="B25" s="7">
        <v>1</v>
      </c>
      <c r="C25" t="s">
        <v>40</v>
      </c>
      <c r="D25" s="8" t="s">
        <v>46</v>
      </c>
      <c r="E25" s="8">
        <v>51298</v>
      </c>
      <c r="F25" s="8">
        <v>16372.266666666666</v>
      </c>
      <c r="G25" s="8">
        <v>23212.354838709678</v>
      </c>
      <c r="H25" s="8">
        <v>26506.129032258064</v>
      </c>
      <c r="I25" s="8">
        <v>25401.75</v>
      </c>
      <c r="J25" s="8">
        <v>18058.548387096773</v>
      </c>
      <c r="K25" s="8">
        <v>11727.433333333332</v>
      </c>
      <c r="L25" s="8">
        <v>5464.7419354838712</v>
      </c>
      <c r="M25" s="8">
        <v>2577.8333333333335</v>
      </c>
      <c r="N25" s="8">
        <v>2577.8709677419356</v>
      </c>
      <c r="O25" s="8">
        <v>2577.8709677419356</v>
      </c>
      <c r="P25" s="8">
        <v>3458.7666666666669</v>
      </c>
      <c r="Q25" s="8">
        <v>9843.5161290322576</v>
      </c>
    </row>
    <row r="26" spans="1:17" x14ac:dyDescent="0.25">
      <c r="A26" s="7">
        <v>7</v>
      </c>
      <c r="B26" s="7">
        <v>3</v>
      </c>
      <c r="C26" t="s">
        <v>41</v>
      </c>
      <c r="D26" s="8" t="s">
        <v>46</v>
      </c>
      <c r="E26" s="8">
        <v>7680</v>
      </c>
      <c r="F26" s="8">
        <v>2474.6666666666665</v>
      </c>
      <c r="G26" s="8">
        <v>3513.3225806451615</v>
      </c>
      <c r="H26" s="8">
        <v>4013.483870967742</v>
      </c>
      <c r="I26" s="8">
        <v>3845.7857142857142</v>
      </c>
      <c r="J26" s="8">
        <v>2730.7096774193546</v>
      </c>
      <c r="K26" s="8">
        <v>1769.3333333333333</v>
      </c>
      <c r="L26" s="8">
        <v>818.35483870967744</v>
      </c>
      <c r="M26" s="8">
        <v>379.96666666666664</v>
      </c>
      <c r="N26" s="8">
        <v>379.96774193548384</v>
      </c>
      <c r="O26" s="8">
        <v>379.96774193548384</v>
      </c>
      <c r="P26" s="8">
        <v>513.73333333333335</v>
      </c>
      <c r="Q26" s="8">
        <v>1483.258064516129</v>
      </c>
    </row>
    <row r="27" spans="1:17" x14ac:dyDescent="0.25">
      <c r="A27" s="7">
        <v>7</v>
      </c>
      <c r="B27" s="7">
        <v>8</v>
      </c>
      <c r="C27" t="s">
        <v>42</v>
      </c>
      <c r="D27" s="8" t="s">
        <v>34</v>
      </c>
      <c r="E27" s="8">
        <v>8610</v>
      </c>
      <c r="F27" s="8">
        <v>2736.5333333333333</v>
      </c>
      <c r="G27" s="8">
        <v>3903.5806451612902</v>
      </c>
      <c r="H27" s="8">
        <v>4465.5806451612907</v>
      </c>
      <c r="I27" s="8">
        <v>4277.1428571428569</v>
      </c>
      <c r="J27" s="8">
        <v>3024.2258064516127</v>
      </c>
      <c r="K27" s="8">
        <v>1944.0333333333333</v>
      </c>
      <c r="L27" s="8">
        <v>875.51612903225805</v>
      </c>
      <c r="M27" s="8">
        <v>382.93333333333334</v>
      </c>
      <c r="N27" s="8">
        <v>382.93548387096774</v>
      </c>
      <c r="O27" s="8">
        <v>382.93548387096774</v>
      </c>
      <c r="P27" s="8">
        <v>533.23333333333335</v>
      </c>
      <c r="Q27" s="8">
        <v>1622.5806451612902</v>
      </c>
    </row>
    <row r="28" spans="1:17" x14ac:dyDescent="0.25">
      <c r="A28" s="7">
        <v>7</v>
      </c>
      <c r="B28" s="7">
        <v>9</v>
      </c>
      <c r="C28" t="s">
        <v>43</v>
      </c>
      <c r="D28" s="8" t="s">
        <v>34</v>
      </c>
      <c r="E28" s="8">
        <v>10481</v>
      </c>
      <c r="F28" s="8">
        <v>3393.1666666666665</v>
      </c>
      <c r="G28" s="8">
        <v>4850.6129032258068</v>
      </c>
      <c r="H28" s="8">
        <v>5552.4193548387093</v>
      </c>
      <c r="I28" s="8">
        <v>5317.1071428571431</v>
      </c>
      <c r="J28" s="8">
        <v>3752.483870967742</v>
      </c>
      <c r="K28" s="8">
        <v>2403.4666666666667</v>
      </c>
      <c r="L28" s="8">
        <v>1069.0322580645161</v>
      </c>
      <c r="M28" s="8">
        <v>453.93333333333334</v>
      </c>
      <c r="N28" s="8">
        <v>453.90322580645159</v>
      </c>
      <c r="O28" s="8">
        <v>453.90322580645159</v>
      </c>
      <c r="P28" s="8">
        <v>641.63333333333333</v>
      </c>
      <c r="Q28" s="8">
        <v>2002.0645161290322</v>
      </c>
    </row>
    <row r="29" spans="1:17" x14ac:dyDescent="0.25">
      <c r="A29" s="7">
        <v>8</v>
      </c>
      <c r="B29" s="7">
        <v>35</v>
      </c>
      <c r="C29" t="s">
        <v>44</v>
      </c>
      <c r="D29" s="8" t="s">
        <v>34</v>
      </c>
      <c r="E29" s="8">
        <v>5666</v>
      </c>
      <c r="F29" s="8">
        <v>1736.4333333333334</v>
      </c>
      <c r="G29" s="8">
        <v>2460.4193548387098</v>
      </c>
      <c r="H29" s="8">
        <v>2827.483870967742</v>
      </c>
      <c r="I29" s="8">
        <v>2732.4285714285716</v>
      </c>
      <c r="J29" s="8">
        <v>1948.1935483870968</v>
      </c>
      <c r="K29" s="8">
        <v>1268.9000000000001</v>
      </c>
      <c r="L29" s="8">
        <v>601.54838709677415</v>
      </c>
      <c r="M29" s="8">
        <v>232.43333333333334</v>
      </c>
      <c r="N29" s="8">
        <v>230.2258064516129</v>
      </c>
      <c r="O29" s="8">
        <v>230.2258064516129</v>
      </c>
      <c r="P29" s="8">
        <v>351.5</v>
      </c>
      <c r="Q29" s="8">
        <v>1064.6774193548388</v>
      </c>
    </row>
    <row r="30" spans="1:17" x14ac:dyDescent="0.25">
      <c r="A30" s="7">
        <v>8</v>
      </c>
      <c r="B30" s="7">
        <v>39</v>
      </c>
      <c r="C30" t="s">
        <v>45</v>
      </c>
      <c r="D30" s="8" t="s">
        <v>34</v>
      </c>
      <c r="E30">
        <v>86</v>
      </c>
      <c r="F30" s="8">
        <v>27.1</v>
      </c>
      <c r="G30" s="8">
        <v>38</v>
      </c>
      <c r="H30" s="8">
        <v>43.548387096774192</v>
      </c>
      <c r="I30" s="8">
        <v>42.107142857142854</v>
      </c>
      <c r="J30" s="8">
        <v>30.29032258064516</v>
      </c>
      <c r="K30" s="8">
        <v>20.033333333333335</v>
      </c>
      <c r="L30" s="8">
        <v>9.9677419354838701</v>
      </c>
      <c r="M30" s="8">
        <v>4.4000000000000004</v>
      </c>
      <c r="N30" s="8">
        <v>4.387096774193548</v>
      </c>
      <c r="O30" s="8">
        <v>4.387096774193548</v>
      </c>
      <c r="P30" s="8">
        <v>6.2</v>
      </c>
      <c r="Q30" s="8">
        <v>16.967741935483872</v>
      </c>
    </row>
    <row r="31" spans="1:17" x14ac:dyDescent="0.25">
      <c r="A31" s="7"/>
      <c r="B31" s="7"/>
      <c r="D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25">
      <c r="A32" s="12" t="s">
        <v>51</v>
      </c>
    </row>
    <row r="33" spans="1:17" x14ac:dyDescent="0.25">
      <c r="A33" s="7">
        <v>3</v>
      </c>
      <c r="B33" s="7">
        <v>15</v>
      </c>
      <c r="C33" t="s">
        <v>33</v>
      </c>
      <c r="D33" s="8" t="s">
        <v>34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</row>
    <row r="34" spans="1:17" x14ac:dyDescent="0.25">
      <c r="A34" s="7">
        <v>5</v>
      </c>
      <c r="B34" s="7">
        <v>2</v>
      </c>
      <c r="C34" t="s">
        <v>35</v>
      </c>
      <c r="D34" s="8" t="s">
        <v>46</v>
      </c>
      <c r="E34" s="8">
        <v>8000</v>
      </c>
      <c r="F34" s="8">
        <v>8000</v>
      </c>
      <c r="G34" s="8">
        <v>8000</v>
      </c>
      <c r="H34" s="8">
        <v>8000</v>
      </c>
      <c r="I34" s="8">
        <v>8000</v>
      </c>
      <c r="J34" s="8">
        <v>8000</v>
      </c>
      <c r="K34" s="8">
        <v>8000</v>
      </c>
      <c r="L34" s="8">
        <v>8000</v>
      </c>
      <c r="M34" s="8">
        <v>8000</v>
      </c>
      <c r="N34" s="8">
        <v>8000</v>
      </c>
      <c r="O34" s="8">
        <v>8000</v>
      </c>
      <c r="P34" s="8">
        <v>8000</v>
      </c>
      <c r="Q34" s="8">
        <v>8000</v>
      </c>
    </row>
    <row r="35" spans="1:17" x14ac:dyDescent="0.25">
      <c r="A35" s="7">
        <v>5</v>
      </c>
      <c r="B35" s="7">
        <v>7</v>
      </c>
      <c r="C35" t="s">
        <v>36</v>
      </c>
      <c r="D35" s="8" t="s">
        <v>46</v>
      </c>
      <c r="E35" s="8">
        <v>4500</v>
      </c>
      <c r="F35" s="8">
        <v>4500</v>
      </c>
      <c r="G35" s="8">
        <v>4500</v>
      </c>
      <c r="H35" s="8">
        <v>4500</v>
      </c>
      <c r="I35" s="8">
        <v>4500</v>
      </c>
      <c r="J35" s="8">
        <v>4500</v>
      </c>
      <c r="K35" s="8">
        <v>4500</v>
      </c>
      <c r="L35" s="8">
        <v>4500</v>
      </c>
      <c r="M35" s="8">
        <v>4500</v>
      </c>
      <c r="N35" s="8">
        <v>4500</v>
      </c>
      <c r="O35" s="8">
        <v>4500</v>
      </c>
      <c r="P35" s="8">
        <v>4500</v>
      </c>
      <c r="Q35" s="8">
        <v>4500</v>
      </c>
    </row>
    <row r="36" spans="1:17" x14ac:dyDescent="0.25">
      <c r="A36" s="7">
        <v>7</v>
      </c>
      <c r="B36" s="7">
        <v>5</v>
      </c>
      <c r="C36" t="s">
        <v>37</v>
      </c>
      <c r="D36" s="8" t="s">
        <v>34</v>
      </c>
      <c r="E36" s="8">
        <v>2000</v>
      </c>
      <c r="F36" s="8">
        <v>2000</v>
      </c>
      <c r="G36" s="8">
        <v>2000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</row>
    <row r="37" spans="1:17" x14ac:dyDescent="0.25">
      <c r="A37" s="7">
        <v>7</v>
      </c>
      <c r="B37" s="7">
        <v>4</v>
      </c>
      <c r="C37" t="s">
        <v>38</v>
      </c>
      <c r="D37" s="8" t="s">
        <v>46</v>
      </c>
      <c r="E37" s="8">
        <v>3000</v>
      </c>
      <c r="F37" s="8">
        <v>3000</v>
      </c>
      <c r="G37" s="8">
        <v>3000</v>
      </c>
      <c r="H37" s="8">
        <v>3000</v>
      </c>
      <c r="I37" s="8">
        <v>3000</v>
      </c>
      <c r="J37" s="8">
        <v>3000</v>
      </c>
      <c r="K37" s="8">
        <v>3000</v>
      </c>
      <c r="L37" s="8">
        <v>3000</v>
      </c>
      <c r="M37" s="8">
        <v>3000</v>
      </c>
      <c r="N37" s="8">
        <v>3000</v>
      </c>
      <c r="O37" s="8">
        <v>3000</v>
      </c>
      <c r="P37" s="8">
        <v>3000</v>
      </c>
      <c r="Q37" s="8">
        <v>3000</v>
      </c>
    </row>
    <row r="38" spans="1:17" x14ac:dyDescent="0.25">
      <c r="A38" s="7">
        <v>7</v>
      </c>
      <c r="B38" s="7">
        <v>6</v>
      </c>
      <c r="C38" t="s">
        <v>39</v>
      </c>
      <c r="D38" s="8" t="s">
        <v>46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</row>
    <row r="39" spans="1:17" x14ac:dyDescent="0.25">
      <c r="A39" s="7">
        <v>7</v>
      </c>
      <c r="B39" s="7">
        <v>1</v>
      </c>
      <c r="C39" t="s">
        <v>40</v>
      </c>
      <c r="D39" s="8" t="s">
        <v>46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</row>
    <row r="40" spans="1:17" x14ac:dyDescent="0.25">
      <c r="A40" s="7">
        <v>7</v>
      </c>
      <c r="B40" s="7">
        <v>3</v>
      </c>
      <c r="C40" t="s">
        <v>41</v>
      </c>
      <c r="D40" s="8" t="s">
        <v>46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</row>
    <row r="41" spans="1:17" x14ac:dyDescent="0.25">
      <c r="A41" s="7">
        <v>7</v>
      </c>
      <c r="B41" s="7">
        <v>8</v>
      </c>
      <c r="C41" t="s">
        <v>42</v>
      </c>
      <c r="D41" s="8" t="s">
        <v>34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</row>
    <row r="42" spans="1:17" x14ac:dyDescent="0.25">
      <c r="A42" s="7">
        <v>7</v>
      </c>
      <c r="B42" s="7">
        <v>9</v>
      </c>
      <c r="C42" t="s">
        <v>43</v>
      </c>
      <c r="D42" s="8" t="s">
        <v>34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</row>
    <row r="43" spans="1:17" x14ac:dyDescent="0.25">
      <c r="A43" s="7">
        <v>8</v>
      </c>
      <c r="B43" s="7">
        <v>35</v>
      </c>
      <c r="C43" t="s">
        <v>44</v>
      </c>
      <c r="D43" s="8" t="s">
        <v>34</v>
      </c>
      <c r="E43" s="8">
        <v>2300</v>
      </c>
      <c r="F43" s="8">
        <v>2300</v>
      </c>
      <c r="G43" s="8">
        <v>2300</v>
      </c>
      <c r="H43" s="8">
        <v>2300</v>
      </c>
      <c r="I43" s="8">
        <v>2300</v>
      </c>
      <c r="J43" s="8">
        <v>2300</v>
      </c>
      <c r="K43" s="8">
        <v>2300</v>
      </c>
      <c r="L43" s="8">
        <v>2300</v>
      </c>
      <c r="M43" s="8">
        <v>2300</v>
      </c>
      <c r="N43" s="8">
        <v>2300</v>
      </c>
      <c r="O43" s="8">
        <v>2300</v>
      </c>
      <c r="P43" s="8">
        <v>2300</v>
      </c>
      <c r="Q43" s="8">
        <v>2300</v>
      </c>
    </row>
    <row r="44" spans="1:17" x14ac:dyDescent="0.25">
      <c r="A44" s="7">
        <v>8</v>
      </c>
      <c r="B44" s="7">
        <v>39</v>
      </c>
      <c r="C44" t="s">
        <v>45</v>
      </c>
      <c r="D44" s="8" t="s">
        <v>34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pane ySplit="3" topLeftCell="A4" activePane="bottomLeft" state="frozenSplit"/>
      <selection pane="bottomLeft" activeCell="E20" sqref="E20"/>
    </sheetView>
  </sheetViews>
  <sheetFormatPr defaultRowHeight="13.2" x14ac:dyDescent="0.25"/>
  <cols>
    <col min="1" max="1" width="5.109375" customWidth="1"/>
    <col min="2" max="2" width="5.6640625" customWidth="1"/>
    <col min="3" max="3" width="10.5546875" bestFit="1" customWidth="1"/>
    <col min="4" max="4" width="17.6640625" bestFit="1" customWidth="1"/>
    <col min="5" max="5" width="8.109375" bestFit="1" customWidth="1"/>
    <col min="6" max="7" width="7" bestFit="1" customWidth="1"/>
    <col min="8" max="8" width="6.88671875" bestFit="1" customWidth="1"/>
    <col min="9" max="10" width="7" bestFit="1" customWidth="1"/>
    <col min="11" max="11" width="7.109375" bestFit="1" customWidth="1"/>
    <col min="12" max="12" width="7.33203125" bestFit="1" customWidth="1"/>
    <col min="13" max="13" width="6.88671875" bestFit="1" customWidth="1"/>
    <col min="14" max="14" width="6.33203125" bestFit="1" customWidth="1"/>
    <col min="15" max="17" width="7.109375" bestFit="1" customWidth="1"/>
  </cols>
  <sheetData>
    <row r="1" spans="1:17" x14ac:dyDescent="0.25">
      <c r="A1" t="s">
        <v>53</v>
      </c>
    </row>
    <row r="2" spans="1:17" s="10" customFormat="1" x14ac:dyDescent="0.25">
      <c r="A2" s="9" t="s">
        <v>30</v>
      </c>
      <c r="B2" s="9" t="s">
        <v>31</v>
      </c>
    </row>
    <row r="3" spans="1:17" s="10" customFormat="1" x14ac:dyDescent="0.25">
      <c r="A3" s="11" t="s">
        <v>32</v>
      </c>
      <c r="B3" s="11" t="s">
        <v>32</v>
      </c>
      <c r="C3" s="12" t="s">
        <v>32</v>
      </c>
      <c r="D3" s="12" t="s">
        <v>49</v>
      </c>
      <c r="E3" s="11" t="s">
        <v>47</v>
      </c>
      <c r="F3" s="13">
        <v>36831</v>
      </c>
      <c r="G3" s="13">
        <v>36861</v>
      </c>
      <c r="H3" s="13">
        <v>36892</v>
      </c>
      <c r="I3" s="13">
        <v>36923</v>
      </c>
      <c r="J3" s="13">
        <v>36951</v>
      </c>
      <c r="K3" s="13">
        <v>36982</v>
      </c>
      <c r="L3" s="13">
        <v>37012</v>
      </c>
      <c r="M3" s="13">
        <v>37043</v>
      </c>
      <c r="N3" s="13">
        <v>37073</v>
      </c>
      <c r="O3" s="13">
        <v>37104</v>
      </c>
      <c r="P3" s="13">
        <v>37135</v>
      </c>
      <c r="Q3" s="13">
        <v>37165</v>
      </c>
    </row>
    <row r="4" spans="1:17" s="10" customFormat="1" x14ac:dyDescent="0.25">
      <c r="A4" s="7">
        <v>3</v>
      </c>
      <c r="B4" s="7">
        <v>15</v>
      </c>
      <c r="C4" t="s">
        <v>33</v>
      </c>
      <c r="D4" s="8" t="s">
        <v>34</v>
      </c>
      <c r="E4" s="8">
        <f t="shared" ref="E4:Q4" si="0">E33-E19</f>
        <v>-2964</v>
      </c>
      <c r="F4" s="8">
        <f t="shared" si="0"/>
        <v>-820.66666666666663</v>
      </c>
      <c r="G4" s="8">
        <f t="shared" si="0"/>
        <v>-1194.9677419354839</v>
      </c>
      <c r="H4" s="8">
        <f t="shared" si="0"/>
        <v>-1386.2258064516129</v>
      </c>
      <c r="I4" s="8">
        <f t="shared" si="0"/>
        <v>-1299.8571428571429</v>
      </c>
      <c r="J4" s="8">
        <f t="shared" si="0"/>
        <v>-840.16129032258061</v>
      </c>
      <c r="K4" s="8">
        <f t="shared" si="0"/>
        <v>-477.4</v>
      </c>
      <c r="L4" s="8">
        <f t="shared" si="0"/>
        <v>-165.74193548387098</v>
      </c>
      <c r="M4" s="8">
        <f t="shared" si="0"/>
        <v>-99.033333333333331</v>
      </c>
      <c r="N4" s="8">
        <f t="shared" si="0"/>
        <v>-99.064516129032256</v>
      </c>
      <c r="O4" s="8">
        <f t="shared" si="0"/>
        <v>-99.064516129032256</v>
      </c>
      <c r="P4" s="8">
        <f t="shared" si="0"/>
        <v>-110.76666666666667</v>
      </c>
      <c r="Q4" s="8">
        <f t="shared" si="0"/>
        <v>-446.32258064516128</v>
      </c>
    </row>
    <row r="5" spans="1:17" s="10" customFormat="1" x14ac:dyDescent="0.25">
      <c r="A5" s="7">
        <v>5</v>
      </c>
      <c r="B5" s="7">
        <v>2</v>
      </c>
      <c r="C5" t="s">
        <v>35</v>
      </c>
      <c r="D5" s="8" t="s">
        <v>46</v>
      </c>
      <c r="E5" s="8">
        <f t="shared" ref="E5:Q5" si="1">E34-E20</f>
        <v>-24897</v>
      </c>
      <c r="F5" s="8">
        <f t="shared" si="1"/>
        <v>-7875.8666666666668</v>
      </c>
      <c r="G5" s="8">
        <f t="shared" si="1"/>
        <v>-11184.935483870968</v>
      </c>
      <c r="H5" s="8">
        <f t="shared" si="1"/>
        <v>-12861.516129032258</v>
      </c>
      <c r="I5" s="8">
        <f t="shared" si="1"/>
        <v>-12513</v>
      </c>
      <c r="J5" s="8">
        <f t="shared" si="1"/>
        <v>-9262.3870967741932</v>
      </c>
      <c r="K5" s="8">
        <f t="shared" si="1"/>
        <v>-6294.0666666666666</v>
      </c>
      <c r="L5" s="8">
        <f t="shared" si="1"/>
        <v>-3330.6451612903224</v>
      </c>
      <c r="M5" s="8">
        <f t="shared" si="1"/>
        <v>-1445.1333333333334</v>
      </c>
      <c r="N5" s="8">
        <f t="shared" si="1"/>
        <v>-1426.2903225806451</v>
      </c>
      <c r="O5" s="8">
        <f t="shared" si="1"/>
        <v>-1426.2903225806451</v>
      </c>
      <c r="P5" s="8">
        <f t="shared" si="1"/>
        <v>-1953.5333333333333</v>
      </c>
      <c r="Q5" s="8">
        <f t="shared" si="1"/>
        <v>-4943.4193548387093</v>
      </c>
    </row>
    <row r="6" spans="1:17" s="10" customFormat="1" x14ac:dyDescent="0.25">
      <c r="A6" s="7">
        <v>5</v>
      </c>
      <c r="B6" s="7">
        <v>7</v>
      </c>
      <c r="C6" t="s">
        <v>36</v>
      </c>
      <c r="D6" s="8" t="s">
        <v>46</v>
      </c>
      <c r="E6" s="8">
        <f t="shared" ref="E6:Q6" si="2">E35-E21</f>
        <v>-10066</v>
      </c>
      <c r="F6" s="8">
        <f t="shared" si="2"/>
        <v>-3166.9666666666667</v>
      </c>
      <c r="G6" s="8">
        <f t="shared" si="2"/>
        <v>-4507.4193548387093</v>
      </c>
      <c r="H6" s="8">
        <f t="shared" si="2"/>
        <v>-5186.5483870967746</v>
      </c>
      <c r="I6" s="8">
        <f t="shared" si="2"/>
        <v>-5045.3571428571431</v>
      </c>
      <c r="J6" s="8">
        <f t="shared" si="2"/>
        <v>-3728.6129032258063</v>
      </c>
      <c r="K6" s="8">
        <f t="shared" si="2"/>
        <v>-2526.2333333333331</v>
      </c>
      <c r="L6" s="8">
        <f t="shared" si="2"/>
        <v>-1325.7741935483871</v>
      </c>
      <c r="M6" s="8">
        <f t="shared" si="2"/>
        <v>-562</v>
      </c>
      <c r="N6" s="8">
        <f t="shared" si="2"/>
        <v>-554.38709677419354</v>
      </c>
      <c r="O6" s="8">
        <f t="shared" si="2"/>
        <v>-554.38709677419354</v>
      </c>
      <c r="P6" s="8">
        <f t="shared" si="2"/>
        <v>-767.9666666666667</v>
      </c>
      <c r="Q6" s="8">
        <f t="shared" si="2"/>
        <v>-1979.0967741935483</v>
      </c>
    </row>
    <row r="7" spans="1:17" s="10" customFormat="1" x14ac:dyDescent="0.25">
      <c r="A7" s="7">
        <v>7</v>
      </c>
      <c r="B7" s="7">
        <v>5</v>
      </c>
      <c r="C7" t="s">
        <v>37</v>
      </c>
      <c r="D7" s="8" t="s">
        <v>34</v>
      </c>
      <c r="E7" s="8">
        <f t="shared" ref="E7:Q7" si="3">E36-E22</f>
        <v>-45706</v>
      </c>
      <c r="F7" s="8">
        <f t="shared" si="3"/>
        <v>-13377.966666666667</v>
      </c>
      <c r="G7" s="8">
        <f t="shared" si="3"/>
        <v>-19678.870967741936</v>
      </c>
      <c r="H7" s="8">
        <f t="shared" si="3"/>
        <v>-24712.967741935485</v>
      </c>
      <c r="I7" s="8">
        <f t="shared" si="3"/>
        <v>-23695.642857142859</v>
      </c>
      <c r="J7" s="8">
        <f t="shared" si="3"/>
        <v>-16931.322580645163</v>
      </c>
      <c r="K7" s="8">
        <f t="shared" si="3"/>
        <v>-11099.233333333334</v>
      </c>
      <c r="L7" s="8">
        <f t="shared" si="3"/>
        <v>-5330.1935483870966</v>
      </c>
      <c r="M7" s="8">
        <f t="shared" si="3"/>
        <v>-2670.8333333333335</v>
      </c>
      <c r="N7" s="8">
        <f t="shared" si="3"/>
        <v>-2670.8709677419356</v>
      </c>
      <c r="O7" s="8">
        <f t="shared" si="3"/>
        <v>-2670.8709677419356</v>
      </c>
      <c r="P7" s="8">
        <f t="shared" si="3"/>
        <v>-3482.3666666666668</v>
      </c>
      <c r="Q7" s="8">
        <f t="shared" si="3"/>
        <v>-9363.8064516129034</v>
      </c>
    </row>
    <row r="8" spans="1:17" s="10" customFormat="1" x14ac:dyDescent="0.25">
      <c r="A8" s="7">
        <v>7</v>
      </c>
      <c r="B8" s="7">
        <v>4</v>
      </c>
      <c r="C8" t="s">
        <v>38</v>
      </c>
      <c r="D8" s="8" t="s">
        <v>46</v>
      </c>
      <c r="E8" s="8">
        <f t="shared" ref="E8:Q8" si="4">E37-E23</f>
        <v>-5963</v>
      </c>
      <c r="F8" s="8">
        <f t="shared" si="4"/>
        <v>-1950.1</v>
      </c>
      <c r="G8" s="8">
        <f t="shared" si="4"/>
        <v>-2753.4516129032259</v>
      </c>
      <c r="H8" s="8">
        <f t="shared" si="4"/>
        <v>-3140.2903225806454</v>
      </c>
      <c r="I8" s="8">
        <f t="shared" si="4"/>
        <v>-3010.6071428571427</v>
      </c>
      <c r="J8" s="8">
        <f t="shared" si="4"/>
        <v>-2148.1612903225805</v>
      </c>
      <c r="K8" s="8">
        <f t="shared" si="4"/>
        <v>-1404.5666666666666</v>
      </c>
      <c r="L8" s="8">
        <f t="shared" si="4"/>
        <v>-669</v>
      </c>
      <c r="M8" s="8">
        <f t="shared" si="4"/>
        <v>-329.93333333333334</v>
      </c>
      <c r="N8" s="8">
        <f t="shared" si="4"/>
        <v>-329.93548387096774</v>
      </c>
      <c r="O8" s="8">
        <f t="shared" si="4"/>
        <v>-329.93548387096774</v>
      </c>
      <c r="P8" s="8">
        <f t="shared" si="4"/>
        <v>-433.43333333333334</v>
      </c>
      <c r="Q8" s="8">
        <f t="shared" si="4"/>
        <v>-1183.2903225806451</v>
      </c>
    </row>
    <row r="9" spans="1:17" s="10" customFormat="1" x14ac:dyDescent="0.25">
      <c r="A9" s="7">
        <v>7</v>
      </c>
      <c r="B9" s="7">
        <v>6</v>
      </c>
      <c r="C9" t="s">
        <v>39</v>
      </c>
      <c r="D9" s="8" t="s">
        <v>46</v>
      </c>
      <c r="E9" s="8">
        <f t="shared" ref="E9:Q9" si="5">E38-E24</f>
        <v>-8106</v>
      </c>
      <c r="F9" s="8">
        <f t="shared" si="5"/>
        <v>-2575.3333333333335</v>
      </c>
      <c r="G9" s="8">
        <f t="shared" si="5"/>
        <v>-3648.516129032258</v>
      </c>
      <c r="H9" s="8">
        <f t="shared" si="5"/>
        <v>-4165.2580645161288</v>
      </c>
      <c r="I9" s="8">
        <f t="shared" si="5"/>
        <v>-3992</v>
      </c>
      <c r="J9" s="8">
        <f t="shared" si="5"/>
        <v>-2839.9032258064517</v>
      </c>
      <c r="K9" s="8">
        <f t="shared" si="5"/>
        <v>-1846.6333333333334</v>
      </c>
      <c r="L9" s="8">
        <f t="shared" si="5"/>
        <v>-864.09677419354841</v>
      </c>
      <c r="M9" s="8">
        <f t="shared" si="5"/>
        <v>-411.16666666666669</v>
      </c>
      <c r="N9" s="8">
        <f t="shared" si="5"/>
        <v>-411.16129032258067</v>
      </c>
      <c r="O9" s="8">
        <f t="shared" si="5"/>
        <v>-411.16129032258067</v>
      </c>
      <c r="P9" s="8">
        <f t="shared" si="5"/>
        <v>-549.33333333333337</v>
      </c>
      <c r="Q9" s="8">
        <f t="shared" si="5"/>
        <v>-1551.0645161290322</v>
      </c>
    </row>
    <row r="10" spans="1:17" s="10" customFormat="1" x14ac:dyDescent="0.25">
      <c r="A10" s="7">
        <v>7</v>
      </c>
      <c r="B10" s="7">
        <v>1</v>
      </c>
      <c r="C10" t="s">
        <v>40</v>
      </c>
      <c r="D10" s="8" t="s">
        <v>46</v>
      </c>
      <c r="E10" s="8">
        <f t="shared" ref="E10:Q10" si="6">E39-E25</f>
        <v>-51298</v>
      </c>
      <c r="F10" s="8">
        <f t="shared" si="6"/>
        <v>-16372.266666666666</v>
      </c>
      <c r="G10" s="8">
        <f t="shared" si="6"/>
        <v>-23212.354838709678</v>
      </c>
      <c r="H10" s="8">
        <f t="shared" si="6"/>
        <v>-26506.129032258064</v>
      </c>
      <c r="I10" s="8">
        <f t="shared" si="6"/>
        <v>-25401.75</v>
      </c>
      <c r="J10" s="8">
        <f t="shared" si="6"/>
        <v>-18058.548387096773</v>
      </c>
      <c r="K10" s="8">
        <f t="shared" si="6"/>
        <v>-11727.433333333332</v>
      </c>
      <c r="L10" s="8">
        <f t="shared" si="6"/>
        <v>-5464.7419354838712</v>
      </c>
      <c r="M10" s="8">
        <f t="shared" si="6"/>
        <v>-2577.8333333333335</v>
      </c>
      <c r="N10" s="8">
        <f t="shared" si="6"/>
        <v>-2577.8709677419356</v>
      </c>
      <c r="O10" s="8">
        <f t="shared" si="6"/>
        <v>-2577.8709677419356</v>
      </c>
      <c r="P10" s="8">
        <f t="shared" si="6"/>
        <v>-3458.7666666666669</v>
      </c>
      <c r="Q10" s="8">
        <f t="shared" si="6"/>
        <v>-9843.5161290322576</v>
      </c>
    </row>
    <row r="11" spans="1:17" s="10" customFormat="1" x14ac:dyDescent="0.25">
      <c r="A11" s="7">
        <v>7</v>
      </c>
      <c r="B11" s="7">
        <v>3</v>
      </c>
      <c r="C11" t="s">
        <v>41</v>
      </c>
      <c r="D11" s="8" t="s">
        <v>46</v>
      </c>
      <c r="E11" s="8">
        <f t="shared" ref="E11:Q11" si="7">E40-E26</f>
        <v>-7680</v>
      </c>
      <c r="F11" s="8">
        <f t="shared" si="7"/>
        <v>-2474.6666666666665</v>
      </c>
      <c r="G11" s="8">
        <f t="shared" si="7"/>
        <v>-3513.3225806451615</v>
      </c>
      <c r="H11" s="8">
        <f t="shared" si="7"/>
        <v>-4013.483870967742</v>
      </c>
      <c r="I11" s="8">
        <f t="shared" si="7"/>
        <v>-3845.7857142857142</v>
      </c>
      <c r="J11" s="8">
        <f t="shared" si="7"/>
        <v>-2730.7096774193546</v>
      </c>
      <c r="K11" s="8">
        <f t="shared" si="7"/>
        <v>-1769.3333333333333</v>
      </c>
      <c r="L11" s="8">
        <f t="shared" si="7"/>
        <v>-818.35483870967744</v>
      </c>
      <c r="M11" s="8">
        <f t="shared" si="7"/>
        <v>-379.96666666666664</v>
      </c>
      <c r="N11" s="8">
        <f t="shared" si="7"/>
        <v>-379.96774193548384</v>
      </c>
      <c r="O11" s="8">
        <f t="shared" si="7"/>
        <v>-379.96774193548384</v>
      </c>
      <c r="P11" s="8">
        <f t="shared" si="7"/>
        <v>-513.73333333333335</v>
      </c>
      <c r="Q11" s="8">
        <f t="shared" si="7"/>
        <v>-1483.258064516129</v>
      </c>
    </row>
    <row r="12" spans="1:17" s="10" customFormat="1" x14ac:dyDescent="0.25">
      <c r="A12" s="7">
        <v>7</v>
      </c>
      <c r="B12" s="7">
        <v>8</v>
      </c>
      <c r="C12" t="s">
        <v>42</v>
      </c>
      <c r="D12" s="8" t="s">
        <v>34</v>
      </c>
      <c r="E12" s="8">
        <f t="shared" ref="E12:Q12" si="8">E41-E27</f>
        <v>-8610</v>
      </c>
      <c r="F12" s="8">
        <f t="shared" si="8"/>
        <v>-2736.5333333333333</v>
      </c>
      <c r="G12" s="8">
        <f t="shared" si="8"/>
        <v>-3903.5806451612902</v>
      </c>
      <c r="H12" s="8">
        <f t="shared" si="8"/>
        <v>-4465.5806451612907</v>
      </c>
      <c r="I12" s="8">
        <f t="shared" si="8"/>
        <v>-4277.1428571428569</v>
      </c>
      <c r="J12" s="8">
        <f t="shared" si="8"/>
        <v>-3024.2258064516127</v>
      </c>
      <c r="K12" s="8">
        <f t="shared" si="8"/>
        <v>-1944.0333333333333</v>
      </c>
      <c r="L12" s="8">
        <f t="shared" si="8"/>
        <v>-875.51612903225805</v>
      </c>
      <c r="M12" s="8">
        <f t="shared" si="8"/>
        <v>-382.93333333333334</v>
      </c>
      <c r="N12" s="8">
        <f t="shared" si="8"/>
        <v>-382.93548387096774</v>
      </c>
      <c r="O12" s="8">
        <f t="shared" si="8"/>
        <v>-382.93548387096774</v>
      </c>
      <c r="P12" s="8">
        <f t="shared" si="8"/>
        <v>-533.23333333333335</v>
      </c>
      <c r="Q12" s="8">
        <f t="shared" si="8"/>
        <v>-1622.5806451612902</v>
      </c>
    </row>
    <row r="13" spans="1:17" s="10" customFormat="1" x14ac:dyDescent="0.25">
      <c r="A13" s="7">
        <v>7</v>
      </c>
      <c r="B13" s="7">
        <v>9</v>
      </c>
      <c r="C13" t="s">
        <v>43</v>
      </c>
      <c r="D13" s="8" t="s">
        <v>34</v>
      </c>
      <c r="E13" s="8">
        <f t="shared" ref="E13:Q13" si="9">E42-E28</f>
        <v>-10481</v>
      </c>
      <c r="F13" s="8">
        <f t="shared" si="9"/>
        <v>-3393.1666666666665</v>
      </c>
      <c r="G13" s="8">
        <f t="shared" si="9"/>
        <v>-4850.6129032258068</v>
      </c>
      <c r="H13" s="8">
        <f t="shared" si="9"/>
        <v>-5552.4193548387093</v>
      </c>
      <c r="I13" s="8">
        <f t="shared" si="9"/>
        <v>-5317.1071428571431</v>
      </c>
      <c r="J13" s="8">
        <f t="shared" si="9"/>
        <v>-3752.483870967742</v>
      </c>
      <c r="K13" s="8">
        <f t="shared" si="9"/>
        <v>-2403.4666666666667</v>
      </c>
      <c r="L13" s="8">
        <f t="shared" si="9"/>
        <v>-1069.0322580645161</v>
      </c>
      <c r="M13" s="8">
        <f t="shared" si="9"/>
        <v>-453.93333333333334</v>
      </c>
      <c r="N13" s="8">
        <f t="shared" si="9"/>
        <v>-453.90322580645159</v>
      </c>
      <c r="O13" s="8">
        <f t="shared" si="9"/>
        <v>-453.90322580645159</v>
      </c>
      <c r="P13" s="8">
        <f t="shared" si="9"/>
        <v>-641.63333333333333</v>
      </c>
      <c r="Q13" s="8">
        <f t="shared" si="9"/>
        <v>-2002.0645161290322</v>
      </c>
    </row>
    <row r="14" spans="1:17" s="10" customFormat="1" x14ac:dyDescent="0.25">
      <c r="A14" s="7">
        <v>8</v>
      </c>
      <c r="B14" s="7">
        <v>35</v>
      </c>
      <c r="C14" t="s">
        <v>44</v>
      </c>
      <c r="D14" s="8" t="s">
        <v>34</v>
      </c>
      <c r="E14" s="8">
        <f t="shared" ref="E14:Q14" si="10">E43-E29</f>
        <v>-5666</v>
      </c>
      <c r="F14" s="8">
        <f t="shared" si="10"/>
        <v>-1736.4333333333334</v>
      </c>
      <c r="G14" s="8">
        <f t="shared" si="10"/>
        <v>-2460.4193548387098</v>
      </c>
      <c r="H14" s="8">
        <f t="shared" si="10"/>
        <v>-2827.483870967742</v>
      </c>
      <c r="I14" s="8">
        <f t="shared" si="10"/>
        <v>-2732.4285714285716</v>
      </c>
      <c r="J14" s="8">
        <f t="shared" si="10"/>
        <v>-1948.1935483870968</v>
      </c>
      <c r="K14" s="8">
        <f t="shared" si="10"/>
        <v>-1268.9000000000001</v>
      </c>
      <c r="L14" s="8">
        <f t="shared" si="10"/>
        <v>-601.54838709677415</v>
      </c>
      <c r="M14" s="8">
        <f t="shared" si="10"/>
        <v>-232.43333333333334</v>
      </c>
      <c r="N14" s="8">
        <f t="shared" si="10"/>
        <v>-230.2258064516129</v>
      </c>
      <c r="O14" s="8">
        <f t="shared" si="10"/>
        <v>-230.2258064516129</v>
      </c>
      <c r="P14" s="8">
        <f t="shared" si="10"/>
        <v>-351.5</v>
      </c>
      <c r="Q14" s="8">
        <f t="shared" si="10"/>
        <v>-1064.6774193548388</v>
      </c>
    </row>
    <row r="15" spans="1:17" s="10" customFormat="1" x14ac:dyDescent="0.25">
      <c r="A15" s="7">
        <v>8</v>
      </c>
      <c r="B15" s="7">
        <v>39</v>
      </c>
      <c r="C15" t="s">
        <v>45</v>
      </c>
      <c r="D15" s="8" t="s">
        <v>34</v>
      </c>
      <c r="E15" s="8">
        <f t="shared" ref="E15:Q15" si="11">E44-E30</f>
        <v>-86</v>
      </c>
      <c r="F15" s="8">
        <f t="shared" si="11"/>
        <v>-27.1</v>
      </c>
      <c r="G15" s="8">
        <f t="shared" si="11"/>
        <v>-38</v>
      </c>
      <c r="H15" s="8">
        <f t="shared" si="11"/>
        <v>-43.548387096774192</v>
      </c>
      <c r="I15" s="8">
        <f t="shared" si="11"/>
        <v>-42.107142857142854</v>
      </c>
      <c r="J15" s="8">
        <f t="shared" si="11"/>
        <v>-30.29032258064516</v>
      </c>
      <c r="K15" s="8">
        <f t="shared" si="11"/>
        <v>-20.033333333333335</v>
      </c>
      <c r="L15" s="8">
        <f t="shared" si="11"/>
        <v>-9.9677419354838701</v>
      </c>
      <c r="M15" s="8">
        <f t="shared" si="11"/>
        <v>-4.4000000000000004</v>
      </c>
      <c r="N15" s="8">
        <f t="shared" si="11"/>
        <v>-4.387096774193548</v>
      </c>
      <c r="O15" s="8">
        <f t="shared" si="11"/>
        <v>-4.387096774193548</v>
      </c>
      <c r="P15" s="8">
        <f t="shared" si="11"/>
        <v>-6.2</v>
      </c>
      <c r="Q15" s="8">
        <f t="shared" si="11"/>
        <v>-16.967741935483872</v>
      </c>
    </row>
    <row r="16" spans="1:17" s="10" customFormat="1" x14ac:dyDescent="0.25">
      <c r="A16" s="11"/>
      <c r="B16" s="11"/>
      <c r="C16" s="12"/>
      <c r="D16" s="8" t="s">
        <v>50</v>
      </c>
      <c r="E16" s="8">
        <f t="shared" ref="E16:Q16" si="12">SUM(E4:E15)</f>
        <v>-181523</v>
      </c>
      <c r="F16" s="8">
        <f t="shared" si="12"/>
        <v>-56507.066666666658</v>
      </c>
      <c r="G16" s="8">
        <f t="shared" si="12"/>
        <v>-80946.451612903227</v>
      </c>
      <c r="H16" s="8">
        <f t="shared" si="12"/>
        <v>-94861.451612903227</v>
      </c>
      <c r="I16" s="8">
        <f t="shared" si="12"/>
        <v>-91172.78571428571</v>
      </c>
      <c r="J16" s="8">
        <f t="shared" si="12"/>
        <v>-65295.000000000007</v>
      </c>
      <c r="K16" s="8">
        <f t="shared" si="12"/>
        <v>-42781.333333333336</v>
      </c>
      <c r="L16" s="8">
        <f t="shared" si="12"/>
        <v>-20524.612903225807</v>
      </c>
      <c r="M16" s="8">
        <f t="shared" si="12"/>
        <v>-9549.5999999999985</v>
      </c>
      <c r="N16" s="8">
        <f t="shared" si="12"/>
        <v>-9521</v>
      </c>
      <c r="O16" s="8">
        <f t="shared" si="12"/>
        <v>-9521</v>
      </c>
      <c r="P16" s="8">
        <f t="shared" si="12"/>
        <v>-12802.466666666667</v>
      </c>
      <c r="Q16" s="8">
        <f t="shared" si="12"/>
        <v>-35500.064516129038</v>
      </c>
    </row>
    <row r="17" spans="1:17" s="10" customFormat="1" x14ac:dyDescent="0.25">
      <c r="A17" s="11"/>
      <c r="B17" s="11"/>
      <c r="C17" s="12"/>
      <c r="D17" s="12"/>
      <c r="E17" s="11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s="10" customFormat="1" x14ac:dyDescent="0.25">
      <c r="A18" s="12" t="s">
        <v>52</v>
      </c>
      <c r="B18" s="11"/>
      <c r="C18" s="12"/>
      <c r="D18" s="12"/>
      <c r="E18" s="11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x14ac:dyDescent="0.25">
      <c r="A19" s="7">
        <v>3</v>
      </c>
      <c r="B19" s="7">
        <v>15</v>
      </c>
      <c r="C19" t="s">
        <v>33</v>
      </c>
      <c r="D19" s="8" t="s">
        <v>34</v>
      </c>
      <c r="E19" s="8">
        <v>2964</v>
      </c>
      <c r="F19" s="8">
        <v>820.66666666666663</v>
      </c>
      <c r="G19" s="8">
        <v>1194.9677419354839</v>
      </c>
      <c r="H19" s="8">
        <v>1386.2258064516129</v>
      </c>
      <c r="I19" s="8">
        <v>1299.8571428571429</v>
      </c>
      <c r="J19" s="8">
        <v>840.16129032258061</v>
      </c>
      <c r="K19" s="8">
        <v>477.4</v>
      </c>
      <c r="L19" s="8">
        <v>165.74193548387098</v>
      </c>
      <c r="M19" s="8">
        <v>99.033333333333331</v>
      </c>
      <c r="N19" s="8">
        <v>99.064516129032256</v>
      </c>
      <c r="O19" s="8">
        <v>99.064516129032256</v>
      </c>
      <c r="P19" s="8">
        <v>110.76666666666667</v>
      </c>
      <c r="Q19" s="8">
        <v>446.32258064516128</v>
      </c>
    </row>
    <row r="20" spans="1:17" x14ac:dyDescent="0.25">
      <c r="A20" s="7">
        <v>5</v>
      </c>
      <c r="B20" s="7">
        <v>2</v>
      </c>
      <c r="C20" t="s">
        <v>35</v>
      </c>
      <c r="D20" s="8" t="s">
        <v>46</v>
      </c>
      <c r="E20" s="8">
        <v>24897</v>
      </c>
      <c r="F20" s="8">
        <v>7875.8666666666668</v>
      </c>
      <c r="G20" s="8">
        <v>11184.935483870968</v>
      </c>
      <c r="H20" s="8">
        <v>12861.516129032258</v>
      </c>
      <c r="I20" s="8">
        <v>12513</v>
      </c>
      <c r="J20" s="8">
        <v>9262.3870967741932</v>
      </c>
      <c r="K20" s="8">
        <v>6294.0666666666666</v>
      </c>
      <c r="L20" s="8">
        <v>3330.6451612903224</v>
      </c>
      <c r="M20" s="8">
        <v>1445.1333333333334</v>
      </c>
      <c r="N20" s="8">
        <v>1426.2903225806451</v>
      </c>
      <c r="O20" s="8">
        <v>1426.2903225806451</v>
      </c>
      <c r="P20" s="8">
        <v>1953.5333333333333</v>
      </c>
      <c r="Q20" s="8">
        <v>4943.4193548387093</v>
      </c>
    </row>
    <row r="21" spans="1:17" x14ac:dyDescent="0.25">
      <c r="A21" s="7">
        <v>5</v>
      </c>
      <c r="B21" s="7">
        <v>7</v>
      </c>
      <c r="C21" t="s">
        <v>36</v>
      </c>
      <c r="D21" s="8" t="s">
        <v>46</v>
      </c>
      <c r="E21" s="8">
        <v>10066</v>
      </c>
      <c r="F21" s="8">
        <v>3166.9666666666667</v>
      </c>
      <c r="G21" s="8">
        <v>4507.4193548387093</v>
      </c>
      <c r="H21" s="8">
        <v>5186.5483870967746</v>
      </c>
      <c r="I21" s="8">
        <v>5045.3571428571431</v>
      </c>
      <c r="J21" s="8">
        <v>3728.6129032258063</v>
      </c>
      <c r="K21" s="8">
        <v>2526.2333333333331</v>
      </c>
      <c r="L21" s="8">
        <v>1325.7741935483871</v>
      </c>
      <c r="M21" s="8">
        <v>562</v>
      </c>
      <c r="N21" s="8">
        <v>554.38709677419354</v>
      </c>
      <c r="O21" s="8">
        <v>554.38709677419354</v>
      </c>
      <c r="P21" s="8">
        <v>767.9666666666667</v>
      </c>
      <c r="Q21" s="8">
        <v>1979.0967741935483</v>
      </c>
    </row>
    <row r="22" spans="1:17" x14ac:dyDescent="0.25">
      <c r="A22" s="7">
        <v>7</v>
      </c>
      <c r="B22" s="7">
        <v>5</v>
      </c>
      <c r="C22" t="s">
        <v>37</v>
      </c>
      <c r="D22" s="8" t="s">
        <v>34</v>
      </c>
      <c r="E22" s="8">
        <v>47706</v>
      </c>
      <c r="F22" s="8">
        <v>15377.966666666667</v>
      </c>
      <c r="G22" s="8">
        <v>21678.870967741936</v>
      </c>
      <c r="H22" s="8">
        <v>24712.967741935485</v>
      </c>
      <c r="I22" s="8">
        <v>23695.642857142859</v>
      </c>
      <c r="J22" s="8">
        <v>16931.322580645163</v>
      </c>
      <c r="K22" s="8">
        <v>11099.233333333334</v>
      </c>
      <c r="L22" s="8">
        <v>5330.1935483870966</v>
      </c>
      <c r="M22" s="8">
        <v>2670.8333333333335</v>
      </c>
      <c r="N22" s="8">
        <v>2670.8709677419356</v>
      </c>
      <c r="O22" s="8">
        <v>2670.8709677419356</v>
      </c>
      <c r="P22" s="8">
        <v>3482.3666666666668</v>
      </c>
      <c r="Q22" s="8">
        <v>9363.8064516129034</v>
      </c>
    </row>
    <row r="23" spans="1:17" x14ac:dyDescent="0.25">
      <c r="A23" s="7">
        <v>7</v>
      </c>
      <c r="B23" s="7">
        <v>4</v>
      </c>
      <c r="C23" t="s">
        <v>38</v>
      </c>
      <c r="D23" s="8" t="s">
        <v>46</v>
      </c>
      <c r="E23" s="8">
        <v>5963</v>
      </c>
      <c r="F23" s="8">
        <v>1950.1</v>
      </c>
      <c r="G23" s="8">
        <v>2753.4516129032259</v>
      </c>
      <c r="H23" s="8">
        <v>3140.2903225806454</v>
      </c>
      <c r="I23" s="8">
        <v>3010.6071428571427</v>
      </c>
      <c r="J23" s="8">
        <v>2148.1612903225805</v>
      </c>
      <c r="K23" s="8">
        <v>1404.5666666666666</v>
      </c>
      <c r="L23" s="8">
        <v>669</v>
      </c>
      <c r="M23" s="8">
        <v>329.93333333333334</v>
      </c>
      <c r="N23" s="8">
        <v>329.93548387096774</v>
      </c>
      <c r="O23" s="8">
        <v>329.93548387096774</v>
      </c>
      <c r="P23" s="8">
        <v>433.43333333333334</v>
      </c>
      <c r="Q23" s="8">
        <v>1183.2903225806451</v>
      </c>
    </row>
    <row r="24" spans="1:17" x14ac:dyDescent="0.25">
      <c r="A24" s="7">
        <v>7</v>
      </c>
      <c r="B24" s="7">
        <v>6</v>
      </c>
      <c r="C24" t="s">
        <v>39</v>
      </c>
      <c r="D24" s="8" t="s">
        <v>46</v>
      </c>
      <c r="E24" s="8">
        <v>8106</v>
      </c>
      <c r="F24" s="8">
        <v>2575.3333333333335</v>
      </c>
      <c r="G24" s="8">
        <v>3648.516129032258</v>
      </c>
      <c r="H24" s="8">
        <v>4165.2580645161288</v>
      </c>
      <c r="I24" s="8">
        <v>3992</v>
      </c>
      <c r="J24" s="8">
        <v>2839.9032258064517</v>
      </c>
      <c r="K24" s="8">
        <v>1846.6333333333334</v>
      </c>
      <c r="L24" s="8">
        <v>864.09677419354841</v>
      </c>
      <c r="M24" s="8">
        <v>411.16666666666669</v>
      </c>
      <c r="N24" s="8">
        <v>411.16129032258067</v>
      </c>
      <c r="O24" s="8">
        <v>411.16129032258067</v>
      </c>
      <c r="P24" s="8">
        <v>549.33333333333337</v>
      </c>
      <c r="Q24" s="8">
        <v>1551.0645161290322</v>
      </c>
    </row>
    <row r="25" spans="1:17" x14ac:dyDescent="0.25">
      <c r="A25" s="7">
        <v>7</v>
      </c>
      <c r="B25" s="7">
        <v>1</v>
      </c>
      <c r="C25" t="s">
        <v>40</v>
      </c>
      <c r="D25" s="8" t="s">
        <v>46</v>
      </c>
      <c r="E25" s="8">
        <v>51298</v>
      </c>
      <c r="F25" s="8">
        <v>16372.266666666666</v>
      </c>
      <c r="G25" s="8">
        <v>23212.354838709678</v>
      </c>
      <c r="H25" s="8">
        <v>26506.129032258064</v>
      </c>
      <c r="I25" s="8">
        <v>25401.75</v>
      </c>
      <c r="J25" s="8">
        <v>18058.548387096773</v>
      </c>
      <c r="K25" s="8">
        <v>11727.433333333332</v>
      </c>
      <c r="L25" s="8">
        <v>5464.7419354838712</v>
      </c>
      <c r="M25" s="8">
        <v>2577.8333333333335</v>
      </c>
      <c r="N25" s="8">
        <v>2577.8709677419356</v>
      </c>
      <c r="O25" s="8">
        <v>2577.8709677419356</v>
      </c>
      <c r="P25" s="8">
        <v>3458.7666666666669</v>
      </c>
      <c r="Q25" s="8">
        <v>9843.5161290322576</v>
      </c>
    </row>
    <row r="26" spans="1:17" x14ac:dyDescent="0.25">
      <c r="A26" s="7">
        <v>7</v>
      </c>
      <c r="B26" s="7">
        <v>3</v>
      </c>
      <c r="C26" t="s">
        <v>41</v>
      </c>
      <c r="D26" s="8" t="s">
        <v>46</v>
      </c>
      <c r="E26" s="8">
        <v>7680</v>
      </c>
      <c r="F26" s="8">
        <v>2474.6666666666665</v>
      </c>
      <c r="G26" s="8">
        <v>3513.3225806451615</v>
      </c>
      <c r="H26" s="8">
        <v>4013.483870967742</v>
      </c>
      <c r="I26" s="8">
        <v>3845.7857142857142</v>
      </c>
      <c r="J26" s="8">
        <v>2730.7096774193546</v>
      </c>
      <c r="K26" s="8">
        <v>1769.3333333333333</v>
      </c>
      <c r="L26" s="8">
        <v>818.35483870967744</v>
      </c>
      <c r="M26" s="8">
        <v>379.96666666666664</v>
      </c>
      <c r="N26" s="8">
        <v>379.96774193548384</v>
      </c>
      <c r="O26" s="8">
        <v>379.96774193548384</v>
      </c>
      <c r="P26" s="8">
        <v>513.73333333333335</v>
      </c>
      <c r="Q26" s="8">
        <v>1483.258064516129</v>
      </c>
    </row>
    <row r="27" spans="1:17" x14ac:dyDescent="0.25">
      <c r="A27" s="7">
        <v>7</v>
      </c>
      <c r="B27" s="7">
        <v>8</v>
      </c>
      <c r="C27" t="s">
        <v>42</v>
      </c>
      <c r="D27" s="8" t="s">
        <v>34</v>
      </c>
      <c r="E27" s="8">
        <v>8610</v>
      </c>
      <c r="F27" s="8">
        <v>2736.5333333333333</v>
      </c>
      <c r="G27" s="8">
        <v>3903.5806451612902</v>
      </c>
      <c r="H27" s="8">
        <v>4465.5806451612907</v>
      </c>
      <c r="I27" s="8">
        <v>4277.1428571428569</v>
      </c>
      <c r="J27" s="8">
        <v>3024.2258064516127</v>
      </c>
      <c r="K27" s="8">
        <v>1944.0333333333333</v>
      </c>
      <c r="L27" s="8">
        <v>875.51612903225805</v>
      </c>
      <c r="M27" s="8">
        <v>382.93333333333334</v>
      </c>
      <c r="N27" s="8">
        <v>382.93548387096774</v>
      </c>
      <c r="O27" s="8">
        <v>382.93548387096774</v>
      </c>
      <c r="P27" s="8">
        <v>533.23333333333335</v>
      </c>
      <c r="Q27" s="8">
        <v>1622.5806451612902</v>
      </c>
    </row>
    <row r="28" spans="1:17" x14ac:dyDescent="0.25">
      <c r="A28" s="7">
        <v>7</v>
      </c>
      <c r="B28" s="7">
        <v>9</v>
      </c>
      <c r="C28" t="s">
        <v>43</v>
      </c>
      <c r="D28" s="8" t="s">
        <v>34</v>
      </c>
      <c r="E28" s="8">
        <v>10481</v>
      </c>
      <c r="F28" s="8">
        <v>3393.1666666666665</v>
      </c>
      <c r="G28" s="8">
        <v>4850.6129032258068</v>
      </c>
      <c r="H28" s="8">
        <v>5552.4193548387093</v>
      </c>
      <c r="I28" s="8">
        <v>5317.1071428571431</v>
      </c>
      <c r="J28" s="8">
        <v>3752.483870967742</v>
      </c>
      <c r="K28" s="8">
        <v>2403.4666666666667</v>
      </c>
      <c r="L28" s="8">
        <v>1069.0322580645161</v>
      </c>
      <c r="M28" s="8">
        <v>453.93333333333334</v>
      </c>
      <c r="N28" s="8">
        <v>453.90322580645159</v>
      </c>
      <c r="O28" s="8">
        <v>453.90322580645159</v>
      </c>
      <c r="P28" s="8">
        <v>641.63333333333333</v>
      </c>
      <c r="Q28" s="8">
        <v>2002.0645161290322</v>
      </c>
    </row>
    <row r="29" spans="1:17" x14ac:dyDescent="0.25">
      <c r="A29" s="7">
        <v>8</v>
      </c>
      <c r="B29" s="7">
        <v>35</v>
      </c>
      <c r="C29" t="s">
        <v>44</v>
      </c>
      <c r="D29" s="8" t="s">
        <v>34</v>
      </c>
      <c r="E29" s="8">
        <v>5666</v>
      </c>
      <c r="F29" s="8">
        <v>1736.4333333333334</v>
      </c>
      <c r="G29" s="8">
        <v>2460.4193548387098</v>
      </c>
      <c r="H29" s="8">
        <v>2827.483870967742</v>
      </c>
      <c r="I29" s="8">
        <v>2732.4285714285716</v>
      </c>
      <c r="J29" s="8">
        <v>1948.1935483870968</v>
      </c>
      <c r="K29" s="8">
        <v>1268.9000000000001</v>
      </c>
      <c r="L29" s="8">
        <v>601.54838709677415</v>
      </c>
      <c r="M29" s="8">
        <v>232.43333333333334</v>
      </c>
      <c r="N29" s="8">
        <v>230.2258064516129</v>
      </c>
      <c r="O29" s="8">
        <v>230.2258064516129</v>
      </c>
      <c r="P29" s="8">
        <v>351.5</v>
      </c>
      <c r="Q29" s="8">
        <v>1064.6774193548388</v>
      </c>
    </row>
    <row r="30" spans="1:17" x14ac:dyDescent="0.25">
      <c r="A30" s="7">
        <v>8</v>
      </c>
      <c r="B30" s="7">
        <v>39</v>
      </c>
      <c r="C30" t="s">
        <v>45</v>
      </c>
      <c r="D30" s="8" t="s">
        <v>34</v>
      </c>
      <c r="E30">
        <v>86</v>
      </c>
      <c r="F30" s="8">
        <v>27.1</v>
      </c>
      <c r="G30" s="8">
        <v>38</v>
      </c>
      <c r="H30" s="8">
        <v>43.548387096774192</v>
      </c>
      <c r="I30" s="8">
        <v>42.107142857142854</v>
      </c>
      <c r="J30" s="8">
        <v>30.29032258064516</v>
      </c>
      <c r="K30" s="8">
        <v>20.033333333333335</v>
      </c>
      <c r="L30" s="8">
        <v>9.9677419354838701</v>
      </c>
      <c r="M30" s="8">
        <v>4.4000000000000004</v>
      </c>
      <c r="N30" s="8">
        <v>4.387096774193548</v>
      </c>
      <c r="O30" s="8">
        <v>4.387096774193548</v>
      </c>
      <c r="P30" s="8">
        <v>6.2</v>
      </c>
      <c r="Q30" s="8">
        <v>16.967741935483872</v>
      </c>
    </row>
    <row r="31" spans="1:17" x14ac:dyDescent="0.25">
      <c r="A31" s="7"/>
      <c r="B31" s="7"/>
      <c r="D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25">
      <c r="A32" s="12" t="s">
        <v>51</v>
      </c>
    </row>
    <row r="33" spans="1:17" x14ac:dyDescent="0.25">
      <c r="A33" s="7">
        <v>3</v>
      </c>
      <c r="B33" s="7">
        <v>15</v>
      </c>
      <c r="C33" t="s">
        <v>33</v>
      </c>
      <c r="D33" s="8" t="s">
        <v>34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</row>
    <row r="34" spans="1:17" x14ac:dyDescent="0.25">
      <c r="A34" s="7">
        <v>5</v>
      </c>
      <c r="B34" s="7">
        <v>2</v>
      </c>
      <c r="C34" t="s">
        <v>35</v>
      </c>
      <c r="D34" s="8" t="s">
        <v>46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</row>
    <row r="35" spans="1:17" x14ac:dyDescent="0.25">
      <c r="A35" s="7">
        <v>5</v>
      </c>
      <c r="B35" s="7">
        <v>7</v>
      </c>
      <c r="C35" t="s">
        <v>36</v>
      </c>
      <c r="D35" s="8" t="s">
        <v>46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</row>
    <row r="36" spans="1:17" x14ac:dyDescent="0.25">
      <c r="A36" s="7">
        <v>7</v>
      </c>
      <c r="B36" s="7">
        <v>5</v>
      </c>
      <c r="C36" t="s">
        <v>37</v>
      </c>
      <c r="D36" s="8" t="s">
        <v>34</v>
      </c>
      <c r="E36" s="8">
        <v>2000</v>
      </c>
      <c r="F36" s="8">
        <v>2000</v>
      </c>
      <c r="G36" s="8">
        <v>2000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</row>
    <row r="37" spans="1:17" x14ac:dyDescent="0.25">
      <c r="A37" s="7">
        <v>7</v>
      </c>
      <c r="B37" s="7">
        <v>4</v>
      </c>
      <c r="C37" t="s">
        <v>38</v>
      </c>
      <c r="D37" s="8" t="s">
        <v>46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</row>
    <row r="38" spans="1:17" x14ac:dyDescent="0.25">
      <c r="A38" s="7">
        <v>7</v>
      </c>
      <c r="B38" s="7">
        <v>6</v>
      </c>
      <c r="C38" t="s">
        <v>39</v>
      </c>
      <c r="D38" s="8" t="s">
        <v>46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</row>
    <row r="39" spans="1:17" x14ac:dyDescent="0.25">
      <c r="A39" s="7">
        <v>7</v>
      </c>
      <c r="B39" s="7">
        <v>1</v>
      </c>
      <c r="C39" t="s">
        <v>40</v>
      </c>
      <c r="D39" s="8" t="s">
        <v>46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</row>
    <row r="40" spans="1:17" x14ac:dyDescent="0.25">
      <c r="A40" s="7">
        <v>7</v>
      </c>
      <c r="B40" s="7">
        <v>3</v>
      </c>
      <c r="C40" t="s">
        <v>41</v>
      </c>
      <c r="D40" s="8" t="s">
        <v>46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</row>
    <row r="41" spans="1:17" x14ac:dyDescent="0.25">
      <c r="A41" s="7">
        <v>7</v>
      </c>
      <c r="B41" s="7">
        <v>8</v>
      </c>
      <c r="C41" t="s">
        <v>42</v>
      </c>
      <c r="D41" s="8" t="s">
        <v>34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</row>
    <row r="42" spans="1:17" x14ac:dyDescent="0.25">
      <c r="A42" s="7">
        <v>7</v>
      </c>
      <c r="B42" s="7">
        <v>9</v>
      </c>
      <c r="C42" t="s">
        <v>43</v>
      </c>
      <c r="D42" s="8" t="s">
        <v>34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</row>
    <row r="43" spans="1:17" x14ac:dyDescent="0.25">
      <c r="A43" s="7">
        <v>8</v>
      </c>
      <c r="B43" s="7">
        <v>35</v>
      </c>
      <c r="C43" t="s">
        <v>44</v>
      </c>
      <c r="D43" s="8" t="s">
        <v>34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</row>
    <row r="44" spans="1:17" x14ac:dyDescent="0.25">
      <c r="A44" s="7">
        <v>8</v>
      </c>
      <c r="B44" s="7">
        <v>39</v>
      </c>
      <c r="C44" t="s">
        <v>45</v>
      </c>
      <c r="D44" s="8" t="s">
        <v>34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7" sqref="F7:I18"/>
    </sheetView>
  </sheetViews>
  <sheetFormatPr defaultRowHeight="13.2" x14ac:dyDescent="0.25"/>
  <cols>
    <col min="2" max="2" width="21.33203125" customWidth="1"/>
    <col min="3" max="3" width="10.33203125" bestFit="1" customWidth="1"/>
  </cols>
  <sheetData>
    <row r="1" spans="1:9" x14ac:dyDescent="0.25">
      <c r="A1" s="1" t="s">
        <v>0</v>
      </c>
      <c r="B1" s="1"/>
      <c r="C1" s="1"/>
      <c r="D1" s="1"/>
      <c r="E1" s="1"/>
    </row>
    <row r="2" spans="1:9" x14ac:dyDescent="0.25">
      <c r="A2" s="1"/>
      <c r="B2" s="1"/>
      <c r="C2" s="1"/>
      <c r="D2" s="1"/>
      <c r="E2" s="1"/>
    </row>
    <row r="3" spans="1:9" x14ac:dyDescent="0.25">
      <c r="A3" s="1"/>
      <c r="B3" s="2" t="s">
        <v>1</v>
      </c>
      <c r="C3" s="1">
        <v>6050607.1200000001</v>
      </c>
      <c r="D3" s="1"/>
      <c r="E3" s="1"/>
    </row>
    <row r="4" spans="1:9" x14ac:dyDescent="0.25">
      <c r="A4" s="1"/>
      <c r="B4" s="2" t="s">
        <v>2</v>
      </c>
      <c r="C4" s="1">
        <f>E19</f>
        <v>108648</v>
      </c>
      <c r="D4" s="1"/>
      <c r="E4" s="1"/>
    </row>
    <row r="5" spans="1:9" x14ac:dyDescent="0.25">
      <c r="A5" s="1"/>
      <c r="B5" s="2" t="s">
        <v>3</v>
      </c>
      <c r="C5" s="1">
        <f>D19</f>
        <v>54327</v>
      </c>
      <c r="D5" s="1"/>
      <c r="E5" s="1"/>
    </row>
    <row r="6" spans="1:9" x14ac:dyDescent="0.25">
      <c r="A6" s="1"/>
      <c r="B6" s="1"/>
      <c r="C6" s="1"/>
      <c r="D6" s="3" t="s">
        <v>4</v>
      </c>
      <c r="E6" s="3" t="s">
        <v>5</v>
      </c>
    </row>
    <row r="7" spans="1:9" x14ac:dyDescent="0.25">
      <c r="A7" s="1"/>
      <c r="B7" s="4" t="s">
        <v>6</v>
      </c>
      <c r="C7" s="5" t="s">
        <v>7</v>
      </c>
      <c r="D7" s="6">
        <v>887</v>
      </c>
      <c r="E7" s="1">
        <v>1773</v>
      </c>
      <c r="F7" s="7"/>
      <c r="G7" s="7"/>
      <c r="H7" s="7"/>
      <c r="I7" s="7"/>
    </row>
    <row r="8" spans="1:9" x14ac:dyDescent="0.25">
      <c r="A8" s="1"/>
      <c r="B8" s="4" t="s">
        <v>22</v>
      </c>
      <c r="C8" s="5" t="s">
        <v>23</v>
      </c>
      <c r="D8" s="6">
        <v>7377</v>
      </c>
      <c r="E8" s="1">
        <v>14754</v>
      </c>
      <c r="F8" s="7"/>
      <c r="G8" s="7"/>
      <c r="H8" s="7"/>
      <c r="I8" s="7"/>
    </row>
    <row r="9" spans="1:9" x14ac:dyDescent="0.25">
      <c r="A9" s="1"/>
      <c r="B9" s="4" t="s">
        <v>24</v>
      </c>
      <c r="C9" s="5" t="s">
        <v>25</v>
      </c>
      <c r="D9" s="6">
        <v>2977</v>
      </c>
      <c r="E9" s="1">
        <v>5954</v>
      </c>
      <c r="F9" s="7"/>
      <c r="G9" s="7"/>
      <c r="H9" s="7"/>
      <c r="I9" s="7"/>
    </row>
    <row r="10" spans="1:9" x14ac:dyDescent="0.25">
      <c r="A10" s="1"/>
      <c r="B10" s="4" t="s">
        <v>14</v>
      </c>
      <c r="C10" s="5" t="s">
        <v>15</v>
      </c>
      <c r="D10" s="6">
        <v>14119</v>
      </c>
      <c r="E10" s="1">
        <v>28238</v>
      </c>
      <c r="F10" s="7"/>
      <c r="G10" s="7"/>
      <c r="H10" s="7"/>
      <c r="I10" s="7"/>
    </row>
    <row r="11" spans="1:9" x14ac:dyDescent="0.25">
      <c r="A11" s="1"/>
      <c r="B11" s="4" t="s">
        <v>12</v>
      </c>
      <c r="C11" s="5" t="s">
        <v>13</v>
      </c>
      <c r="D11" s="6">
        <v>1763</v>
      </c>
      <c r="E11" s="1">
        <v>3526</v>
      </c>
      <c r="F11" s="7"/>
      <c r="G11" s="7"/>
      <c r="H11" s="7"/>
      <c r="I11" s="7"/>
    </row>
    <row r="12" spans="1:9" x14ac:dyDescent="0.25">
      <c r="A12" s="1"/>
      <c r="B12" s="4" t="s">
        <v>16</v>
      </c>
      <c r="C12" s="5" t="s">
        <v>17</v>
      </c>
      <c r="D12" s="6">
        <v>2405</v>
      </c>
      <c r="E12" s="1">
        <v>4809</v>
      </c>
      <c r="F12" s="7"/>
      <c r="G12" s="7"/>
      <c r="H12" s="7"/>
      <c r="I12" s="7"/>
    </row>
    <row r="13" spans="1:9" x14ac:dyDescent="0.25">
      <c r="A13" s="1"/>
      <c r="B13" s="4" t="s">
        <v>8</v>
      </c>
      <c r="C13" s="5" t="s">
        <v>9</v>
      </c>
      <c r="D13" s="6">
        <v>15138</v>
      </c>
      <c r="E13" s="1">
        <v>30275</v>
      </c>
      <c r="F13" s="7"/>
      <c r="G13" s="7"/>
      <c r="H13" s="7"/>
      <c r="I13" s="7"/>
    </row>
    <row r="14" spans="1:9" x14ac:dyDescent="0.25">
      <c r="A14" s="1"/>
      <c r="B14" s="4" t="s">
        <v>10</v>
      </c>
      <c r="C14" s="5" t="s">
        <v>11</v>
      </c>
      <c r="D14" s="6">
        <v>2273</v>
      </c>
      <c r="E14" s="1">
        <v>4546</v>
      </c>
      <c r="F14" s="7"/>
      <c r="G14" s="7"/>
      <c r="H14" s="7"/>
      <c r="I14" s="7"/>
    </row>
    <row r="15" spans="1:9" x14ac:dyDescent="0.25">
      <c r="A15" s="1"/>
      <c r="B15" s="4" t="s">
        <v>18</v>
      </c>
      <c r="C15" s="5" t="s">
        <v>19</v>
      </c>
      <c r="D15" s="6">
        <v>2573</v>
      </c>
      <c r="E15" s="1">
        <v>5145</v>
      </c>
      <c r="F15" s="7"/>
      <c r="G15" s="7"/>
      <c r="H15" s="7"/>
      <c r="I15" s="7"/>
    </row>
    <row r="16" spans="1:9" x14ac:dyDescent="0.25">
      <c r="A16" s="1"/>
      <c r="B16" s="4" t="s">
        <v>20</v>
      </c>
      <c r="C16" s="5" t="s">
        <v>21</v>
      </c>
      <c r="D16" s="6">
        <v>3128</v>
      </c>
      <c r="E16" s="1">
        <v>6256</v>
      </c>
      <c r="F16" s="7"/>
      <c r="G16" s="7"/>
      <c r="H16" s="7"/>
      <c r="I16" s="7"/>
    </row>
    <row r="17" spans="1:9" x14ac:dyDescent="0.25">
      <c r="A17" s="1"/>
      <c r="B17" s="4" t="s">
        <v>26</v>
      </c>
      <c r="C17" s="5" t="s">
        <v>27</v>
      </c>
      <c r="D17" s="6">
        <v>1654</v>
      </c>
      <c r="E17" s="1">
        <v>3307</v>
      </c>
      <c r="F17" s="7"/>
      <c r="G17" s="7"/>
      <c r="H17" s="7"/>
      <c r="I17" s="7"/>
    </row>
    <row r="18" spans="1:9" x14ac:dyDescent="0.25">
      <c r="A18" s="1"/>
      <c r="B18" s="4" t="s">
        <v>28</v>
      </c>
      <c r="C18" s="5" t="s">
        <v>29</v>
      </c>
      <c r="D18" s="6">
        <v>33</v>
      </c>
      <c r="E18" s="1">
        <v>65</v>
      </c>
      <c r="F18" s="7"/>
      <c r="G18" s="7"/>
      <c r="H18" s="7"/>
      <c r="I18" s="7"/>
    </row>
    <row r="19" spans="1:9" x14ac:dyDescent="0.25">
      <c r="A19" s="1"/>
      <c r="D19" s="1">
        <f>SUM(D7:D18)</f>
        <v>54327</v>
      </c>
      <c r="E19" s="1">
        <f>SUM(E7:E18)</f>
        <v>108648</v>
      </c>
    </row>
    <row r="20" spans="1:9" x14ac:dyDescent="0.25">
      <c r="B20" s="1"/>
      <c r="C20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renew</vt:lpstr>
      <vt:lpstr>non-renew</vt:lpstr>
      <vt:lpstr>SST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Havlíček Jan</cp:lastModifiedBy>
  <dcterms:created xsi:type="dcterms:W3CDTF">2000-03-22T14:41:02Z</dcterms:created>
  <dcterms:modified xsi:type="dcterms:W3CDTF">2023-09-10T12:07:03Z</dcterms:modified>
</cp:coreProperties>
</file>