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F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B39" i="3"/>
  <c r="C39" i="3"/>
  <c r="D39" i="3"/>
  <c r="E39" i="3"/>
  <c r="F39" i="3"/>
  <c r="L39" i="3"/>
  <c r="D8" i="1"/>
  <c r="F8" i="1"/>
  <c r="K8" i="1"/>
  <c r="D9" i="1"/>
  <c r="F9" i="1"/>
  <c r="K9" i="1"/>
  <c r="D10" i="1"/>
  <c r="F10" i="1"/>
  <c r="K10" i="1"/>
  <c r="D11" i="1"/>
  <c r="F11" i="1"/>
  <c r="K11" i="1"/>
  <c r="D12" i="1"/>
  <c r="F12" i="1"/>
  <c r="K12" i="1"/>
  <c r="D13" i="1"/>
  <c r="F13" i="1"/>
  <c r="K13" i="1"/>
  <c r="D14" i="1"/>
  <c r="F14" i="1"/>
  <c r="K14" i="1"/>
  <c r="D15" i="1"/>
  <c r="F15" i="1"/>
  <c r="K15" i="1"/>
  <c r="D16" i="1"/>
  <c r="F16" i="1"/>
  <c r="K16" i="1"/>
  <c r="D17" i="1"/>
  <c r="F17" i="1"/>
  <c r="K17" i="1"/>
  <c r="D18" i="1"/>
  <c r="F18" i="1"/>
  <c r="K18" i="1"/>
  <c r="D19" i="1"/>
  <c r="F19" i="1"/>
  <c r="K19" i="1"/>
  <c r="D20" i="1"/>
  <c r="F20" i="1"/>
  <c r="K20" i="1"/>
  <c r="F21" i="1"/>
  <c r="K21" i="1"/>
  <c r="F22" i="1"/>
  <c r="K22" i="1"/>
  <c r="D23" i="1"/>
  <c r="F23" i="1"/>
  <c r="K23" i="1"/>
  <c r="D24" i="1"/>
  <c r="F24" i="1"/>
  <c r="K24" i="1"/>
  <c r="D25" i="1"/>
  <c r="F25" i="1"/>
  <c r="K25" i="1"/>
  <c r="D26" i="1"/>
  <c r="F26" i="1"/>
  <c r="K26" i="1"/>
  <c r="D27" i="1"/>
  <c r="F27" i="1"/>
  <c r="K27" i="1"/>
  <c r="D28" i="1"/>
  <c r="F28" i="1"/>
  <c r="K28" i="1"/>
  <c r="D29" i="1"/>
  <c r="F29" i="1"/>
  <c r="K29" i="1"/>
  <c r="D30" i="1"/>
  <c r="F30" i="1"/>
  <c r="K30" i="1"/>
  <c r="D31" i="1"/>
  <c r="F31" i="1"/>
  <c r="K31" i="1"/>
  <c r="D32" i="1"/>
  <c r="F32" i="1"/>
  <c r="K32" i="1"/>
  <c r="D33" i="1"/>
  <c r="F33" i="1"/>
  <c r="K33" i="1"/>
  <c r="D34" i="1"/>
  <c r="F34" i="1"/>
  <c r="K34" i="1"/>
  <c r="D35" i="1"/>
  <c r="F35" i="1"/>
  <c r="K35" i="1"/>
  <c r="D36" i="1"/>
  <c r="F36" i="1"/>
  <c r="K36" i="1"/>
  <c r="D37" i="1"/>
  <c r="F37" i="1"/>
  <c r="K37" i="1"/>
  <c r="D38" i="1"/>
  <c r="F38" i="1"/>
  <c r="B40" i="1"/>
  <c r="C40" i="1"/>
  <c r="D40" i="1"/>
  <c r="E40" i="1"/>
  <c r="F40" i="1"/>
  <c r="K40" i="1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<sst xmlns="http://schemas.openxmlformats.org/spreadsheetml/2006/main" count="99" uniqueCount="71">
  <si>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</si>
  <si>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</si>
  <si>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</si>
  <si>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</si>
  <si>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</si>
  <si>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</si>
  <si>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</si>
  <si>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</si>
  <si>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</si>
  <si>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</si>
  <si>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</si>
  <si>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</si>
  <si>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</si>
  <si>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</si>
  <si>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</si>
  <si>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</si>
  <si>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</si>
  <si>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</si>
  <si>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</si>
  <si>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</si>
  <si>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</si>
  <si>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</si>
  <si>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</si>
  <si>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</si>
  <si>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</si>
  <si>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</si>
  <si>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</si>
  <si>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</si>
  <si>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</si>
  <si>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</si>
  <si>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</si>
  <si>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</si>
  <si>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</si>
  <si>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</si>
  <si>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</si>
  <si>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</si>
  <si>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</si>
  <si>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</si>
  <si>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</si>
  <si>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</si>
  <si>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</si>
  <si>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</si>
  <si>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</si>
  <si>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</si>
  <si>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</si>
  <si>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</si>
  <si>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</si>
  <si>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</si>
  <si>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</si>
  <si>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</si>
  <si>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</si>
  <si>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</si>
  <si>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</si>
  <si>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</si>
  <si>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</si>
  <si>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</si>
  <si>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</si>
  <si>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</si>
  <si>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</si>
  <si>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</si>
  <si>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IT @ .1907</t>
  </si>
  <si>
    <t>NOVEMBER   2000</t>
  </si>
  <si>
    <t>PURCHASE</t>
  </si>
  <si>
    <t>TRANSPORT</t>
  </si>
  <si>
    <t>Delivered Price</t>
  </si>
  <si>
    <t>All gas for month purchased delivered…no transport costs or fuel losses.</t>
  </si>
  <si>
    <t>Ending balance to be cashed out via Transco's published Z6 IT rate.</t>
  </si>
  <si>
    <t xml:space="preserve">     FEBRUARY    2001</t>
  </si>
  <si>
    <t>fixed price $7.75</t>
  </si>
  <si>
    <t>CHECK PRICE</t>
  </si>
  <si>
    <t>WITH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</si>
</sst>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0.000"/>
    <numFmt numFmtId="169" formatCode="&quot;$&quot;#,##0.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3" fillId="0" borderId="0" xfId="0" applyNumberFormat="1" applyFont="1"/>
    <xf numFmtId="17" fontId="2" fillId="0" borderId="0" xfId="0" applyNumberFormat="1" applyFont="1"/>
    <xf numFmtId="164" fontId="4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H16" sqref="H16"/>
    </sheetView>
  </sheetViews>
  <sheetFormatPr defaultRowHeight="13.2" x14ac:dyDescent="0.25"/>
  <cols>
    <col min="2" max="2" width="11.6640625" customWidth="1"/>
    <col min="3" max="3" width="10" customWidth="1"/>
    <col min="4" max="4" width="11.33203125" style="14" customWidth="1"/>
    <col min="5" max="5" width="9.6640625" customWidth="1"/>
    <col min="6" max="6" width="12.33203125" style="2" customWidth="1"/>
    <col min="7" max="7" width="3.109375" customWidth="1"/>
    <col min="8" max="8" width="10.6640625" customWidth="1"/>
    <col min="9" max="9" width="11.88671875" customWidth="1"/>
    <col min="10" max="10" width="11" customWidth="1"/>
    <col min="11" max="11" width="15.33203125" customWidth="1"/>
    <col min="12" max="12" width="3.44140625" customWidth="1"/>
  </cols>
  <sheetData>
    <row r="1" spans="1:12" ht="17.399999999999999" x14ac:dyDescent="0.3">
      <c r="A1" s="15" t="s">
        <v>0</v>
      </c>
    </row>
    <row r="2" spans="1:12" ht="15.6" x14ac:dyDescent="0.3">
      <c r="A2" s="16" t="s">
        <v>61</v>
      </c>
    </row>
    <row r="3" spans="1:12" ht="15.6" x14ac:dyDescent="0.3">
      <c r="A3" s="16"/>
    </row>
    <row r="4" spans="1:12" ht="17.399999999999999" x14ac:dyDescent="0.3">
      <c r="A4" s="16"/>
      <c r="B4" s="55" t="s">
        <v>49</v>
      </c>
      <c r="C4" s="56"/>
      <c r="D4" s="56"/>
      <c r="E4" s="56"/>
      <c r="F4" s="57"/>
      <c r="H4" s="55" t="s">
        <v>50</v>
      </c>
      <c r="I4" s="56"/>
      <c r="J4" s="56"/>
      <c r="K4" s="57"/>
      <c r="L4" s="33"/>
    </row>
    <row r="5" spans="1:12" x14ac:dyDescent="0.25">
      <c r="B5" s="17"/>
      <c r="C5" s="54" t="s">
        <v>48</v>
      </c>
      <c r="D5" s="54"/>
      <c r="E5" s="19"/>
      <c r="F5" s="20"/>
      <c r="H5" s="30" t="s">
        <v>51</v>
      </c>
      <c r="I5" s="52" t="s">
        <v>8</v>
      </c>
      <c r="J5" s="53"/>
      <c r="K5" s="31" t="s">
        <v>55</v>
      </c>
      <c r="L5" s="18"/>
    </row>
    <row r="6" spans="1:12" x14ac:dyDescent="0.25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5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5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5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5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5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5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5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5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5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5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5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5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5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5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5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5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5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5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5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5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5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5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5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5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5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5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5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5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5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5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5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5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5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5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5">
      <c r="B43" s="4" t="s">
        <v>53</v>
      </c>
    </row>
    <row r="44" spans="1:12" x14ac:dyDescent="0.25">
      <c r="B44" t="s">
        <v>58</v>
      </c>
    </row>
  </sheetData>
  <mergeCells count="4">
    <mergeCell ref="I5:J5"/>
    <mergeCell ref="C5:D5"/>
    <mergeCell ref="B4:F4"/>
    <mergeCell ref="H4:K4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8" t="s">
        <v>10</v>
      </c>
      <c r="B1" s="58"/>
      <c r="C1" s="58"/>
      <c r="D1" s="58"/>
      <c r="E1" s="58"/>
      <c r="F1" s="58"/>
      <c r="G1" s="58"/>
      <c r="H1" s="58"/>
    </row>
    <row r="2" spans="1:8" ht="15.6" x14ac:dyDescent="0.3">
      <c r="A2" s="58" t="s">
        <v>11</v>
      </c>
      <c r="B2" s="58"/>
      <c r="C2" s="58"/>
      <c r="D2" s="58"/>
      <c r="E2" s="58"/>
      <c r="F2" s="58"/>
      <c r="G2" s="58"/>
      <c r="H2" s="58"/>
    </row>
    <row r="3" spans="1:8" ht="15.6" x14ac:dyDescent="0.3">
      <c r="A3" s="58" t="s">
        <v>0</v>
      </c>
      <c r="B3" s="58"/>
      <c r="C3" s="58"/>
      <c r="D3" s="58"/>
      <c r="E3" s="58"/>
      <c r="F3" s="58"/>
      <c r="G3" s="58"/>
      <c r="H3" s="58"/>
    </row>
    <row r="6" spans="1:8" ht="15.6" x14ac:dyDescent="0.3">
      <c r="A6" s="58" t="s">
        <v>12</v>
      </c>
      <c r="B6" s="58"/>
      <c r="C6" s="58"/>
      <c r="D6" s="58"/>
      <c r="E6" s="58"/>
      <c r="F6" s="58"/>
      <c r="G6" s="58"/>
      <c r="H6" s="58"/>
    </row>
    <row r="8" spans="1:8" x14ac:dyDescent="0.25">
      <c r="C8" s="3" t="s">
        <v>13</v>
      </c>
      <c r="D8" s="3" t="s">
        <v>13</v>
      </c>
    </row>
    <row r="9" spans="1:8" x14ac:dyDescent="0.25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5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5">
      <c r="F11">
        <v>0</v>
      </c>
      <c r="G11" t="s">
        <v>44</v>
      </c>
    </row>
    <row r="12" spans="1:8" x14ac:dyDescent="0.25">
      <c r="B12" s="5">
        <f ca="1">NOW( )-1</f>
        <v>36927.382493634257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36928.382493634257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36929.382493634257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36930.382493634257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36931.382493634257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8" t="s">
        <v>20</v>
      </c>
      <c r="B21" s="58"/>
      <c r="C21" s="58"/>
      <c r="D21" s="58"/>
      <c r="E21" s="58"/>
      <c r="F21" s="58"/>
      <c r="G21" s="58"/>
      <c r="H21" s="58"/>
    </row>
    <row r="23" spans="1:8" x14ac:dyDescent="0.25">
      <c r="B23" s="4"/>
      <c r="C23" s="4"/>
      <c r="D23" s="3" t="s">
        <v>21</v>
      </c>
      <c r="E23" s="3" t="s">
        <v>22</v>
      </c>
      <c r="F23" s="4"/>
    </row>
    <row r="24" spans="1:8" x14ac:dyDescent="0.25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5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36928.382493634257</v>
      </c>
      <c r="C27" s="7">
        <v>0</v>
      </c>
      <c r="D27" s="8">
        <f>C27*E27</f>
        <v>0</v>
      </c>
      <c r="E27" s="9">
        <v>0</v>
      </c>
      <c r="F27" s="1" t="s">
        <v>46</v>
      </c>
    </row>
    <row r="28" spans="1:8" x14ac:dyDescent="0.25">
      <c r="B28" s="5">
        <f ca="1">NOW( )</f>
        <v>36928.382493634257</v>
      </c>
      <c r="C28" s="7">
        <v>0</v>
      </c>
      <c r="D28" s="8">
        <f>C28*E28</f>
        <v>0</v>
      </c>
      <c r="E28" s="9">
        <v>0</v>
      </c>
      <c r="F28" s="1" t="s">
        <v>45</v>
      </c>
    </row>
    <row r="29" spans="1:8" ht="13.8" thickBot="1" x14ac:dyDescent="0.3">
      <c r="B29" s="5">
        <f ca="1">NOW( )</f>
        <v>36928.382493634257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36929.382493634257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5">
      <c r="B33" s="5">
        <f ca="1">NOW( )+1</f>
        <v>36929.382493634257</v>
      </c>
      <c r="C33" s="7">
        <v>0</v>
      </c>
      <c r="D33" s="8">
        <f>C33*E33</f>
        <v>0</v>
      </c>
      <c r="E33" s="9">
        <v>0</v>
      </c>
      <c r="F33" s="1" t="s">
        <v>47</v>
      </c>
    </row>
    <row r="34" spans="1:7" ht="13.8" thickBot="1" x14ac:dyDescent="0.3">
      <c r="B34" s="5">
        <f ca="1">NOW( )+1</f>
        <v>36929.382493634257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36930.382493634257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5">
      <c r="B38" s="5">
        <f ca="1">NOW( )+2</f>
        <v>36930.382493634257</v>
      </c>
      <c r="C38" s="7">
        <v>0</v>
      </c>
      <c r="D38" s="8">
        <f>C38*E38</f>
        <v>0</v>
      </c>
      <c r="E38" s="9">
        <v>0</v>
      </c>
      <c r="F38" s="1" t="s">
        <v>47</v>
      </c>
    </row>
    <row r="39" spans="1:7" ht="13.8" thickBot="1" x14ac:dyDescent="0.3">
      <c r="B39" s="5">
        <f ca="1">NOW( )+2</f>
        <v>36930.382493634257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33</v>
      </c>
      <c r="D46" t="s">
        <v>34</v>
      </c>
      <c r="F46" s="12" t="s">
        <v>35</v>
      </c>
      <c r="G46" s="12">
        <f ca="1">NOW()</f>
        <v>36928.382493634257</v>
      </c>
    </row>
    <row r="47" spans="1:7" x14ac:dyDescent="0.25">
      <c r="D47" t="s">
        <v>36</v>
      </c>
    </row>
    <row r="48" spans="1:7" x14ac:dyDescent="0.25">
      <c r="A48" s="59" t="s">
        <v>42</v>
      </c>
      <c r="B48" s="59"/>
      <c r="C48" s="59"/>
      <c r="D48" t="s">
        <v>37</v>
      </c>
      <c r="F48" t="s">
        <v>38</v>
      </c>
    </row>
    <row r="49" spans="1:7" x14ac:dyDescent="0.25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workbookViewId="0">
      <selection activeCell="E13" sqref="E13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4" customWidth="1"/>
    <col min="8" max="8" width="20.44140625" style="1" customWidth="1"/>
    <col min="9" max="9" width="3.109375" customWidth="1"/>
    <col min="10" max="10" width="11.8867187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6"/>
    </row>
    <row r="2" spans="1:13" ht="15.6" x14ac:dyDescent="0.3">
      <c r="A2" s="50" t="s">
        <v>67</v>
      </c>
      <c r="D2" s="14"/>
      <c r="F2" s="2"/>
      <c r="G2" s="2"/>
      <c r="H2" s="46"/>
    </row>
    <row r="3" spans="1:13" ht="15.6" x14ac:dyDescent="0.3">
      <c r="A3" s="16"/>
      <c r="D3" s="14"/>
      <c r="F3" s="2"/>
      <c r="G3" s="2"/>
      <c r="H3" s="46"/>
    </row>
    <row r="4" spans="1:13" ht="17.399999999999999" x14ac:dyDescent="0.3">
      <c r="A4" s="16"/>
      <c r="B4" s="55" t="s">
        <v>49</v>
      </c>
      <c r="C4" s="56"/>
      <c r="D4" s="56"/>
      <c r="E4" s="56"/>
      <c r="F4" s="57"/>
      <c r="G4" s="42"/>
      <c r="H4" s="45" t="s">
        <v>62</v>
      </c>
      <c r="J4" s="55" t="s">
        <v>63</v>
      </c>
      <c r="K4" s="56"/>
      <c r="L4" s="57"/>
      <c r="M4" s="33"/>
    </row>
    <row r="5" spans="1:13" x14ac:dyDescent="0.25">
      <c r="B5" s="17"/>
      <c r="C5" s="54" t="s">
        <v>48</v>
      </c>
      <c r="D5" s="54"/>
      <c r="E5" s="19"/>
      <c r="F5" s="20"/>
      <c r="G5" s="43"/>
      <c r="H5" s="47" t="s">
        <v>64</v>
      </c>
      <c r="J5" s="52" t="s">
        <v>8</v>
      </c>
      <c r="K5" s="53"/>
      <c r="L5" s="31" t="s">
        <v>55</v>
      </c>
      <c r="M5" s="18"/>
    </row>
    <row r="6" spans="1:13" x14ac:dyDescent="0.25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/>
      <c r="J6" s="37" t="s">
        <v>57</v>
      </c>
      <c r="K6" s="37" t="s">
        <v>60</v>
      </c>
      <c r="L6" s="27" t="s">
        <v>52</v>
      </c>
      <c r="M6" s="18"/>
    </row>
    <row r="7" spans="1:13" x14ac:dyDescent="0.25">
      <c r="A7" s="4" t="s">
        <v>1</v>
      </c>
      <c r="B7" s="26" t="s">
        <v>6</v>
      </c>
      <c r="C7" s="18"/>
      <c r="D7" s="21"/>
      <c r="E7" s="18"/>
      <c r="F7" s="20"/>
      <c r="G7" s="43"/>
      <c r="H7" s="47"/>
      <c r="J7" s="37" t="s">
        <v>59</v>
      </c>
      <c r="K7" s="37"/>
      <c r="L7" s="27" t="s">
        <v>56</v>
      </c>
      <c r="M7" s="18"/>
    </row>
    <row r="8" spans="1:13" x14ac:dyDescent="0.25">
      <c r="A8" s="39">
        <v>36923</v>
      </c>
      <c r="B8" s="22">
        <v>0</v>
      </c>
      <c r="C8" s="6">
        <v>0</v>
      </c>
      <c r="D8" s="23">
        <f t="shared" ref="D8:D37" si="0">C8*0.981</f>
        <v>0</v>
      </c>
      <c r="E8" s="6">
        <v>0</v>
      </c>
      <c r="F8" s="24">
        <f>D8-E8</f>
        <v>0</v>
      </c>
      <c r="G8" s="44"/>
      <c r="H8" s="47" t="s">
        <v>69</v>
      </c>
      <c r="J8" s="38">
        <v>3.0599999999999999E-2</v>
      </c>
      <c r="K8" s="38">
        <v>0.19070000000000001</v>
      </c>
      <c r="L8" s="32">
        <f>D8*K8</f>
        <v>0</v>
      </c>
      <c r="M8" s="6"/>
    </row>
    <row r="9" spans="1:13" x14ac:dyDescent="0.25">
      <c r="A9" s="39">
        <v>36924</v>
      </c>
      <c r="B9" s="22">
        <v>5000</v>
      </c>
      <c r="C9" s="6">
        <v>0</v>
      </c>
      <c r="D9" s="23">
        <f t="shared" si="0"/>
        <v>0</v>
      </c>
      <c r="E9" s="6">
        <v>6050</v>
      </c>
      <c r="F9" s="24">
        <f>(D9-E9)+F8</f>
        <v>-6050</v>
      </c>
      <c r="G9" s="44"/>
      <c r="H9" s="47" t="s">
        <v>70</v>
      </c>
      <c r="J9" s="38">
        <v>3.0599999999999999E-2</v>
      </c>
      <c r="K9" s="38">
        <v>0.19070000000000001</v>
      </c>
      <c r="L9" s="32">
        <f t="shared" ref="L9:L37" si="1">D9*K9</f>
        <v>0</v>
      </c>
      <c r="M9" s="6"/>
    </row>
    <row r="10" spans="1:13" x14ac:dyDescent="0.25">
      <c r="A10" s="39">
        <v>36925</v>
      </c>
      <c r="B10" s="22">
        <v>1000</v>
      </c>
      <c r="C10" s="6">
        <v>4000</v>
      </c>
      <c r="D10" s="23">
        <v>4000</v>
      </c>
      <c r="E10" s="6">
        <v>206</v>
      </c>
      <c r="F10" s="24">
        <f>(D10-E10)+F9</f>
        <v>-2256</v>
      </c>
      <c r="G10" s="44"/>
      <c r="H10" s="51" t="s">
        <v>68</v>
      </c>
      <c r="J10" s="38">
        <v>3.0599999999999999E-2</v>
      </c>
      <c r="K10" s="38">
        <v>0.19070000000000001</v>
      </c>
      <c r="L10" s="32">
        <f t="shared" si="1"/>
        <v>762.80000000000007</v>
      </c>
      <c r="M10" s="6"/>
    </row>
    <row r="11" spans="1:13" x14ac:dyDescent="0.25">
      <c r="A11" s="39">
        <v>36926</v>
      </c>
      <c r="B11" s="22">
        <v>5000</v>
      </c>
      <c r="C11" s="6">
        <v>4000</v>
      </c>
      <c r="D11" s="23">
        <v>4000</v>
      </c>
      <c r="E11" s="6">
        <v>3064</v>
      </c>
      <c r="F11" s="24">
        <f>(D11-E11)+F10</f>
        <v>-1320</v>
      </c>
      <c r="G11" s="44"/>
      <c r="H11" s="51" t="s">
        <v>68</v>
      </c>
      <c r="J11" s="38">
        <v>3.0599999999999999E-2</v>
      </c>
      <c r="K11" s="38">
        <v>0.19070000000000001</v>
      </c>
      <c r="L11" s="32">
        <v>0</v>
      </c>
      <c r="M11" s="6"/>
    </row>
    <row r="12" spans="1:13" x14ac:dyDescent="0.25">
      <c r="A12" s="39">
        <v>36927</v>
      </c>
      <c r="B12" s="22">
        <v>1000</v>
      </c>
      <c r="C12" s="6">
        <v>4000</v>
      </c>
      <c r="D12" s="23">
        <v>4000</v>
      </c>
      <c r="E12" s="6">
        <v>0</v>
      </c>
      <c r="F12" s="24">
        <f>(D12-E12)+F11</f>
        <v>2680</v>
      </c>
      <c r="G12" s="44"/>
      <c r="H12" s="51" t="s">
        <v>68</v>
      </c>
      <c r="J12" s="38">
        <v>3.0599999999999999E-2</v>
      </c>
      <c r="K12" s="38">
        <v>0.19070000000000001</v>
      </c>
      <c r="L12" s="32">
        <v>0</v>
      </c>
      <c r="M12" s="6"/>
    </row>
    <row r="13" spans="1:13" x14ac:dyDescent="0.25">
      <c r="A13" s="39">
        <v>36928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2680</v>
      </c>
      <c r="G13" s="44"/>
      <c r="H13" s="48"/>
      <c r="J13" s="38">
        <v>3.0599999999999999E-2</v>
      </c>
      <c r="K13" s="38">
        <v>0.19070000000000001</v>
      </c>
      <c r="L13" s="32">
        <f t="shared" si="1"/>
        <v>0</v>
      </c>
      <c r="M13" s="6"/>
    </row>
    <row r="14" spans="1:13" x14ac:dyDescent="0.25">
      <c r="A14" s="39">
        <v>36929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2680</v>
      </c>
      <c r="G14" s="44"/>
      <c r="H14" s="48"/>
      <c r="J14" s="38">
        <v>3.0599999999999999E-2</v>
      </c>
      <c r="K14" s="38">
        <v>0.19070000000000001</v>
      </c>
      <c r="L14" s="32">
        <f t="shared" si="1"/>
        <v>0</v>
      </c>
      <c r="M14" s="6"/>
    </row>
    <row r="15" spans="1:13" x14ac:dyDescent="0.25">
      <c r="A15" s="39">
        <v>36930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2680</v>
      </c>
      <c r="G15" s="44"/>
      <c r="H15" s="48"/>
      <c r="J15" s="38">
        <v>3.0599999999999999E-2</v>
      </c>
      <c r="K15" s="38">
        <v>0.19070000000000001</v>
      </c>
      <c r="L15" s="32">
        <f t="shared" si="1"/>
        <v>0</v>
      </c>
      <c r="M15" s="6"/>
    </row>
    <row r="16" spans="1:13" x14ac:dyDescent="0.25">
      <c r="A16" s="39">
        <v>36931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2680</v>
      </c>
      <c r="G16" s="44"/>
      <c r="H16" s="48"/>
      <c r="J16" s="38">
        <v>3.0599999999999999E-2</v>
      </c>
      <c r="K16" s="38">
        <v>0.19070000000000001</v>
      </c>
      <c r="L16" s="32">
        <v>0</v>
      </c>
      <c r="M16" s="6"/>
    </row>
    <row r="17" spans="1:13" x14ac:dyDescent="0.25">
      <c r="A17" s="39">
        <v>36932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2680</v>
      </c>
      <c r="G17" s="44"/>
      <c r="H17" s="48"/>
      <c r="J17" s="38">
        <v>3.0599999999999999E-2</v>
      </c>
      <c r="K17" s="38">
        <v>0.19070000000000001</v>
      </c>
      <c r="L17" s="32">
        <v>0</v>
      </c>
      <c r="M17" s="6"/>
    </row>
    <row r="18" spans="1:13" x14ac:dyDescent="0.25">
      <c r="A18" s="39">
        <v>36933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2680</v>
      </c>
      <c r="G18" s="44"/>
      <c r="H18" s="48"/>
      <c r="J18" s="38">
        <v>3.0599999999999999E-2</v>
      </c>
      <c r="K18" s="38">
        <v>0.19070000000000001</v>
      </c>
      <c r="L18" s="32">
        <v>0</v>
      </c>
      <c r="M18" s="6"/>
    </row>
    <row r="19" spans="1:13" x14ac:dyDescent="0.25">
      <c r="A19" s="39">
        <v>36934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2680</v>
      </c>
      <c r="G19" s="44"/>
      <c r="H19" s="48"/>
      <c r="J19" s="38">
        <v>3.0599999999999999E-2</v>
      </c>
      <c r="K19" s="38">
        <v>0.19070000000000001</v>
      </c>
      <c r="L19" s="32">
        <f t="shared" si="1"/>
        <v>0</v>
      </c>
      <c r="M19" s="6"/>
    </row>
    <row r="20" spans="1:13" x14ac:dyDescent="0.25">
      <c r="A20" s="39">
        <v>36935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2680</v>
      </c>
      <c r="G20" s="44"/>
      <c r="H20" s="48"/>
      <c r="J20" s="38">
        <v>3.0599999999999999E-2</v>
      </c>
      <c r="K20" s="38">
        <v>0.19070000000000001</v>
      </c>
      <c r="L20" s="32">
        <f t="shared" si="1"/>
        <v>0</v>
      </c>
      <c r="M20" s="6"/>
    </row>
    <row r="21" spans="1:13" x14ac:dyDescent="0.25">
      <c r="A21" s="39">
        <v>36936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2680</v>
      </c>
      <c r="G21" s="44"/>
      <c r="H21" s="48"/>
      <c r="J21" s="38">
        <v>3.0599999999999999E-2</v>
      </c>
      <c r="K21" s="38">
        <v>0.19070000000000001</v>
      </c>
      <c r="L21" s="32">
        <f t="shared" si="1"/>
        <v>0</v>
      </c>
      <c r="M21" s="6"/>
    </row>
    <row r="22" spans="1:13" x14ac:dyDescent="0.25">
      <c r="A22" s="39">
        <v>36937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2680</v>
      </c>
      <c r="G22" s="44"/>
      <c r="H22" s="48"/>
      <c r="J22" s="38">
        <v>3.0599999999999999E-2</v>
      </c>
      <c r="K22" s="38">
        <v>0.19070000000000001</v>
      </c>
      <c r="L22" s="32">
        <f t="shared" si="1"/>
        <v>0</v>
      </c>
      <c r="M22" s="6"/>
    </row>
    <row r="23" spans="1:13" x14ac:dyDescent="0.25">
      <c r="A23" s="39">
        <v>36938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2680</v>
      </c>
      <c r="G23" s="44"/>
      <c r="H23" s="48"/>
      <c r="J23" s="38">
        <v>3.0599999999999999E-2</v>
      </c>
      <c r="K23" s="38">
        <v>0.19070000000000001</v>
      </c>
      <c r="L23" s="32">
        <f t="shared" si="1"/>
        <v>0</v>
      </c>
      <c r="M23" s="29"/>
    </row>
    <row r="24" spans="1:13" x14ac:dyDescent="0.25">
      <c r="A24" s="39">
        <v>36939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2680</v>
      </c>
      <c r="G24" s="44"/>
      <c r="H24" s="48"/>
      <c r="J24" s="38">
        <v>3.0599999999999999E-2</v>
      </c>
      <c r="K24" s="38">
        <v>0.19070000000000001</v>
      </c>
      <c r="L24" s="32">
        <f t="shared" si="1"/>
        <v>0</v>
      </c>
      <c r="M24" s="29"/>
    </row>
    <row r="25" spans="1:13" x14ac:dyDescent="0.25">
      <c r="A25" s="39">
        <v>36940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2680</v>
      </c>
      <c r="G25" s="44"/>
      <c r="H25" s="48"/>
      <c r="J25" s="38">
        <v>3.0599999999999999E-2</v>
      </c>
      <c r="K25" s="38">
        <v>0.19070000000000001</v>
      </c>
      <c r="L25" s="32">
        <f t="shared" si="1"/>
        <v>0</v>
      </c>
      <c r="M25" s="29"/>
    </row>
    <row r="26" spans="1:13" x14ac:dyDescent="0.25">
      <c r="A26" s="39">
        <v>36941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2680</v>
      </c>
      <c r="G26" s="44"/>
      <c r="H26" s="48"/>
      <c r="J26" s="38">
        <v>3.0599999999999999E-2</v>
      </c>
      <c r="K26" s="38">
        <v>0.19070000000000001</v>
      </c>
      <c r="L26" s="32">
        <f t="shared" si="1"/>
        <v>0</v>
      </c>
      <c r="M26" s="29"/>
    </row>
    <row r="27" spans="1:13" x14ac:dyDescent="0.25">
      <c r="A27" s="39">
        <v>36942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7" si="3">(D27-E27)+F26</f>
        <v>2680</v>
      </c>
      <c r="G27" s="44"/>
      <c r="H27" s="48"/>
      <c r="J27" s="38">
        <v>3.0599999999999999E-2</v>
      </c>
      <c r="K27" s="38">
        <v>0.19070000000000001</v>
      </c>
      <c r="L27" s="32">
        <v>0</v>
      </c>
      <c r="M27" s="29"/>
    </row>
    <row r="28" spans="1:13" x14ac:dyDescent="0.25">
      <c r="A28" s="39">
        <v>36943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2680</v>
      </c>
      <c r="G28" s="44"/>
      <c r="H28" s="48"/>
      <c r="J28" s="38">
        <v>3.0599999999999999E-2</v>
      </c>
      <c r="K28" s="38">
        <v>0.19070000000000001</v>
      </c>
      <c r="L28" s="32">
        <v>0</v>
      </c>
      <c r="M28" s="29"/>
    </row>
    <row r="29" spans="1:13" x14ac:dyDescent="0.25">
      <c r="A29" s="39">
        <v>36944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2680</v>
      </c>
      <c r="G29" s="44"/>
      <c r="H29" s="48"/>
      <c r="J29" s="38">
        <v>3.0599999999999999E-2</v>
      </c>
      <c r="K29" s="38">
        <v>0.19070000000000001</v>
      </c>
      <c r="L29" s="32">
        <v>0</v>
      </c>
      <c r="M29" s="29"/>
    </row>
    <row r="30" spans="1:13" x14ac:dyDescent="0.25">
      <c r="A30" s="39">
        <v>36945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2680</v>
      </c>
      <c r="G30" s="44"/>
      <c r="H30" s="48"/>
      <c r="J30" s="38">
        <v>3.0599999999999999E-2</v>
      </c>
      <c r="K30" s="38">
        <v>0.19070000000000001</v>
      </c>
      <c r="L30" s="32">
        <f t="shared" si="1"/>
        <v>0</v>
      </c>
      <c r="M30" s="29"/>
    </row>
    <row r="31" spans="1:13" x14ac:dyDescent="0.25">
      <c r="A31" s="39">
        <v>36946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2680</v>
      </c>
      <c r="G31" s="44"/>
      <c r="H31" s="48"/>
      <c r="J31" s="38">
        <v>3.0599999999999999E-2</v>
      </c>
      <c r="K31" s="38">
        <v>0.19070000000000001</v>
      </c>
      <c r="L31" s="32">
        <f t="shared" si="1"/>
        <v>0</v>
      </c>
      <c r="M31" s="29"/>
    </row>
    <row r="32" spans="1:13" x14ac:dyDescent="0.25">
      <c r="A32" s="39">
        <v>36947</v>
      </c>
      <c r="B32" s="22">
        <v>0</v>
      </c>
      <c r="C32" s="6">
        <v>0</v>
      </c>
      <c r="D32" s="23">
        <f t="shared" si="0"/>
        <v>0</v>
      </c>
      <c r="E32" s="6">
        <v>0</v>
      </c>
      <c r="F32" s="24">
        <f t="shared" si="3"/>
        <v>2680</v>
      </c>
      <c r="G32" s="44"/>
      <c r="H32" s="48"/>
      <c r="J32" s="38">
        <v>3.0599999999999999E-2</v>
      </c>
      <c r="K32" s="38">
        <v>0.19070000000000001</v>
      </c>
      <c r="L32" s="32">
        <f t="shared" si="1"/>
        <v>0</v>
      </c>
      <c r="M32" s="29"/>
    </row>
    <row r="33" spans="1:13" x14ac:dyDescent="0.25">
      <c r="A33" s="39">
        <v>36948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2680</v>
      </c>
      <c r="G33" s="44"/>
      <c r="H33" s="48"/>
      <c r="J33" s="38">
        <v>3.0599999999999999E-2</v>
      </c>
      <c r="K33" s="38">
        <v>0.19070000000000001</v>
      </c>
      <c r="L33" s="32">
        <v>0</v>
      </c>
      <c r="M33" s="29"/>
    </row>
    <row r="34" spans="1:13" x14ac:dyDescent="0.25">
      <c r="A34" s="39">
        <v>36949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2680</v>
      </c>
      <c r="G34" s="44"/>
      <c r="H34" s="48"/>
      <c r="J34" s="38">
        <v>3.0599999999999999E-2</v>
      </c>
      <c r="K34" s="38">
        <v>0.19070000000000001</v>
      </c>
      <c r="L34" s="32">
        <f t="shared" si="1"/>
        <v>0</v>
      </c>
      <c r="M34" s="29"/>
    </row>
    <row r="35" spans="1:13" x14ac:dyDescent="0.25">
      <c r="A35" s="39">
        <v>36950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2680</v>
      </c>
      <c r="G35" s="44"/>
      <c r="H35" s="48"/>
      <c r="J35" s="38">
        <v>3.0599999999999999E-2</v>
      </c>
      <c r="K35" s="38">
        <v>0.19070000000000001</v>
      </c>
      <c r="L35" s="32">
        <f t="shared" si="1"/>
        <v>0</v>
      </c>
      <c r="M35" s="29"/>
    </row>
    <row r="36" spans="1:13" x14ac:dyDescent="0.25">
      <c r="A36" s="49"/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2680</v>
      </c>
      <c r="G36" s="44"/>
      <c r="H36" s="48"/>
      <c r="J36" s="38">
        <v>3.0599999999999999E-2</v>
      </c>
      <c r="K36" s="38">
        <v>0.19070000000000001</v>
      </c>
      <c r="L36" s="32">
        <f t="shared" si="1"/>
        <v>0</v>
      </c>
      <c r="M36" s="29"/>
    </row>
    <row r="37" spans="1:13" x14ac:dyDescent="0.25">
      <c r="A37" s="39"/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2680</v>
      </c>
      <c r="G37" s="44"/>
      <c r="H37" s="48"/>
      <c r="J37" s="38">
        <v>3.0599999999999999E-2</v>
      </c>
      <c r="K37" s="38">
        <v>0.19070000000000001</v>
      </c>
      <c r="L37" s="32">
        <f t="shared" si="1"/>
        <v>0</v>
      </c>
      <c r="M37" s="29"/>
    </row>
    <row r="38" spans="1:13" x14ac:dyDescent="0.25">
      <c r="A38" s="39"/>
      <c r="B38" s="22"/>
      <c r="C38" s="6"/>
      <c r="D38" s="23"/>
      <c r="E38" s="6"/>
      <c r="F38" s="24"/>
      <c r="G38" s="44"/>
      <c r="H38" s="48"/>
      <c r="J38" s="38"/>
      <c r="K38" s="38"/>
      <c r="L38" s="32"/>
      <c r="M38" s="29"/>
    </row>
    <row r="39" spans="1:13" x14ac:dyDescent="0.25">
      <c r="B39" s="22">
        <f>SUM(B8:B38)</f>
        <v>12000</v>
      </c>
      <c r="C39" s="6">
        <f>SUM(C8:C38)</f>
        <v>12000</v>
      </c>
      <c r="D39" s="23">
        <f>SUM(D8:D38)</f>
        <v>12000</v>
      </c>
      <c r="E39" s="6">
        <f>SUM(E8:E38)</f>
        <v>9320</v>
      </c>
      <c r="F39" s="24">
        <f>F38</f>
        <v>0</v>
      </c>
      <c r="G39" s="44"/>
      <c r="H39" s="48"/>
      <c r="I39" s="6"/>
      <c r="J39" s="35"/>
      <c r="K39" s="36"/>
      <c r="L39" s="34">
        <f>SUM(L8:L38)</f>
        <v>762.80000000000007</v>
      </c>
      <c r="M39" s="29"/>
    </row>
    <row r="40" spans="1:13" x14ac:dyDescent="0.25">
      <c r="D40" s="14"/>
      <c r="F40" s="2"/>
      <c r="G40" s="2"/>
      <c r="H40" s="46"/>
    </row>
    <row r="41" spans="1:13" x14ac:dyDescent="0.25">
      <c r="B41" s="4" t="s">
        <v>53</v>
      </c>
      <c r="C41" s="4"/>
    </row>
    <row r="42" spans="1:13" x14ac:dyDescent="0.25">
      <c r="B42" t="s">
        <v>58</v>
      </c>
    </row>
    <row r="43" spans="1:13" x14ac:dyDescent="0.25">
      <c r="B43" t="s">
        <v>65</v>
      </c>
    </row>
    <row r="44" spans="1:13" x14ac:dyDescent="0.25">
      <c r="B44" s="41" t="s">
        <v>66</v>
      </c>
    </row>
    <row r="46" spans="1:13" x14ac:dyDescent="0.25">
      <c r="B46" s="41"/>
      <c r="C46" s="4"/>
      <c r="D46" s="4"/>
      <c r="E46" s="4"/>
      <c r="F46" s="4"/>
      <c r="G46" s="4"/>
      <c r="H46" s="3"/>
      <c r="I46" s="4"/>
    </row>
    <row r="48" spans="1:13" x14ac:dyDescent="0.25">
      <c r="B48" s="4"/>
    </row>
    <row r="49" spans="2:2" x14ac:dyDescent="0.25">
      <c r="B49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2023-09-10T12:07:25Z</dcterms:modified>
</cp:coreProperties>
</file>