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892" windowHeight="9096"/>
  </bookViews>
  <sheets>
    <sheet name="Daily Setup" sheetId="1" r:id="rId1"/>
    <sheet name="Confirmations" sheetId="10097" r:id="rId2"/>
  </sheets>
  <definedNames>
    <definedName name="_xlnm.Print_Area" localSheetId="0">'Daily Setup'!$A$1:$K$68</definedName>
  </definedNames>
  <calcPr calcId="0" calcMode="autoNoTable" iterate="1" iterateCount="1" iterateDelta="0"/>
</workbook>
</file>

<file path=xl/calcChain.xml><?xml version="1.0" encoding="utf-8"?>
<calcChain xmlns="http://schemas.openxmlformats.org/spreadsheetml/2006/main">
  <c r="E10" i="10097" l="1"/>
  <c r="G10" i="10097"/>
  <c r="E19" i="10097"/>
  <c r="G19" i="10097"/>
  <c r="E21" i="10097"/>
  <c r="E32" i="10097"/>
  <c r="G32" i="10097"/>
  <c r="E41" i="10097"/>
  <c r="G41" i="10097"/>
  <c r="E44" i="10097"/>
  <c r="I2" i="1"/>
  <c r="D28" i="1"/>
  <c r="F28" i="1"/>
  <c r="H28" i="1"/>
  <c r="J28" i="1"/>
  <c r="D33" i="1"/>
  <c r="F33" i="1"/>
  <c r="H33" i="1"/>
  <c r="J33" i="1"/>
  <c r="D40" i="1"/>
  <c r="F40" i="1"/>
  <c r="H40" i="1"/>
  <c r="J40" i="1"/>
  <c r="D45" i="1"/>
  <c r="F45" i="1"/>
  <c r="H45" i="1"/>
  <c r="J45" i="1"/>
  <c r="D47" i="1"/>
  <c r="F47" i="1"/>
  <c r="H47" i="1"/>
  <c r="J47" i="1"/>
  <c r="D55" i="1"/>
  <c r="F55" i="1"/>
  <c r="H55" i="1"/>
  <c r="J55" i="1"/>
</calcChain>
</file>

<file path=xl/sharedStrings.xml><?xml version="1.0" encoding="utf-8"?>
<sst xmlns="http://schemas.openxmlformats.org/spreadsheetml/2006/main" count="114" uniqueCount="75">
  <si>
    <t>VNG</t>
  </si>
  <si>
    <t>CNGT</t>
  </si>
  <si>
    <t>GSS</t>
  </si>
  <si>
    <t>FSS</t>
  </si>
  <si>
    <t>WSS</t>
  </si>
  <si>
    <t>*</t>
  </si>
  <si>
    <t xml:space="preserve">  DTH</t>
  </si>
  <si>
    <t>INTERRUPTIBLE STATUS</t>
  </si>
  <si>
    <t>ON / ON</t>
  </si>
  <si>
    <t>SUPPLY:</t>
  </si>
  <si>
    <t>AVAILABLE</t>
  </si>
  <si>
    <t xml:space="preserve">TRANSCO </t>
  </si>
  <si>
    <t xml:space="preserve">  FS  Swing</t>
  </si>
  <si>
    <t xml:space="preserve">  FT</t>
  </si>
  <si>
    <t xml:space="preserve">  WSS - W/D  (3,386)</t>
  </si>
  <si>
    <t xml:space="preserve">  GSS-INJ (575)</t>
  </si>
  <si>
    <t xml:space="preserve">  WSS  W/D Capacity</t>
  </si>
  <si>
    <t xml:space="preserve"> TOTAL Emporia</t>
  </si>
  <si>
    <t xml:space="preserve"> TOTAL City Gate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</si>
  <si>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</si>
  <si>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</si>
  <si>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</si>
  <si>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</si>
  <si>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</si>
  <si>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</si>
  <si>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EndUser</t>
  </si>
  <si>
    <t xml:space="preserve">  Cove Point LNG</t>
  </si>
  <si>
    <t xml:space="preserve">  LNG (3,244)</t>
  </si>
  <si>
    <t>TOTAL</t>
  </si>
  <si>
    <t xml:space="preserve">  FTNN</t>
  </si>
  <si>
    <t xml:space="preserve">  GSS            (16,599) </t>
  </si>
  <si>
    <t>Subtotal Cannot exceed 46,075 Apr - Oct</t>
  </si>
  <si>
    <t>CNG</t>
  </si>
  <si>
    <t>Cove Point</t>
  </si>
  <si>
    <t>TOTAL Quantico</t>
  </si>
  <si>
    <t>TOTAL City Gate</t>
  </si>
  <si>
    <t>PROPANE</t>
  </si>
  <si>
    <t xml:space="preserve">  NORTHERN</t>
  </si>
  <si>
    <t xml:space="preserve">  SOUTHERN</t>
  </si>
  <si>
    <t>Projected  Storage  Summary</t>
  </si>
  <si>
    <t>Max Inj.</t>
  </si>
  <si>
    <t>Max W/D</t>
  </si>
  <si>
    <t>CNG GSS</t>
  </si>
  <si>
    <t>LNG</t>
  </si>
  <si>
    <t>Propane</t>
  </si>
  <si>
    <t>12,000 gal/day</t>
  </si>
  <si>
    <t>VNG Daily Setup</t>
  </si>
  <si>
    <t>Sunday</t>
  </si>
  <si>
    <t>Monday</t>
  </si>
  <si>
    <t>Tuesday</t>
  </si>
  <si>
    <t>Wednesday</t>
  </si>
  <si>
    <t>Forecasted Demand</t>
  </si>
  <si>
    <t>Heating Degree Days</t>
  </si>
  <si>
    <t>High Burn Contingenies</t>
  </si>
  <si>
    <t>Low Burn Contingenies</t>
  </si>
  <si>
    <t>1) Reduce Columbia FSS Injection to 0</t>
  </si>
  <si>
    <t>2) Reduce CNG GSS Injection to 0</t>
  </si>
  <si>
    <t>3) Notify ENA  contact for instructions if additional supply is needed</t>
  </si>
  <si>
    <t>1) Increase Columbia FSS injection to 9,837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</si>
  <si>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</si>
  <si>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</si>
  <si>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</si>
  <si>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</si>
  <si>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</si>
  <si>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</si>
  <si>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</si>
  <si>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</si>
  <si>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</si>
  <si>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</si>
  <si>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</si>
  <si>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* LNG Chesapeake injection nominated directly to the facility, citygate deliveries are net the injection quantity.</t>
  </si>
  <si>
    <t>ENA Pipeline Citygate Nominations - October 1</t>
  </si>
  <si>
    <t>ENA Pipeline Citygate Nominations - October 2</t>
  </si>
  <si>
    <t>ENA Total VNG Deliveries</t>
  </si>
  <si>
    <t>3) Notify ENA  contact for instructions if there is excess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</si>
</sst>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"/>
    <numFmt numFmtId="165" formatCode="hh:mm\ AM/PM"/>
  </numFmts>
  <fonts count="13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sz val="12"/>
      <name val="Arial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3" fontId="0" fillId="0" borderId="0"/>
    <xf numFmtId="0" fontId="1" fillId="0" borderId="0"/>
  </cellStyleXfs>
  <cellXfs count="65">
    <xf numFmtId="0" fontId="2" fillId="0" borderId="0" xfId="0" applyNumberFormat="1" applyFont="1" applyAlignment="1" applyProtection="1">
      <protection locked="0"/>
    </xf>
    <xf numFmtId="0" fontId="1" fillId="0" borderId="0" xfId="1" applyNumberFormat="1" applyFont="1" applyAlignment="1" applyProtection="1">
      <protection locked="0"/>
    </xf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Continuous"/>
    </xf>
    <xf numFmtId="0" fontId="2" fillId="0" borderId="0" xfId="1" applyNumberFormat="1" applyFont="1" applyAlignment="1"/>
    <xf numFmtId="0" fontId="1" fillId="0" borderId="0" xfId="1" applyNumberFormat="1" applyFont="1" applyAlignment="1"/>
    <xf numFmtId="0" fontId="1" fillId="0" borderId="1" xfId="1" applyNumberFormat="1" applyFont="1" applyBorder="1" applyAlignment="1"/>
    <xf numFmtId="1" fontId="1" fillId="0" borderId="0" xfId="1" applyNumberFormat="1" applyFont="1" applyAlignment="1"/>
    <xf numFmtId="0" fontId="2" fillId="0" borderId="0" xfId="1" applyNumberFormat="1" applyFont="1" applyAlignment="1">
      <alignment horizontal="centerContinuous"/>
    </xf>
    <xf numFmtId="0" fontId="1" fillId="0" borderId="0" xfId="1" applyFont="1" applyAlignment="1"/>
    <xf numFmtId="0" fontId="1" fillId="0" borderId="2" xfId="1" applyNumberFormat="1" applyFont="1" applyBorder="1" applyAlignment="1"/>
    <xf numFmtId="164" fontId="1" fillId="0" borderId="0" xfId="1" applyNumberFormat="1" applyFont="1" applyAlignment="1"/>
    <xf numFmtId="165" fontId="1" fillId="0" borderId="0" xfId="1" applyNumberFormat="1" applyFont="1" applyAlignment="1"/>
    <xf numFmtId="3" fontId="1" fillId="0" borderId="0" xfId="1" applyNumberFormat="1" applyFont="1" applyAlignment="1"/>
    <xf numFmtId="0" fontId="1" fillId="0" borderId="0" xfId="1" applyFont="1" applyAlignment="1">
      <alignment horizontal="center"/>
    </xf>
    <xf numFmtId="0" fontId="2" fillId="0" borderId="3" xfId="1" applyNumberFormat="1" applyFont="1" applyBorder="1" applyAlignment="1"/>
    <xf numFmtId="0" fontId="4" fillId="0" borderId="0" xfId="1" applyFont="1" applyAlignment="1"/>
    <xf numFmtId="3" fontId="4" fillId="0" borderId="0" xfId="1" applyNumberFormat="1" applyFont="1" applyAlignment="1"/>
    <xf numFmtId="0" fontId="4" fillId="0" borderId="0" xfId="1" applyNumberFormat="1" applyFont="1" applyAlignment="1"/>
    <xf numFmtId="3" fontId="4" fillId="0" borderId="2" xfId="1" applyNumberFormat="1" applyFont="1" applyBorder="1" applyAlignment="1"/>
    <xf numFmtId="0" fontId="4" fillId="0" borderId="2" xfId="1" applyNumberFormat="1" applyFont="1" applyBorder="1" applyAlignment="1"/>
    <xf numFmtId="3" fontId="1" fillId="0" borderId="1" xfId="1" applyNumberFormat="1" applyFont="1" applyBorder="1" applyAlignment="1"/>
    <xf numFmtId="0" fontId="5" fillId="0" borderId="0" xfId="1" applyFont="1" applyAlignment="1"/>
    <xf numFmtId="0" fontId="3" fillId="0" borderId="0" xfId="1" applyFont="1" applyAlignment="1"/>
    <xf numFmtId="3" fontId="1" fillId="0" borderId="0" xfId="1" applyNumberFormat="1" applyFont="1" applyAlignment="1">
      <alignment horizontal="right"/>
    </xf>
    <xf numFmtId="3" fontId="1" fillId="0" borderId="2" xfId="1" applyNumberFormat="1" applyFont="1" applyBorder="1" applyAlignment="1"/>
    <xf numFmtId="3" fontId="5" fillId="0" borderId="0" xfId="1" applyNumberFormat="1" applyFont="1" applyAlignment="1"/>
    <xf numFmtId="3" fontId="3" fillId="0" borderId="0" xfId="1" applyNumberFormat="1" applyFont="1" applyAlignment="1"/>
    <xf numFmtId="0" fontId="5" fillId="0" borderId="0" xfId="1" applyNumberFormat="1" applyFont="1" applyAlignment="1"/>
    <xf numFmtId="9" fontId="2" fillId="0" borderId="0" xfId="1" applyNumberFormat="1" applyFont="1" applyAlignment="1" applyProtection="1">
      <protection locked="0"/>
    </xf>
    <xf numFmtId="3" fontId="2" fillId="0" borderId="0" xfId="1" applyNumberFormat="1" applyFont="1" applyAlignment="1" applyProtection="1">
      <protection locked="0"/>
    </xf>
    <xf numFmtId="3" fontId="5" fillId="0" borderId="4" xfId="1" applyNumberFormat="1" applyFont="1" applyBorder="1" applyAlignment="1"/>
    <xf numFmtId="0" fontId="5" fillId="0" borderId="4" xfId="1" applyNumberFormat="1" applyFont="1" applyBorder="1" applyAlignment="1"/>
    <xf numFmtId="0" fontId="1" fillId="0" borderId="3" xfId="1" applyFont="1" applyBorder="1" applyAlignment="1"/>
    <xf numFmtId="1" fontId="1" fillId="0" borderId="2" xfId="1" applyNumberFormat="1" applyFont="1" applyBorder="1" applyAlignment="1"/>
    <xf numFmtId="1" fontId="1" fillId="0" borderId="0" xfId="1" applyNumberFormat="1" applyFont="1" applyAlignment="1">
      <alignment horizontal="right"/>
    </xf>
    <xf numFmtId="0" fontId="1" fillId="0" borderId="1" xfId="1" applyFont="1" applyBorder="1" applyAlignment="1"/>
    <xf numFmtId="0" fontId="1" fillId="0" borderId="1" xfId="1" applyNumberFormat="1" applyFont="1" applyBorder="1" applyAlignment="1">
      <alignment horizontal="centerContinuous"/>
    </xf>
    <xf numFmtId="0" fontId="1" fillId="0" borderId="1" xfId="1" applyFont="1" applyBorder="1" applyAlignment="1">
      <alignment horizontal="center"/>
    </xf>
    <xf numFmtId="0" fontId="6" fillId="0" borderId="0" xfId="1" applyNumberFormat="1" applyFont="1" applyAlignment="1"/>
    <xf numFmtId="0" fontId="6" fillId="0" borderId="2" xfId="1" applyNumberFormat="1" applyFont="1" applyBorder="1" applyAlignment="1"/>
    <xf numFmtId="0" fontId="1" fillId="0" borderId="0" xfId="1" applyNumberFormat="1" applyFont="1" applyBorder="1" applyAlignment="1"/>
    <xf numFmtId="0" fontId="1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centerContinuous"/>
    </xf>
    <xf numFmtId="0" fontId="7" fillId="0" borderId="0" xfId="1" applyNumberFormat="1" applyFont="1" applyBorder="1" applyAlignment="1">
      <alignment horizontal="centerContinuous"/>
    </xf>
    <xf numFmtId="16" fontId="2" fillId="0" borderId="5" xfId="1" applyNumberFormat="1" applyFont="1" applyBorder="1" applyAlignment="1">
      <alignment horizontal="center"/>
    </xf>
    <xf numFmtId="0" fontId="8" fillId="0" borderId="6" xfId="1" applyNumberFormat="1" applyFont="1" applyBorder="1" applyAlignment="1"/>
    <xf numFmtId="16" fontId="2" fillId="0" borderId="6" xfId="1" applyNumberFormat="1" applyFont="1" applyBorder="1" applyAlignment="1">
      <alignment horizontal="center"/>
    </xf>
    <xf numFmtId="0" fontId="1" fillId="0" borderId="6" xfId="1" applyNumberFormat="1" applyFont="1" applyBorder="1" applyAlignment="1"/>
    <xf numFmtId="16" fontId="9" fillId="0" borderId="7" xfId="1" applyNumberFormat="1" applyFont="1" applyBorder="1" applyAlignment="1">
      <alignment horizontal="center"/>
    </xf>
    <xf numFmtId="0" fontId="2" fillId="0" borderId="0" xfId="0" applyNumberFormat="1" applyFont="1" applyAlignment="1" applyProtection="1">
      <alignment horizontal="center"/>
      <protection locked="0"/>
    </xf>
    <xf numFmtId="3" fontId="1" fillId="0" borderId="0" xfId="1" applyNumberFormat="1" applyFont="1" applyAlignment="1">
      <alignment horizontal="center"/>
    </xf>
    <xf numFmtId="0" fontId="1" fillId="0" borderId="0" xfId="1" applyNumberFormat="1" applyFont="1" applyFill="1" applyAlignment="1"/>
    <xf numFmtId="3" fontId="1" fillId="0" borderId="0" xfId="1" applyNumberFormat="1" applyFont="1" applyFill="1" applyAlignment="1"/>
    <xf numFmtId="3" fontId="3" fillId="0" borderId="0" xfId="1" applyNumberFormat="1" applyFont="1" applyFill="1" applyAlignment="1"/>
    <xf numFmtId="0" fontId="1" fillId="0" borderId="2" xfId="1" quotePrefix="1" applyNumberFormat="1" applyFont="1" applyBorder="1" applyAlignment="1"/>
    <xf numFmtId="0" fontId="10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3" fontId="10" fillId="0" borderId="0" xfId="0" applyNumberFormat="1" applyFont="1" applyAlignment="1" applyProtection="1">
      <protection locked="0"/>
    </xf>
    <xf numFmtId="3" fontId="2" fillId="0" borderId="0" xfId="0" applyNumberFormat="1" applyFont="1" applyAlignment="1" applyProtection="1">
      <protection locked="0"/>
    </xf>
    <xf numFmtId="0" fontId="6" fillId="0" borderId="0" xfId="0" applyNumberFormat="1" applyFont="1" applyAlignment="1" applyProtection="1">
      <protection locked="0"/>
    </xf>
    <xf numFmtId="3" fontId="11" fillId="0" borderId="0" xfId="0" applyNumberFormat="1" applyFont="1" applyAlignment="1" applyProtection="1">
      <protection locked="0"/>
    </xf>
    <xf numFmtId="3" fontId="12" fillId="0" borderId="2" xfId="1" applyNumberFormat="1" applyFont="1" applyBorder="1" applyAlignment="1"/>
    <xf numFmtId="0" fontId="7" fillId="0" borderId="0" xfId="1" applyNumberFormat="1" applyFont="1" applyBorder="1" applyAlignment="1">
      <alignment horizontal="center"/>
    </xf>
    <xf numFmtId="0" fontId="2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Normal_Suppl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abSelected="1" topLeftCell="A52" zoomScale="75" workbookViewId="0">
      <selection activeCell="J76" sqref="J76"/>
    </sheetView>
  </sheetViews>
  <sheetFormatPr defaultRowHeight="15.6"/>
  <cols>
    <col min="1" max="1" width="23.54296875" customWidth="1"/>
    <col min="2" max="2" width="12.36328125" customWidth="1"/>
    <col min="10" max="10" width="10.54296875" customWidth="1"/>
  </cols>
  <sheetData>
    <row r="1" spans="1:11">
      <c r="A1" s="1"/>
      <c r="B1" s="2"/>
      <c r="C1" s="42"/>
      <c r="D1" s="44" t="s">
        <v>46</v>
      </c>
      <c r="E1" s="44"/>
      <c r="F1" s="44"/>
      <c r="G1" s="43"/>
      <c r="H1" s="2"/>
      <c r="I1" s="11">
        <v>36797.369089120373</v>
      </c>
      <c r="J1" s="2"/>
      <c r="K1" s="2"/>
    </row>
    <row r="2" spans="1:11">
      <c r="A2" s="4"/>
      <c r="B2" s="3"/>
      <c r="C2" s="41"/>
      <c r="D2" s="43"/>
      <c r="E2" s="63" t="s">
        <v>6</v>
      </c>
      <c r="F2" s="63"/>
      <c r="G2" s="43"/>
      <c r="H2" s="41"/>
      <c r="I2" s="12">
        <f ca="1">NOW()</f>
        <v>36798.625796527776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45">
        <v>36800</v>
      </c>
      <c r="E4" s="46"/>
      <c r="F4" s="47">
        <v>36801</v>
      </c>
      <c r="G4" s="46"/>
      <c r="H4" s="47">
        <v>36802</v>
      </c>
      <c r="I4" s="48"/>
      <c r="J4" s="49">
        <v>36803</v>
      </c>
      <c r="K4" s="5"/>
    </row>
    <row r="5" spans="1:11">
      <c r="A5" s="5"/>
      <c r="B5" s="5"/>
      <c r="C5" s="5"/>
      <c r="D5" s="42" t="s">
        <v>47</v>
      </c>
      <c r="E5" s="41"/>
      <c r="F5" s="42" t="s">
        <v>48</v>
      </c>
      <c r="G5" s="41"/>
      <c r="H5" s="41" t="s">
        <v>49</v>
      </c>
      <c r="I5" s="41"/>
      <c r="J5" s="41" t="s">
        <v>50</v>
      </c>
      <c r="K5" s="41"/>
    </row>
    <row r="6" spans="1:11">
      <c r="A6" s="9"/>
      <c r="C6" s="5"/>
      <c r="D6" s="50"/>
      <c r="F6" s="50"/>
      <c r="K6" s="41"/>
    </row>
    <row r="7" spans="1:11">
      <c r="A7" s="5" t="s">
        <v>52</v>
      </c>
      <c r="C7" s="5"/>
      <c r="D7" s="50"/>
      <c r="F7" s="50"/>
      <c r="K7" s="5"/>
    </row>
    <row r="8" spans="1:11">
      <c r="A8" s="5" t="s">
        <v>51</v>
      </c>
      <c r="B8" s="5"/>
      <c r="C8" s="5"/>
      <c r="D8" s="51">
        <v>45000</v>
      </c>
      <c r="E8" s="5"/>
      <c r="F8" s="51">
        <v>50000</v>
      </c>
      <c r="G8" s="5"/>
      <c r="H8" s="13">
        <v>50000</v>
      </c>
      <c r="I8" s="13"/>
      <c r="J8" s="13">
        <v>50000</v>
      </c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 t="s">
        <v>7</v>
      </c>
      <c r="B10" s="5"/>
      <c r="C10" s="5"/>
      <c r="D10" s="2" t="s">
        <v>8</v>
      </c>
      <c r="E10" s="5"/>
      <c r="F10" s="2" t="s">
        <v>8</v>
      </c>
      <c r="G10" s="5"/>
      <c r="H10" s="2" t="s">
        <v>8</v>
      </c>
      <c r="I10" s="5"/>
      <c r="J10" s="2" t="s">
        <v>8</v>
      </c>
      <c r="K10" s="5"/>
    </row>
    <row r="11" spans="1:11">
      <c r="A11" s="5"/>
      <c r="B11" s="5"/>
      <c r="C11" s="5"/>
      <c r="D11" s="2"/>
      <c r="E11" s="5"/>
      <c r="F11" s="2"/>
      <c r="G11" s="5"/>
      <c r="H11" s="2"/>
      <c r="I11" s="5"/>
      <c r="J11" s="2"/>
      <c r="K11" s="5"/>
    </row>
    <row r="12" spans="1:11">
      <c r="A12" s="5" t="s">
        <v>9</v>
      </c>
      <c r="B12" s="2" t="s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15" t="s">
        <v>11</v>
      </c>
      <c r="B13" s="6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10" t="s">
        <v>12</v>
      </c>
      <c r="B14" s="13">
        <v>15930</v>
      </c>
      <c r="C14" s="5"/>
      <c r="D14" s="53">
        <v>15930</v>
      </c>
      <c r="E14" s="5"/>
      <c r="F14" s="13">
        <v>15930</v>
      </c>
      <c r="G14" s="5"/>
      <c r="H14" s="13">
        <v>15930</v>
      </c>
      <c r="I14" s="13"/>
      <c r="J14" s="13">
        <v>15930</v>
      </c>
      <c r="K14" s="13"/>
    </row>
    <row r="15" spans="1:11">
      <c r="A15" s="5" t="s">
        <v>13</v>
      </c>
      <c r="B15" s="13">
        <v>14400</v>
      </c>
      <c r="C15" s="5"/>
      <c r="D15" s="53">
        <v>20556</v>
      </c>
      <c r="E15" s="16"/>
      <c r="F15" s="13">
        <v>20556</v>
      </c>
      <c r="G15" s="16"/>
      <c r="H15" s="13">
        <v>20556</v>
      </c>
      <c r="I15" s="16"/>
      <c r="J15" s="13">
        <v>20556</v>
      </c>
      <c r="K15" s="16"/>
    </row>
    <row r="16" spans="1:11">
      <c r="A16" s="9" t="s">
        <v>14</v>
      </c>
      <c r="B16" s="13">
        <v>5600</v>
      </c>
      <c r="C16" s="5"/>
      <c r="D16" s="53">
        <v>-3300</v>
      </c>
      <c r="E16" s="5"/>
      <c r="F16" s="13">
        <v>-3300</v>
      </c>
      <c r="G16" s="5"/>
      <c r="H16" s="13">
        <v>-3300</v>
      </c>
      <c r="I16" s="5"/>
      <c r="J16" s="13">
        <v>-3300</v>
      </c>
      <c r="K16" s="5"/>
    </row>
    <row r="17" spans="1:11">
      <c r="A17" s="9" t="s">
        <v>15</v>
      </c>
      <c r="B17" s="13">
        <v>2070</v>
      </c>
      <c r="C17" s="5"/>
      <c r="D17" s="53">
        <v>-484</v>
      </c>
      <c r="E17" s="5"/>
      <c r="F17" s="13">
        <v>-484</v>
      </c>
      <c r="G17" s="5"/>
      <c r="H17" s="13">
        <v>-484</v>
      </c>
      <c r="I17" s="13"/>
      <c r="J17" s="13">
        <v>-484</v>
      </c>
      <c r="K17" s="13"/>
    </row>
    <row r="18" spans="1:11">
      <c r="A18" s="9" t="s">
        <v>16</v>
      </c>
      <c r="B18" s="13">
        <v>0</v>
      </c>
      <c r="C18" s="5"/>
      <c r="D18" s="13"/>
      <c r="E18" s="13"/>
      <c r="F18" s="13"/>
      <c r="G18" s="13"/>
      <c r="H18" s="13"/>
      <c r="I18" s="13"/>
      <c r="J18" s="13"/>
      <c r="K18" s="13"/>
    </row>
    <row r="19" spans="1:11">
      <c r="A19" s="16" t="s">
        <v>17</v>
      </c>
      <c r="B19" s="17">
        <v>38000</v>
      </c>
      <c r="C19" s="18"/>
      <c r="D19" s="19">
        <v>32146</v>
      </c>
      <c r="E19" s="20"/>
      <c r="F19" s="19">
        <v>32146</v>
      </c>
      <c r="G19" s="20"/>
      <c r="H19" s="19">
        <v>32146</v>
      </c>
      <c r="I19" s="20"/>
      <c r="J19" s="19">
        <v>32146</v>
      </c>
      <c r="K19" s="5"/>
    </row>
    <row r="20" spans="1:11">
      <c r="A20" s="16" t="s">
        <v>18</v>
      </c>
      <c r="B20" s="17">
        <v>37620</v>
      </c>
      <c r="C20" s="18"/>
      <c r="D20" s="17">
        <v>31825</v>
      </c>
      <c r="E20" s="18"/>
      <c r="F20" s="17">
        <v>31825</v>
      </c>
      <c r="G20" s="18"/>
      <c r="H20" s="17">
        <v>31825</v>
      </c>
      <c r="I20" s="18"/>
      <c r="J20" s="17">
        <v>31825</v>
      </c>
      <c r="K20" s="13"/>
    </row>
    <row r="21" spans="1:11">
      <c r="A21" s="9" t="s">
        <v>19</v>
      </c>
      <c r="B21" s="13"/>
      <c r="C21" s="5"/>
      <c r="D21" s="13"/>
      <c r="E21" s="5"/>
      <c r="F21" s="13"/>
      <c r="G21" s="5"/>
      <c r="H21" s="13"/>
      <c r="I21" s="13"/>
      <c r="J21" s="13"/>
      <c r="K21" s="5"/>
    </row>
    <row r="22" spans="1:11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15" t="s">
        <v>20</v>
      </c>
      <c r="B23" s="21"/>
      <c r="C23" s="5"/>
      <c r="D23" s="5"/>
      <c r="E23" s="5"/>
      <c r="F23" s="5"/>
      <c r="G23" s="5"/>
      <c r="H23" s="5"/>
      <c r="I23" s="13"/>
      <c r="J23" s="5"/>
      <c r="K23" s="13"/>
    </row>
    <row r="24" spans="1:11">
      <c r="A24" s="10"/>
      <c r="B24" s="13"/>
      <c r="C24" s="5"/>
      <c r="D24" s="5"/>
      <c r="E24" s="5"/>
      <c r="F24" s="52"/>
      <c r="G24" s="5"/>
      <c r="H24" s="52"/>
      <c r="I24" s="5"/>
      <c r="J24" s="52"/>
      <c r="K24" s="5"/>
    </row>
    <row r="25" spans="1:11">
      <c r="A25" s="9" t="s">
        <v>21</v>
      </c>
      <c r="B25" s="13">
        <v>0</v>
      </c>
      <c r="C25" s="5"/>
      <c r="D25" s="13">
        <v>0</v>
      </c>
      <c r="E25" s="5"/>
      <c r="F25" s="13">
        <v>0</v>
      </c>
      <c r="G25" s="5"/>
      <c r="H25" s="13">
        <v>0</v>
      </c>
      <c r="I25" s="5"/>
      <c r="J25" s="13">
        <v>0</v>
      </c>
      <c r="K25" s="5"/>
    </row>
    <row r="26" spans="1:11">
      <c r="A26" s="9" t="s">
        <v>22</v>
      </c>
      <c r="B26" s="13">
        <v>57970</v>
      </c>
      <c r="C26" s="5"/>
      <c r="D26" s="53">
        <v>10698</v>
      </c>
      <c r="E26" s="16"/>
      <c r="F26" s="13">
        <v>15698</v>
      </c>
      <c r="G26" s="16"/>
      <c r="H26" s="13">
        <v>15698</v>
      </c>
      <c r="I26" s="16"/>
      <c r="J26" s="13">
        <v>15698</v>
      </c>
      <c r="K26" s="16"/>
    </row>
    <row r="27" spans="1:11">
      <c r="A27" s="23"/>
      <c r="B27" s="24"/>
      <c r="C27" s="5"/>
      <c r="D27" s="7"/>
      <c r="E27" s="5"/>
      <c r="F27" s="7"/>
      <c r="G27" s="5"/>
      <c r="H27" s="7"/>
      <c r="I27" s="13"/>
      <c r="J27" s="7"/>
      <c r="K27" s="5"/>
    </row>
    <row r="28" spans="1:11">
      <c r="A28" s="9" t="s">
        <v>23</v>
      </c>
      <c r="B28" s="13">
        <v>57970</v>
      </c>
      <c r="C28" s="5"/>
      <c r="D28" s="62">
        <f>SUM(D25:D27)</f>
        <v>10698</v>
      </c>
      <c r="E28" s="55" t="s">
        <v>5</v>
      </c>
      <c r="F28" s="25">
        <f>SUM(F25:F27)</f>
        <v>15698</v>
      </c>
      <c r="G28" s="55" t="s">
        <v>5</v>
      </c>
      <c r="H28" s="25">
        <f>SUM(H25:H27)</f>
        <v>15698</v>
      </c>
      <c r="I28" s="55" t="s">
        <v>5</v>
      </c>
      <c r="J28" s="25">
        <f>SUM(J25:J27)</f>
        <v>15698</v>
      </c>
      <c r="K28" s="55" t="s">
        <v>5</v>
      </c>
    </row>
    <row r="29" spans="1:11">
      <c r="A29" s="9" t="s">
        <v>24</v>
      </c>
      <c r="B29" s="13">
        <v>31827.5</v>
      </c>
      <c r="C29" s="5"/>
      <c r="D29" s="53">
        <v>-4576</v>
      </c>
      <c r="E29" s="5"/>
      <c r="F29" s="53">
        <v>-4576</v>
      </c>
      <c r="G29" s="5"/>
      <c r="H29" s="53">
        <v>-4576</v>
      </c>
      <c r="I29" s="5"/>
      <c r="J29" s="53">
        <v>-4576</v>
      </c>
      <c r="K29" s="5"/>
    </row>
    <row r="30" spans="1:11">
      <c r="A30" s="5" t="s">
        <v>25</v>
      </c>
      <c r="B30" s="13"/>
      <c r="C30" s="5"/>
      <c r="D30" s="53">
        <v>2000</v>
      </c>
      <c r="E30" s="5"/>
      <c r="F30" s="53">
        <v>2000</v>
      </c>
      <c r="G30" s="5"/>
      <c r="H30" s="53">
        <v>2000</v>
      </c>
      <c r="I30" s="5"/>
      <c r="J30" s="53">
        <v>2000</v>
      </c>
      <c r="K30" s="5"/>
    </row>
    <row r="31" spans="1:11">
      <c r="A31" s="5" t="s">
        <v>26</v>
      </c>
      <c r="B31" s="13"/>
      <c r="C31" s="5"/>
      <c r="D31" s="53">
        <v>0</v>
      </c>
      <c r="E31" s="5"/>
      <c r="F31" s="13">
        <v>0</v>
      </c>
      <c r="G31" s="5"/>
      <c r="H31" s="13">
        <v>0</v>
      </c>
      <c r="I31" s="5"/>
      <c r="J31" s="13">
        <v>0</v>
      </c>
      <c r="K31" s="5"/>
    </row>
    <row r="32" spans="1:11">
      <c r="A32" s="5" t="s">
        <v>27</v>
      </c>
      <c r="B32" s="13">
        <v>52090</v>
      </c>
      <c r="C32" s="5"/>
      <c r="D32" s="53">
        <v>-6081</v>
      </c>
      <c r="E32" s="5"/>
      <c r="F32" s="13">
        <v>-6081</v>
      </c>
      <c r="G32" s="5"/>
      <c r="H32" s="13">
        <v>-6081</v>
      </c>
      <c r="I32" s="7"/>
      <c r="J32" s="13">
        <v>-6081</v>
      </c>
      <c r="K32" s="13"/>
    </row>
    <row r="33" spans="1:11">
      <c r="A33" s="18" t="s">
        <v>28</v>
      </c>
      <c r="B33" s="17">
        <v>141887.5</v>
      </c>
      <c r="C33" s="18"/>
      <c r="D33" s="19">
        <f>SUM(D28:D32)</f>
        <v>2041</v>
      </c>
      <c r="E33" s="20"/>
      <c r="F33" s="19">
        <f>SUM(F28:F32)</f>
        <v>7041</v>
      </c>
      <c r="G33" s="20"/>
      <c r="H33" s="19">
        <f>SUM(H28:H32)</f>
        <v>7041</v>
      </c>
      <c r="I33" s="20"/>
      <c r="J33" s="19">
        <f>SUM(J28:J32)</f>
        <v>7041</v>
      </c>
      <c r="K33" s="26"/>
    </row>
    <row r="34" spans="1:11">
      <c r="A34" s="5"/>
      <c r="B34" s="13"/>
      <c r="C34" s="5"/>
      <c r="D34" s="5" t="s">
        <v>70</v>
      </c>
      <c r="E34" s="5"/>
      <c r="F34" s="5"/>
      <c r="G34" s="5"/>
      <c r="H34" s="5"/>
      <c r="I34" s="5"/>
      <c r="J34" s="5"/>
      <c r="K34" s="13"/>
    </row>
    <row r="35" spans="1:11">
      <c r="A35" s="15" t="s">
        <v>1</v>
      </c>
      <c r="B35" s="21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10"/>
      <c r="B36" s="13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29</v>
      </c>
      <c r="B38" s="13">
        <v>46075</v>
      </c>
      <c r="C38" s="5"/>
      <c r="D38" s="53">
        <v>16558</v>
      </c>
      <c r="E38" s="16"/>
      <c r="F38" s="13">
        <v>16558</v>
      </c>
      <c r="G38" s="16"/>
      <c r="H38" s="13">
        <v>16558</v>
      </c>
      <c r="I38" s="16"/>
      <c r="J38" s="13">
        <v>16558</v>
      </c>
      <c r="K38" s="16"/>
    </row>
    <row r="39" spans="1:11">
      <c r="A39" s="5" t="s">
        <v>30</v>
      </c>
      <c r="B39" s="13">
        <v>37554</v>
      </c>
      <c r="C39" s="5"/>
      <c r="D39" s="54">
        <v>-16599</v>
      </c>
      <c r="E39" s="1"/>
      <c r="F39" s="27">
        <v>-16599</v>
      </c>
      <c r="G39" s="7"/>
      <c r="H39" s="27">
        <v>-16599</v>
      </c>
      <c r="I39" s="7"/>
      <c r="J39" s="27">
        <v>-16599</v>
      </c>
      <c r="K39" s="5"/>
    </row>
    <row r="40" spans="1:11">
      <c r="A40" s="5" t="s">
        <v>31</v>
      </c>
      <c r="B40" s="1"/>
      <c r="C40" s="1"/>
      <c r="D40" s="53">
        <f>SUM(D38:D39)</f>
        <v>-41</v>
      </c>
      <c r="E40" s="5"/>
      <c r="F40" s="13">
        <f>SUM(F38:F39)</f>
        <v>-41</v>
      </c>
      <c r="G40" s="7"/>
      <c r="H40" s="13">
        <f>SUM(H38:H39)</f>
        <v>-41</v>
      </c>
      <c r="I40" s="7"/>
      <c r="J40" s="13">
        <f>SUM(J38:J39)</f>
        <v>-41</v>
      </c>
      <c r="K40" s="7"/>
    </row>
    <row r="41" spans="1:11">
      <c r="A41" s="5" t="s">
        <v>25</v>
      </c>
      <c r="B41" s="13"/>
      <c r="C41" s="5"/>
      <c r="D41" s="53">
        <v>11175</v>
      </c>
      <c r="E41" s="5"/>
      <c r="F41" s="53">
        <v>11175</v>
      </c>
      <c r="G41" s="5"/>
      <c r="H41" s="53">
        <v>11175</v>
      </c>
      <c r="I41" s="5"/>
      <c r="J41" s="53">
        <v>11175</v>
      </c>
      <c r="K41" s="5"/>
    </row>
    <row r="42" spans="1:11">
      <c r="A42" s="5" t="s">
        <v>33</v>
      </c>
      <c r="B42" s="13">
        <v>9975</v>
      </c>
      <c r="C42" s="5"/>
      <c r="D42" s="13"/>
      <c r="E42" s="5"/>
      <c r="F42" s="13"/>
      <c r="G42" s="5"/>
      <c r="H42" s="13"/>
      <c r="I42" s="5"/>
      <c r="J42" s="13"/>
      <c r="K42" s="5"/>
    </row>
    <row r="43" spans="1:11">
      <c r="A43" s="5"/>
      <c r="B43" s="13"/>
      <c r="C43" s="13"/>
      <c r="D43" s="5"/>
      <c r="E43" s="5"/>
      <c r="F43" s="5"/>
      <c r="G43" s="5"/>
      <c r="H43" s="5"/>
      <c r="I43" s="13"/>
      <c r="J43" s="5"/>
      <c r="K43" s="5"/>
    </row>
    <row r="44" spans="1:11">
      <c r="A44" s="5"/>
      <c r="B44" s="24"/>
      <c r="C44" s="13"/>
      <c r="D44" s="13"/>
      <c r="E44" s="5"/>
      <c r="F44" s="13"/>
      <c r="G44" s="5"/>
      <c r="H44" s="13"/>
      <c r="I44" s="13"/>
      <c r="J44" s="13"/>
      <c r="K44" s="5"/>
    </row>
    <row r="45" spans="1:11">
      <c r="A45" s="16" t="s">
        <v>34</v>
      </c>
      <c r="B45" s="17">
        <v>93604</v>
      </c>
      <c r="C45" s="18"/>
      <c r="D45" s="19">
        <f>SUM(D40:D44)</f>
        <v>11134</v>
      </c>
      <c r="E45" s="20"/>
      <c r="F45" s="19">
        <f>SUM(F40:F44)</f>
        <v>11134</v>
      </c>
      <c r="G45" s="20"/>
      <c r="H45" s="19">
        <f>SUM(H40:H44)</f>
        <v>11134</v>
      </c>
      <c r="I45" s="20"/>
      <c r="J45" s="19">
        <f>SUM(J40:J44)</f>
        <v>11134</v>
      </c>
      <c r="K45" s="28"/>
    </row>
    <row r="46" spans="1:11">
      <c r="A46" s="16" t="s">
        <v>35</v>
      </c>
      <c r="B46" s="17">
        <v>93369.99</v>
      </c>
      <c r="C46" s="17"/>
      <c r="D46" s="17">
        <v>7959</v>
      </c>
      <c r="E46" s="17"/>
      <c r="F46" s="17">
        <v>7959</v>
      </c>
      <c r="G46" s="17"/>
      <c r="H46" s="17">
        <v>7959</v>
      </c>
      <c r="I46" s="17"/>
      <c r="J46" s="17">
        <v>7959</v>
      </c>
      <c r="K46" s="5"/>
    </row>
    <row r="47" spans="1:11">
      <c r="A47" s="15" t="s">
        <v>0</v>
      </c>
      <c r="B47" s="21"/>
      <c r="C47" s="5"/>
      <c r="D47" s="29">
        <f>D46/D55</f>
        <v>0.17686666666666667</v>
      </c>
      <c r="E47" s="30"/>
      <c r="F47" s="29">
        <f>F46/F55</f>
        <v>0.15917999999999999</v>
      </c>
      <c r="G47" s="29"/>
      <c r="H47" s="29">
        <f>H46/H55</f>
        <v>0.15917999999999999</v>
      </c>
      <c r="I47" s="29"/>
      <c r="J47" s="29">
        <f>J46/J55</f>
        <v>0.15917999999999999</v>
      </c>
      <c r="K47" s="5"/>
    </row>
    <row r="48" spans="1:11">
      <c r="A48" s="10"/>
      <c r="B48" s="13"/>
      <c r="C48" s="5"/>
      <c r="D48" s="13"/>
      <c r="E48" s="5"/>
      <c r="F48" s="13"/>
      <c r="G48" s="5"/>
      <c r="H48" s="13"/>
      <c r="I48" s="13"/>
      <c r="J48" s="13"/>
      <c r="K48" s="13"/>
    </row>
    <row r="49" spans="1:11">
      <c r="A49" s="5" t="s">
        <v>36</v>
      </c>
      <c r="B49" s="13"/>
      <c r="C49" s="5"/>
      <c r="D49" s="5"/>
      <c r="E49" s="5"/>
      <c r="F49" s="5"/>
      <c r="G49" s="5"/>
      <c r="H49" s="5"/>
      <c r="I49" s="13"/>
      <c r="J49" s="5"/>
      <c r="K49" s="13"/>
    </row>
    <row r="50" spans="1:11">
      <c r="A50" s="5" t="s">
        <v>37</v>
      </c>
      <c r="B50" s="13">
        <v>17275</v>
      </c>
      <c r="C50" s="5"/>
      <c r="D50" s="13">
        <v>0</v>
      </c>
      <c r="E50" s="5"/>
      <c r="F50" s="13">
        <v>0</v>
      </c>
      <c r="G50" s="5"/>
      <c r="H50" s="13">
        <v>0</v>
      </c>
      <c r="I50" s="13"/>
      <c r="J50" s="13">
        <v>0</v>
      </c>
      <c r="K50" s="13"/>
    </row>
    <row r="51" spans="1:11">
      <c r="A51" s="5" t="s">
        <v>38</v>
      </c>
      <c r="B51" s="13">
        <v>34450</v>
      </c>
      <c r="C51" s="5"/>
      <c r="D51" s="13">
        <v>0</v>
      </c>
      <c r="E51" s="5"/>
      <c r="F51" s="13">
        <v>0</v>
      </c>
      <c r="G51" s="5"/>
      <c r="H51" s="13">
        <v>0</v>
      </c>
      <c r="I51" s="13"/>
      <c r="J51" s="13">
        <v>0</v>
      </c>
      <c r="K51" s="5"/>
    </row>
    <row r="52" spans="1:11">
      <c r="A52" s="9"/>
      <c r="B52" s="13"/>
      <c r="C52" s="5"/>
      <c r="D52" s="13"/>
      <c r="E52" s="5"/>
      <c r="F52" s="13"/>
      <c r="G52" s="5"/>
      <c r="H52" s="13"/>
      <c r="I52" s="5"/>
      <c r="J52" s="13"/>
      <c r="K52" s="13"/>
    </row>
    <row r="53" spans="1:11" ht="16.2" thickBot="1">
      <c r="A53" s="5"/>
      <c r="B53" s="13"/>
      <c r="C53" s="5"/>
      <c r="D53" s="13"/>
      <c r="E53" s="5"/>
      <c r="F53" s="13"/>
      <c r="G53" s="5"/>
      <c r="H53" s="13"/>
      <c r="I53" s="13"/>
      <c r="J53" s="13"/>
      <c r="K53" s="13"/>
    </row>
    <row r="54" spans="1:11" ht="16.2" thickTop="1">
      <c r="A54" s="28"/>
      <c r="B54" s="26"/>
      <c r="C54" s="28"/>
      <c r="D54" s="31"/>
      <c r="E54" s="32"/>
      <c r="F54" s="31"/>
      <c r="G54" s="32"/>
      <c r="H54" s="31"/>
      <c r="I54" s="31"/>
      <c r="J54" s="31"/>
      <c r="K54" s="5"/>
    </row>
    <row r="55" spans="1:11">
      <c r="A55" s="28" t="s">
        <v>28</v>
      </c>
      <c r="B55" s="26">
        <v>324602.49</v>
      </c>
      <c r="C55" s="28"/>
      <c r="D55" s="26">
        <f>D20+D33+D45</f>
        <v>45000</v>
      </c>
      <c r="E55" s="28"/>
      <c r="F55" s="26">
        <f>F20+F33+F45</f>
        <v>50000</v>
      </c>
      <c r="G55" s="28"/>
      <c r="H55" s="26">
        <f>H20+H33+H45</f>
        <v>50000</v>
      </c>
      <c r="I55" s="26"/>
      <c r="J55" s="26">
        <f>J20+J33+J45</f>
        <v>50000</v>
      </c>
      <c r="K55" s="5"/>
    </row>
    <row r="56" spans="1:11">
      <c r="A56" s="9"/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33" t="s">
        <v>39</v>
      </c>
      <c r="C57" s="10"/>
      <c r="D57" s="34"/>
      <c r="E57" s="10"/>
      <c r="F57" s="10"/>
      <c r="G57" s="10"/>
      <c r="H57" s="6"/>
      <c r="I57" s="5"/>
      <c r="J57" s="5"/>
      <c r="K57" s="5"/>
    </row>
    <row r="58" spans="1:11">
      <c r="A58" s="5"/>
      <c r="B58" s="6"/>
      <c r="C58" s="5"/>
      <c r="D58" s="5"/>
      <c r="E58" s="5"/>
      <c r="F58" s="5"/>
      <c r="G58" s="5"/>
      <c r="H58" s="6"/>
      <c r="I58" s="5"/>
      <c r="J58" s="5"/>
      <c r="K58" s="5"/>
    </row>
    <row r="59" spans="1:11">
      <c r="A59" s="5"/>
      <c r="B59" s="6"/>
      <c r="C59" s="5"/>
      <c r="D59" s="35" t="s">
        <v>40</v>
      </c>
      <c r="E59" s="22"/>
      <c r="F59" s="35" t="s">
        <v>41</v>
      </c>
      <c r="G59" s="5"/>
      <c r="H59" s="36"/>
      <c r="I59" s="5"/>
      <c r="J59" s="5"/>
      <c r="K59" s="5"/>
    </row>
    <row r="60" spans="1:11">
      <c r="A60" s="5"/>
      <c r="B60" s="6"/>
      <c r="C60" s="5"/>
      <c r="D60" s="34"/>
      <c r="E60" s="10"/>
      <c r="F60" s="10"/>
      <c r="G60" s="5"/>
      <c r="H60" s="6"/>
      <c r="I60" s="5"/>
      <c r="J60" s="5"/>
      <c r="K60" s="5"/>
    </row>
    <row r="61" spans="1:11">
      <c r="A61" s="5"/>
      <c r="B61" s="37" t="s">
        <v>3</v>
      </c>
      <c r="C61" s="5"/>
      <c r="D61" s="13">
        <v>9837</v>
      </c>
      <c r="E61" s="13"/>
      <c r="F61" s="13">
        <v>31827.5</v>
      </c>
      <c r="G61" s="13"/>
      <c r="H61" s="21"/>
      <c r="I61" s="5"/>
      <c r="J61" s="5"/>
      <c r="K61" s="5"/>
    </row>
    <row r="62" spans="1:11">
      <c r="A62" s="5"/>
      <c r="B62" s="37" t="s">
        <v>2</v>
      </c>
      <c r="C62" s="5"/>
      <c r="D62" s="13">
        <v>484</v>
      </c>
      <c r="E62" s="13"/>
      <c r="F62" s="13">
        <v>2049</v>
      </c>
      <c r="G62" s="13"/>
      <c r="H62" s="21"/>
      <c r="I62" s="5"/>
      <c r="J62" s="5"/>
      <c r="K62" s="5"/>
    </row>
    <row r="63" spans="1:11">
      <c r="A63" s="5"/>
      <c r="B63" s="38" t="s">
        <v>4</v>
      </c>
      <c r="C63" s="22"/>
      <c r="D63" s="13">
        <v>3386</v>
      </c>
      <c r="E63" s="5"/>
      <c r="F63" s="13">
        <v>5600</v>
      </c>
      <c r="G63" s="13"/>
      <c r="H63" s="21"/>
      <c r="I63" s="5"/>
      <c r="J63" s="5"/>
      <c r="K63" s="5"/>
    </row>
    <row r="64" spans="1:11">
      <c r="A64" s="5"/>
      <c r="B64" s="37" t="s">
        <v>42</v>
      </c>
      <c r="C64" s="5"/>
      <c r="D64" s="13">
        <v>16599</v>
      </c>
      <c r="E64" s="5"/>
      <c r="F64" s="13">
        <v>37554</v>
      </c>
      <c r="G64" s="13"/>
      <c r="H64" s="21"/>
      <c r="I64" s="5"/>
      <c r="J64" s="5"/>
      <c r="K64" s="5"/>
    </row>
    <row r="65" spans="1:11">
      <c r="A65" s="5"/>
      <c r="B65" s="38" t="s">
        <v>43</v>
      </c>
      <c r="C65" s="39"/>
      <c r="D65" s="13">
        <v>3244</v>
      </c>
      <c r="E65" s="5"/>
      <c r="F65" s="13">
        <v>52090</v>
      </c>
      <c r="G65" s="5"/>
      <c r="H65" s="6"/>
      <c r="I65" s="5"/>
      <c r="J65" s="5"/>
      <c r="K65" s="5"/>
    </row>
    <row r="66" spans="1:11">
      <c r="A66" s="5"/>
      <c r="B66" s="38" t="s">
        <v>44</v>
      </c>
      <c r="C66" s="5"/>
      <c r="D66" s="14" t="s">
        <v>45</v>
      </c>
      <c r="E66" s="5"/>
      <c r="F66" s="13">
        <v>51825</v>
      </c>
      <c r="G66" s="5"/>
      <c r="H66" s="6"/>
      <c r="I66" s="5"/>
      <c r="J66" s="5"/>
      <c r="K66" s="39"/>
    </row>
    <row r="67" spans="1:11">
      <c r="A67" s="9"/>
      <c r="B67" s="40"/>
      <c r="C67" s="40"/>
      <c r="D67" s="40"/>
      <c r="E67" s="40"/>
      <c r="F67" s="40"/>
      <c r="G67" s="40"/>
      <c r="H67" s="39"/>
      <c r="I67" s="39"/>
      <c r="J67" s="39"/>
      <c r="K67" s="5"/>
    </row>
    <row r="68" spans="1:11">
      <c r="A68" s="5"/>
      <c r="B68" s="5"/>
      <c r="C68" s="5"/>
      <c r="D68" s="13"/>
      <c r="E68" s="5"/>
      <c r="F68" s="13"/>
      <c r="G68" s="5"/>
      <c r="H68" s="13"/>
      <c r="I68" s="5"/>
      <c r="J68" s="13"/>
      <c r="K68" s="5"/>
    </row>
    <row r="70" spans="1:11">
      <c r="A70" s="50" t="s">
        <v>53</v>
      </c>
      <c r="H70" s="57"/>
      <c r="I70" s="50" t="s">
        <v>54</v>
      </c>
    </row>
    <row r="72" spans="1:11">
      <c r="A72" s="56" t="s">
        <v>55</v>
      </c>
      <c r="H72" s="56" t="s">
        <v>58</v>
      </c>
    </row>
    <row r="73" spans="1:11">
      <c r="A73" s="56" t="s">
        <v>56</v>
      </c>
      <c r="H73" s="56" t="s">
        <v>74</v>
      </c>
    </row>
    <row r="74" spans="1:11">
      <c r="A74" s="56" t="s">
        <v>57</v>
      </c>
    </row>
  </sheetData>
  <mergeCells count="1">
    <mergeCell ref="E2:F2"/>
  </mergeCells>
  <pageMargins left="0.75" right="0.75" top="1" bottom="1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E44" sqref="E44"/>
    </sheetView>
  </sheetViews>
  <sheetFormatPr defaultRowHeight="15.6"/>
  <sheetData>
    <row r="1" spans="1:8">
      <c r="A1" s="64" t="s">
        <v>71</v>
      </c>
      <c r="B1" s="64"/>
      <c r="C1" s="64"/>
      <c r="D1" s="64"/>
      <c r="E1" s="64"/>
      <c r="F1" s="64"/>
      <c r="G1" s="64"/>
      <c r="H1" s="64"/>
    </row>
    <row r="4" spans="1:8" ht="15" customHeight="1">
      <c r="A4" s="64" t="s">
        <v>65</v>
      </c>
      <c r="B4" s="64"/>
      <c r="C4" s="64"/>
      <c r="D4" s="64"/>
      <c r="E4" s="64"/>
      <c r="F4" s="64"/>
      <c r="G4" s="64"/>
      <c r="H4" s="64"/>
    </row>
    <row r="5" spans="1:8" ht="15" customHeight="1">
      <c r="A5" s="50"/>
      <c r="B5" s="50"/>
      <c r="C5" s="50"/>
      <c r="D5" s="50"/>
      <c r="E5" s="50"/>
      <c r="F5" s="50"/>
      <c r="G5" s="50"/>
      <c r="H5" s="50"/>
    </row>
    <row r="6" spans="1:8">
      <c r="A6" t="s">
        <v>66</v>
      </c>
      <c r="E6" s="50" t="s">
        <v>62</v>
      </c>
      <c r="G6" t="s">
        <v>63</v>
      </c>
    </row>
    <row r="7" spans="1:8">
      <c r="A7" s="60" t="s">
        <v>67</v>
      </c>
      <c r="B7" s="60"/>
      <c r="C7" s="60" t="s">
        <v>59</v>
      </c>
      <c r="E7" s="60" t="s">
        <v>60</v>
      </c>
      <c r="G7" t="s">
        <v>61</v>
      </c>
    </row>
    <row r="8" spans="1:8">
      <c r="A8" s="56" t="s">
        <v>68</v>
      </c>
      <c r="B8" s="56"/>
      <c r="C8" s="56">
        <v>65066</v>
      </c>
      <c r="D8" s="56"/>
      <c r="E8" s="58">
        <v>31825</v>
      </c>
    </row>
    <row r="9" spans="1:8">
      <c r="A9" s="56" t="s">
        <v>68</v>
      </c>
      <c r="B9" s="56"/>
      <c r="C9" s="56">
        <v>38115</v>
      </c>
      <c r="D9" s="56"/>
      <c r="E9" s="61">
        <v>4617</v>
      </c>
    </row>
    <row r="10" spans="1:8">
      <c r="A10" s="56"/>
      <c r="B10" s="56"/>
      <c r="C10" s="56"/>
      <c r="D10" s="56"/>
      <c r="E10" s="59">
        <f>SUM(E8:E9)</f>
        <v>36442</v>
      </c>
      <c r="F10" t="s">
        <v>64</v>
      </c>
      <c r="G10">
        <f>SUM(G8:G9)</f>
        <v>0</v>
      </c>
    </row>
    <row r="11" spans="1:8">
      <c r="E11" s="59"/>
    </row>
    <row r="14" spans="1:8">
      <c r="A14" s="64" t="s">
        <v>32</v>
      </c>
      <c r="B14" s="64"/>
      <c r="C14" s="64"/>
      <c r="D14" s="64"/>
      <c r="E14" s="64"/>
      <c r="F14" s="64"/>
      <c r="G14" s="64"/>
      <c r="H14" s="64"/>
    </row>
    <row r="15" spans="1:8">
      <c r="A15" s="50"/>
      <c r="B15" s="50"/>
      <c r="C15" s="50"/>
      <c r="D15" s="50"/>
      <c r="E15" s="50"/>
      <c r="F15" s="50"/>
      <c r="G15" s="50"/>
      <c r="H15" s="50"/>
    </row>
    <row r="16" spans="1:8">
      <c r="A16" t="s">
        <v>66</v>
      </c>
      <c r="E16" s="50" t="s">
        <v>62</v>
      </c>
      <c r="G16" t="s">
        <v>63</v>
      </c>
    </row>
    <row r="17" spans="1:8">
      <c r="A17" s="60" t="s">
        <v>67</v>
      </c>
      <c r="B17" s="60"/>
      <c r="C17" s="60" t="s">
        <v>59</v>
      </c>
      <c r="E17" s="60" t="s">
        <v>60</v>
      </c>
      <c r="G17" t="s">
        <v>61</v>
      </c>
    </row>
    <row r="18" spans="1:8">
      <c r="A18" s="56" t="s">
        <v>69</v>
      </c>
      <c r="B18" s="56"/>
      <c r="C18" s="56">
        <v>10007</v>
      </c>
      <c r="D18" s="56"/>
      <c r="E18" s="61">
        <v>16558</v>
      </c>
    </row>
    <row r="19" spans="1:8">
      <c r="A19" s="56"/>
      <c r="B19" s="56"/>
      <c r="C19" s="56"/>
      <c r="D19" s="56"/>
      <c r="E19" s="59">
        <f>SUM(E18)</f>
        <v>16558</v>
      </c>
      <c r="F19" t="s">
        <v>64</v>
      </c>
      <c r="G19">
        <f>SUM(G18)</f>
        <v>0</v>
      </c>
    </row>
    <row r="20" spans="1:8">
      <c r="A20" s="56"/>
      <c r="B20" s="56"/>
      <c r="C20" s="56"/>
      <c r="D20" s="56"/>
      <c r="E20" s="59"/>
    </row>
    <row r="21" spans="1:8">
      <c r="A21" t="s">
        <v>73</v>
      </c>
      <c r="E21" s="59">
        <f>E10+E19</f>
        <v>53000</v>
      </c>
    </row>
    <row r="23" spans="1:8">
      <c r="A23" s="64" t="s">
        <v>72</v>
      </c>
      <c r="B23" s="64"/>
      <c r="C23" s="64"/>
      <c r="D23" s="64"/>
      <c r="E23" s="64"/>
      <c r="F23" s="64"/>
      <c r="G23" s="64"/>
      <c r="H23" s="64"/>
    </row>
    <row r="26" spans="1:8">
      <c r="A26" s="64" t="s">
        <v>65</v>
      </c>
      <c r="B26" s="64"/>
      <c r="C26" s="64"/>
      <c r="D26" s="64"/>
      <c r="E26" s="64"/>
      <c r="F26" s="64"/>
      <c r="G26" s="64"/>
      <c r="H26" s="64"/>
    </row>
    <row r="27" spans="1:8">
      <c r="A27" s="50"/>
      <c r="B27" s="50"/>
      <c r="C27" s="50"/>
      <c r="D27" s="50"/>
      <c r="E27" s="50"/>
      <c r="F27" s="50"/>
      <c r="G27" s="50"/>
      <c r="H27" s="50"/>
    </row>
    <row r="28" spans="1:8">
      <c r="A28" t="s">
        <v>66</v>
      </c>
      <c r="E28" s="50" t="s">
        <v>62</v>
      </c>
      <c r="G28" t="s">
        <v>63</v>
      </c>
    </row>
    <row r="29" spans="1:8">
      <c r="A29" s="60" t="s">
        <v>67</v>
      </c>
      <c r="B29" s="60"/>
      <c r="C29" s="60" t="s">
        <v>59</v>
      </c>
      <c r="E29" s="60" t="s">
        <v>60</v>
      </c>
      <c r="G29" t="s">
        <v>61</v>
      </c>
    </row>
    <row r="30" spans="1:8">
      <c r="A30" s="56" t="s">
        <v>68</v>
      </c>
      <c r="B30" s="56"/>
      <c r="C30" s="56">
        <v>65066</v>
      </c>
      <c r="D30" s="56"/>
      <c r="E30" s="58">
        <v>31825</v>
      </c>
    </row>
    <row r="31" spans="1:8">
      <c r="A31" s="56" t="s">
        <v>68</v>
      </c>
      <c r="B31" s="56"/>
      <c r="C31" s="56">
        <v>38115</v>
      </c>
      <c r="D31" s="56"/>
      <c r="E31" s="61">
        <v>9617</v>
      </c>
    </row>
    <row r="32" spans="1:8">
      <c r="A32" s="56"/>
      <c r="B32" s="56"/>
      <c r="C32" s="56"/>
      <c r="D32" s="56"/>
      <c r="E32" s="59">
        <f>SUM(E30:E31)</f>
        <v>41442</v>
      </c>
      <c r="F32" t="s">
        <v>64</v>
      </c>
      <c r="G32">
        <f>SUM(G30:G31)</f>
        <v>0</v>
      </c>
    </row>
    <row r="33" spans="1:8">
      <c r="E33" s="59"/>
    </row>
    <row r="36" spans="1:8">
      <c r="A36" s="64" t="s">
        <v>32</v>
      </c>
      <c r="B36" s="64"/>
      <c r="C36" s="64"/>
      <c r="D36" s="64"/>
      <c r="E36" s="64"/>
      <c r="F36" s="64"/>
      <c r="G36" s="64"/>
      <c r="H36" s="64"/>
    </row>
    <row r="37" spans="1:8">
      <c r="A37" s="50"/>
      <c r="B37" s="50"/>
      <c r="C37" s="50"/>
      <c r="D37" s="50"/>
      <c r="E37" s="50"/>
      <c r="F37" s="50"/>
      <c r="G37" s="50"/>
      <c r="H37" s="50"/>
    </row>
    <row r="38" spans="1:8">
      <c r="A38" t="s">
        <v>66</v>
      </c>
      <c r="E38" s="50" t="s">
        <v>62</v>
      </c>
      <c r="G38" t="s">
        <v>63</v>
      </c>
    </row>
    <row r="39" spans="1:8">
      <c r="A39" s="60" t="s">
        <v>67</v>
      </c>
      <c r="B39" s="60"/>
      <c r="C39" s="60" t="s">
        <v>59</v>
      </c>
      <c r="E39" s="60" t="s">
        <v>60</v>
      </c>
      <c r="G39" t="s">
        <v>61</v>
      </c>
    </row>
    <row r="40" spans="1:8">
      <c r="A40" s="56" t="s">
        <v>69</v>
      </c>
      <c r="B40" s="56"/>
      <c r="C40" s="56">
        <v>10007</v>
      </c>
      <c r="D40" s="56"/>
      <c r="E40" s="61">
        <v>16558</v>
      </c>
    </row>
    <row r="41" spans="1:8">
      <c r="A41" s="56"/>
      <c r="B41" s="56"/>
      <c r="C41" s="56"/>
      <c r="D41" s="56"/>
      <c r="E41" s="59">
        <f>SUM(E40)</f>
        <v>16558</v>
      </c>
      <c r="F41" t="s">
        <v>64</v>
      </c>
      <c r="G41">
        <f>SUM(G40)</f>
        <v>0</v>
      </c>
    </row>
    <row r="44" spans="1:8">
      <c r="A44" t="s">
        <v>73</v>
      </c>
      <c r="E44" s="59">
        <f>E32+E41</f>
        <v>58000</v>
      </c>
    </row>
  </sheetData>
  <mergeCells count="6">
    <mergeCell ref="A1:H1"/>
    <mergeCell ref="A23:H23"/>
    <mergeCell ref="A26:H26"/>
    <mergeCell ref="A36:H36"/>
    <mergeCell ref="A4:H4"/>
    <mergeCell ref="A14:H14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Daily Setup</vt:lpstr>
      <vt:lpstr>Confirmations</vt:lpstr>
      <vt:lpstr>'Daily Setup'!Print_Area</vt:lpstr>
    </vt:vector>
  </TitlesOfParts>
  <Company>AGL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Havlíček Jan</cp:lastModifiedBy>
  <cp:lastPrinted>2000-09-29T18:18:49Z</cp:lastPrinted>
  <dcterms:created xsi:type="dcterms:W3CDTF">2000-09-28T13:09:50Z</dcterms:created>
  <dcterms:modified xsi:type="dcterms:W3CDTF">2023-09-10T12:07:46Z</dcterms:modified>
</cp:coreProperties>
</file>