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K17" i="2"/>
  <c r="K18" i="2"/>
  <c r="K19" i="2"/>
  <c r="K21" i="2"/>
  <c r="L21" i="2"/>
  <c r="M21" i="2"/>
  <c r="O21" i="2"/>
  <c r="P21" i="2"/>
  <c r="S21" i="2"/>
  <c r="U21" i="2"/>
  <c r="K23" i="2"/>
  <c r="K24" i="2"/>
  <c r="K26" i="2"/>
  <c r="L26" i="2"/>
  <c r="K27" i="2"/>
  <c r="K29" i="2"/>
  <c r="K30" i="2"/>
  <c r="K31" i="2"/>
  <c r="B32" i="2"/>
  <c r="C32" i="2"/>
  <c r="K32" i="2"/>
  <c r="L32" i="2"/>
  <c r="M32" i="2"/>
  <c r="O32" i="2"/>
  <c r="P32" i="2"/>
  <c r="S32" i="2"/>
  <c r="U32" i="2"/>
  <c r="K34" i="2"/>
  <c r="K35" i="2"/>
  <c r="K36" i="2"/>
  <c r="K38" i="2"/>
  <c r="L38" i="2"/>
  <c r="M38" i="2"/>
  <c r="O38" i="2"/>
  <c r="P38" i="2"/>
  <c r="S38" i="2"/>
  <c r="U38" i="2"/>
  <c r="K40" i="2"/>
  <c r="K41" i="2"/>
  <c r="K42" i="2"/>
  <c r="K44" i="2"/>
  <c r="L44" i="2"/>
  <c r="M44" i="2"/>
  <c r="O44" i="2"/>
  <c r="P44" i="2"/>
  <c r="S44" i="2"/>
  <c r="U44" i="2"/>
  <c r="K46" i="2"/>
  <c r="K47" i="2"/>
  <c r="K48" i="2"/>
  <c r="L48" i="2"/>
  <c r="K49" i="2"/>
  <c r="K50" i="2"/>
  <c r="K52" i="2"/>
  <c r="L52" i="2"/>
  <c r="M52" i="2"/>
  <c r="O52" i="2"/>
  <c r="P52" i="2"/>
  <c r="S52" i="2"/>
  <c r="U52" i="2"/>
  <c r="K54" i="2"/>
  <c r="K55" i="2"/>
  <c r="K57" i="2"/>
  <c r="K58" i="2"/>
  <c r="K59" i="2"/>
  <c r="K61" i="2"/>
  <c r="L61" i="2"/>
  <c r="M61" i="2"/>
  <c r="O61" i="2"/>
  <c r="P61" i="2"/>
  <c r="S61" i="2"/>
  <c r="U61" i="2"/>
  <c r="K66" i="2"/>
  <c r="K67" i="2"/>
  <c r="K68" i="2"/>
  <c r="K70" i="2"/>
  <c r="L70" i="2"/>
  <c r="M70" i="2"/>
  <c r="O70" i="2"/>
  <c r="P70" i="2"/>
  <c r="S70" i="2"/>
  <c r="U70" i="2"/>
  <c r="K72" i="2"/>
  <c r="K73" i="2"/>
  <c r="K74" i="2"/>
  <c r="K76" i="2"/>
  <c r="L76" i="2"/>
  <c r="M76" i="2"/>
  <c r="O76" i="2"/>
  <c r="P76" i="2"/>
  <c r="S76" i="2"/>
  <c r="U76" i="2"/>
  <c r="K78" i="2"/>
  <c r="K79" i="2"/>
  <c r="K80" i="2"/>
  <c r="K82" i="2"/>
  <c r="L82" i="2"/>
  <c r="M82" i="2"/>
  <c r="O82" i="2"/>
  <c r="P82" i="2"/>
  <c r="S82" i="2"/>
  <c r="U82" i="2"/>
  <c r="K88" i="2"/>
  <c r="K89" i="2"/>
  <c r="K90" i="2"/>
  <c r="K92" i="2"/>
  <c r="L92" i="2"/>
  <c r="M92" i="2"/>
  <c r="O92" i="2"/>
  <c r="P92" i="2"/>
  <c r="S92" i="2"/>
  <c r="U92" i="2"/>
  <c r="K94" i="2"/>
  <c r="K95" i="2"/>
  <c r="K96" i="2"/>
  <c r="K98" i="2"/>
  <c r="L98" i="2"/>
  <c r="M98" i="2"/>
  <c r="O98" i="2"/>
  <c r="P98" i="2"/>
  <c r="S98" i="2"/>
  <c r="U98" i="2"/>
  <c r="K100" i="2"/>
  <c r="K101" i="2"/>
  <c r="K103" i="2"/>
  <c r="K104" i="2"/>
  <c r="K106" i="2"/>
  <c r="L106" i="2"/>
  <c r="M106" i="2"/>
  <c r="O106" i="2"/>
  <c r="P106" i="2"/>
  <c r="U106" i="2"/>
  <c r="K108" i="2"/>
  <c r="K109" i="2"/>
  <c r="K111" i="2"/>
  <c r="L111" i="2"/>
  <c r="M111" i="2"/>
  <c r="O111" i="2"/>
  <c r="P111" i="2"/>
  <c r="U111" i="2"/>
  <c r="K116" i="2"/>
  <c r="K117" i="2"/>
  <c r="K119" i="2"/>
  <c r="L119" i="2"/>
  <c r="M119" i="2"/>
  <c r="O119" i="2"/>
  <c r="P119" i="2"/>
  <c r="U119" i="2"/>
  <c r="K121" i="2"/>
  <c r="K122" i="2"/>
  <c r="K123" i="2"/>
  <c r="K125" i="2"/>
  <c r="K126" i="2"/>
  <c r="K128" i="2"/>
  <c r="L128" i="2"/>
  <c r="M128" i="2"/>
  <c r="O128" i="2"/>
  <c r="P128" i="2"/>
  <c r="S128" i="2"/>
  <c r="U128" i="2"/>
  <c r="K130" i="2"/>
  <c r="K134" i="2"/>
  <c r="K135" i="2"/>
  <c r="C136" i="2"/>
  <c r="K136" i="2"/>
  <c r="L136" i="2"/>
  <c r="M136" i="2"/>
  <c r="O136" i="2"/>
  <c r="P136" i="2"/>
  <c r="S136" i="2"/>
  <c r="U136" i="2"/>
  <c r="K138" i="2"/>
  <c r="K139" i="2"/>
  <c r="K141" i="2"/>
  <c r="M141" i="2"/>
  <c r="O141" i="2"/>
  <c r="P141" i="2"/>
  <c r="S141" i="2"/>
  <c r="U141" i="2"/>
  <c r="K143" i="2"/>
  <c r="K144" i="2"/>
  <c r="K146" i="2"/>
  <c r="K147" i="2"/>
  <c r="K148" i="2"/>
  <c r="K150" i="2"/>
  <c r="K151" i="2"/>
  <c r="K153" i="2"/>
  <c r="L153" i="2"/>
  <c r="M153" i="2"/>
  <c r="O153" i="2"/>
  <c r="P153" i="2"/>
  <c r="S153" i="2"/>
  <c r="U153" i="2"/>
  <c r="K155" i="2"/>
  <c r="K156" i="2"/>
  <c r="K157" i="2"/>
  <c r="K159" i="2"/>
  <c r="K160" i="2"/>
  <c r="K162" i="2"/>
  <c r="L162" i="2"/>
  <c r="M162" i="2"/>
  <c r="O162" i="2"/>
  <c r="P162" i="2"/>
  <c r="S162" i="2"/>
  <c r="U162" i="2"/>
  <c r="K164" i="2"/>
  <c r="L164" i="2"/>
  <c r="K165" i="2"/>
  <c r="K167" i="2"/>
  <c r="K168" i="2"/>
  <c r="K170" i="2"/>
  <c r="L170" i="2"/>
  <c r="M170" i="2"/>
  <c r="O170" i="2"/>
  <c r="P170" i="2"/>
  <c r="U170" i="2"/>
  <c r="K172" i="2"/>
  <c r="B174" i="2"/>
  <c r="C174" i="2"/>
  <c r="K174" i="2"/>
  <c r="S174" i="2"/>
  <c r="U174" i="2"/>
  <c r="K176" i="2"/>
  <c r="L176" i="2"/>
  <c r="M176" i="2"/>
  <c r="N176" i="2"/>
  <c r="O176" i="2"/>
  <c r="P176" i="2"/>
  <c r="S176" i="2"/>
  <c r="U176" i="2"/>
  <c r="K178" i="2"/>
  <c r="K179" i="2"/>
  <c r="K181" i="2"/>
  <c r="K182" i="2"/>
  <c r="K185" i="2"/>
  <c r="K186" i="2"/>
  <c r="K189" i="2"/>
  <c r="K190" i="2"/>
  <c r="K191" i="2"/>
  <c r="K192" i="2"/>
  <c r="K193" i="2"/>
  <c r="K195" i="2"/>
  <c r="K196" i="2"/>
  <c r="K198" i="2"/>
  <c r="K199" i="2"/>
  <c r="K201" i="2"/>
  <c r="K202" i="2"/>
  <c r="K203" i="2"/>
  <c r="L203" i="2"/>
  <c r="M203" i="2"/>
  <c r="O203" i="2"/>
  <c r="P203" i="2"/>
  <c r="S203" i="2"/>
  <c r="U203" i="2"/>
  <c r="K205" i="2"/>
  <c r="K206" i="2"/>
  <c r="K209" i="2"/>
  <c r="K210" i="2"/>
  <c r="K211" i="2"/>
  <c r="K213" i="2"/>
  <c r="K214" i="2"/>
  <c r="K216" i="2"/>
  <c r="L216" i="2"/>
  <c r="K217" i="2"/>
  <c r="K218" i="2"/>
  <c r="L218" i="2"/>
  <c r="M218" i="2"/>
  <c r="O218" i="2"/>
  <c r="P218" i="2"/>
  <c r="S218" i="2"/>
  <c r="U218" i="2"/>
  <c r="K220" i="2"/>
  <c r="K221" i="2"/>
  <c r="K223" i="2"/>
  <c r="L223" i="2"/>
  <c r="M223" i="2"/>
  <c r="O223" i="2"/>
  <c r="P223" i="2"/>
  <c r="S223" i="2"/>
  <c r="U223" i="2"/>
  <c r="K227" i="2"/>
  <c r="K228" i="2"/>
  <c r="K229" i="2"/>
  <c r="K230" i="2"/>
  <c r="K232" i="2"/>
  <c r="L232" i="2"/>
  <c r="M232" i="2"/>
  <c r="O232" i="2"/>
  <c r="P232" i="2"/>
  <c r="S232" i="2"/>
  <c r="U232" i="2"/>
  <c r="K234" i="2"/>
  <c r="K235" i="2"/>
  <c r="K236" i="2"/>
  <c r="K237" i="2"/>
  <c r="K238" i="2"/>
  <c r="K239" i="2"/>
  <c r="L239" i="2"/>
  <c r="M239" i="2"/>
  <c r="O239" i="2"/>
  <c r="P239" i="2"/>
  <c r="S239" i="2"/>
  <c r="U239" i="2"/>
  <c r="K241" i="2"/>
  <c r="K242" i="2"/>
  <c r="L242" i="2"/>
  <c r="M242" i="2"/>
  <c r="O242" i="2"/>
  <c r="P242" i="2"/>
  <c r="S242" i="2"/>
  <c r="U242" i="2"/>
  <c r="K244" i="2"/>
  <c r="K245" i="2"/>
  <c r="K248" i="2"/>
  <c r="L248" i="2"/>
  <c r="S248" i="2"/>
  <c r="K249" i="2"/>
  <c r="K250" i="2"/>
  <c r="K251" i="2"/>
  <c r="K252" i="2"/>
  <c r="K253" i="2"/>
  <c r="K254" i="2"/>
  <c r="L254" i="2"/>
  <c r="M254" i="2"/>
  <c r="O254" i="2"/>
  <c r="P254" i="2"/>
  <c r="S254" i="2"/>
  <c r="U254" i="2"/>
  <c r="K256" i="2"/>
  <c r="L256" i="2"/>
  <c r="K257" i="2"/>
  <c r="K259" i="2"/>
  <c r="L259" i="2"/>
  <c r="M259" i="2"/>
  <c r="O259" i="2"/>
  <c r="P259" i="2"/>
  <c r="S259" i="2"/>
  <c r="U259" i="2"/>
  <c r="K261" i="2"/>
  <c r="L261" i="2"/>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K360" i="2"/>
  <c r="L360" i="2"/>
  <c r="M360" i="2"/>
  <c r="O360" i="2"/>
  <c r="P360" i="2"/>
  <c r="S360" i="2"/>
  <c r="U360" i="2"/>
  <c r="K363" i="2"/>
  <c r="K364" i="2"/>
  <c r="K365" i="2"/>
  <c r="B366" i="2"/>
  <c r="K366" i="2"/>
  <c r="L366" i="2"/>
  <c r="M366" i="2"/>
  <c r="O366" i="2"/>
  <c r="P366" i="2"/>
  <c r="S366" i="2"/>
  <c r="U366" i="2"/>
  <c r="K367" i="2"/>
  <c r="L367" i="2"/>
  <c r="N367" i="2"/>
  <c r="S367" i="2"/>
  <c r="D1" i="3"/>
  <c r="D10" i="3"/>
  <c r="D11" i="3"/>
  <c r="D12" i="3"/>
  <c r="D13" i="3"/>
  <c r="D14" i="3"/>
  <c r="D15" i="3"/>
  <c r="D16" i="3"/>
  <c r="D17" i="3"/>
  <c r="D20" i="3"/>
  <c r="M101" i="4"/>
  <c r="M117" i="4"/>
  <c r="M129" i="4"/>
  <c r="K133" i="4"/>
  <c r="K140" i="4"/>
  <c r="K144"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<sst xmlns="http://schemas.openxmlformats.org/spreadsheetml/2006/main" count="2479" uniqueCount="289">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</sst>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30480</xdr:rowOff>
    </xdr:from>
    <xdr:to>
      <xdr:col>15</xdr:col>
      <xdr:colOff>99060</xdr:colOff>
      <xdr:row>40</xdr:row>
      <xdr:rowOff>160020</xdr:rowOff>
    </xdr:to>
    <xdr:sp macro="" textlink="">
      <xdr:nvSpPr>
        <xdr:cNvPr id="1025" name="Text Box 1"/>
        <xdr:cNvSpPr txBox="1">
          <a:spLocks noChangeArrowheads="1"/>
        </xdr:cNvSpPr>
      </xdr:nvSpPr>
      <xdr:spPr bwMode="auto">
        <a:xfrm>
          <a:off x="114300" y="3048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FF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220" activePane="bottomRight" state="frozen"/>
      <selection activeCell="AS644" sqref="AS644"/>
      <selection pane="topRight" activeCell="AS644" sqref="AS644"/>
      <selection pane="bottomLeft" activeCell="AS644" sqref="AS644"/>
      <selection pane="bottomRight" activeCell="K248" sqref="K248"/>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1" width="11.6640625" style="5" customWidth="1"/>
    <col min="12" max="19" width="10.6640625" style="5" customWidth="1"/>
    <col min="20" max="16384" width="9.109375" style="5"/>
  </cols>
  <sheetData>
    <row r="1" spans="1:11" x14ac:dyDescent="0.25">
      <c r="E1" s="3" t="s">
        <v>272</v>
      </c>
      <c r="H1" s="5"/>
      <c r="K1" s="6">
        <v>36800</v>
      </c>
    </row>
    <row r="2" spans="1:11" x14ac:dyDescent="0.25">
      <c r="E2" s="3"/>
      <c r="H2" s="1" t="s">
        <v>4</v>
      </c>
      <c r="K2" s="8">
        <v>36800</v>
      </c>
    </row>
    <row r="3" spans="1:11" x14ac:dyDescent="0.25">
      <c r="H3" s="1" t="s">
        <v>10</v>
      </c>
      <c r="K3" s="11" t="s">
        <v>273</v>
      </c>
    </row>
    <row r="4" spans="1:11" x14ac:dyDescent="0.25">
      <c r="B4" s="1" t="s">
        <v>18</v>
      </c>
      <c r="F4" s="1" t="s">
        <v>19</v>
      </c>
      <c r="G4" s="4" t="s">
        <v>20</v>
      </c>
      <c r="H4" s="1" t="s">
        <v>21</v>
      </c>
      <c r="I4" s="1" t="s">
        <v>22</v>
      </c>
      <c r="K4" s="1"/>
    </row>
    <row r="6" spans="1:11" x14ac:dyDescent="0.25">
      <c r="K6" s="13"/>
    </row>
    <row r="8" spans="1:11" x14ac:dyDescent="0.25">
      <c r="A8" s="1" t="s">
        <v>40</v>
      </c>
    </row>
    <row r="10" spans="1:11" x14ac:dyDescent="0.25">
      <c r="F10" s="25"/>
    </row>
    <row r="11" spans="1:11" x14ac:dyDescent="0.25">
      <c r="B11" s="1" t="s">
        <v>48</v>
      </c>
      <c r="C11" s="1">
        <v>3</v>
      </c>
      <c r="D11" s="1">
        <v>15</v>
      </c>
      <c r="E11" s="1" t="s">
        <v>60</v>
      </c>
      <c r="F11" s="1" t="s">
        <v>61</v>
      </c>
      <c r="G11" s="4" t="s">
        <v>62</v>
      </c>
      <c r="H11" s="1" t="s">
        <v>52</v>
      </c>
      <c r="I11" s="1" t="s">
        <v>280</v>
      </c>
      <c r="K11" s="5">
        <v>432</v>
      </c>
    </row>
    <row r="12" spans="1:11" x14ac:dyDescent="0.25">
      <c r="B12" s="1" t="s">
        <v>48</v>
      </c>
      <c r="C12" s="1">
        <v>3</v>
      </c>
      <c r="D12" s="1">
        <v>15</v>
      </c>
      <c r="E12" s="1" t="s">
        <v>60</v>
      </c>
      <c r="F12" s="1" t="s">
        <v>61</v>
      </c>
      <c r="G12" s="4" t="s">
        <v>62</v>
      </c>
      <c r="H12" s="1" t="s">
        <v>54</v>
      </c>
      <c r="K12" s="5">
        <v>0</v>
      </c>
    </row>
    <row r="13" spans="1:11" x14ac:dyDescent="0.25">
      <c r="B13" s="1" t="s">
        <v>48</v>
      </c>
      <c r="C13" s="1">
        <v>3</v>
      </c>
      <c r="D13" s="1">
        <v>15</v>
      </c>
      <c r="E13" s="1" t="s">
        <v>60</v>
      </c>
      <c r="F13" s="1" t="s">
        <v>61</v>
      </c>
      <c r="G13" s="4" t="s">
        <v>62</v>
      </c>
      <c r="H13" s="1" t="s">
        <v>64</v>
      </c>
      <c r="K13" s="5">
        <v>0</v>
      </c>
    </row>
    <row r="14" spans="1:11" x14ac:dyDescent="0.25">
      <c r="K14" s="27"/>
    </row>
    <row r="15" spans="1:11" x14ac:dyDescent="0.25">
      <c r="B15" s="1" t="s">
        <v>48</v>
      </c>
      <c r="C15" s="1">
        <v>4</v>
      </c>
      <c r="D15" s="1">
        <v>25</v>
      </c>
      <c r="E15" s="1" t="s">
        <v>60</v>
      </c>
      <c r="F15" s="1" t="s">
        <v>68</v>
      </c>
      <c r="G15" s="29" t="s">
        <v>69</v>
      </c>
      <c r="H15" s="1" t="s">
        <v>52</v>
      </c>
      <c r="I15" s="1" t="s">
        <v>280</v>
      </c>
      <c r="K15" s="5">
        <v>186</v>
      </c>
    </row>
    <row r="16" spans="1:11" x14ac:dyDescent="0.25">
      <c r="B16" s="1" t="s">
        <v>48</v>
      </c>
      <c r="C16" s="1">
        <v>4</v>
      </c>
      <c r="D16" s="1">
        <v>25</v>
      </c>
      <c r="E16" s="1" t="s">
        <v>60</v>
      </c>
      <c r="F16" s="1" t="s">
        <v>68</v>
      </c>
      <c r="G16" s="29" t="s">
        <v>69</v>
      </c>
      <c r="H16" s="1" t="s">
        <v>54</v>
      </c>
      <c r="K16" s="5">
        <v>0</v>
      </c>
    </row>
    <row r="17" spans="2:11" x14ac:dyDescent="0.25">
      <c r="G17" s="29"/>
    </row>
    <row r="18" spans="2:11" x14ac:dyDescent="0.25">
      <c r="B18" s="1" t="s">
        <v>48</v>
      </c>
      <c r="C18" s="1">
        <v>4</v>
      </c>
      <c r="D18" s="1">
        <v>25</v>
      </c>
      <c r="E18" s="1" t="s">
        <v>60</v>
      </c>
      <c r="F18" s="1" t="s">
        <v>70</v>
      </c>
      <c r="G18" s="31" t="s">
        <v>71</v>
      </c>
      <c r="H18" s="1" t="s">
        <v>52</v>
      </c>
      <c r="I18" s="1" t="s">
        <v>280</v>
      </c>
      <c r="K18" s="5">
        <v>4050</v>
      </c>
    </row>
    <row r="19" spans="2:11" x14ac:dyDescent="0.25">
      <c r="B19" s="1" t="s">
        <v>48</v>
      </c>
      <c r="C19" s="1">
        <v>4</v>
      </c>
      <c r="D19" s="1">
        <v>25</v>
      </c>
      <c r="E19" s="1" t="s">
        <v>60</v>
      </c>
      <c r="F19" s="1" t="s">
        <v>70</v>
      </c>
      <c r="G19" s="31" t="s">
        <v>71</v>
      </c>
      <c r="H19" s="1" t="s">
        <v>54</v>
      </c>
      <c r="K19" s="5">
        <v>0</v>
      </c>
    </row>
    <row r="20" spans="2:11" x14ac:dyDescent="0.25">
      <c r="G20" s="31"/>
      <c r="K20" s="27"/>
    </row>
    <row r="21" spans="2:11" x14ac:dyDescent="0.25">
      <c r="B21" s="1" t="s">
        <v>48</v>
      </c>
      <c r="C21" s="1">
        <v>5</v>
      </c>
      <c r="D21" s="1">
        <v>2</v>
      </c>
      <c r="E21" s="1" t="s">
        <v>60</v>
      </c>
      <c r="F21" s="1" t="s">
        <v>61</v>
      </c>
      <c r="G21" s="4" t="s">
        <v>74</v>
      </c>
      <c r="H21" s="1" t="s">
        <v>52</v>
      </c>
      <c r="I21" s="1" t="s">
        <v>280</v>
      </c>
      <c r="K21" s="5">
        <v>4860</v>
      </c>
    </row>
    <row r="22" spans="2:11" x14ac:dyDescent="0.25">
      <c r="B22" s="1" t="s">
        <v>48</v>
      </c>
      <c r="C22" s="1">
        <v>5</v>
      </c>
      <c r="D22" s="1">
        <v>2</v>
      </c>
      <c r="E22" s="1" t="s">
        <v>60</v>
      </c>
      <c r="F22" s="1" t="s">
        <v>61</v>
      </c>
      <c r="G22" s="4" t="s">
        <v>74</v>
      </c>
      <c r="H22" s="1" t="s">
        <v>54</v>
      </c>
      <c r="K22" s="5">
        <v>0</v>
      </c>
    </row>
    <row r="23" spans="2:11" x14ac:dyDescent="0.25">
      <c r="B23" s="1" t="s">
        <v>48</v>
      </c>
      <c r="C23" s="1">
        <v>5</v>
      </c>
      <c r="D23" s="1">
        <v>2</v>
      </c>
      <c r="E23" s="1" t="s">
        <v>60</v>
      </c>
      <c r="F23" s="1" t="s">
        <v>61</v>
      </c>
      <c r="G23" s="4" t="s">
        <v>74</v>
      </c>
      <c r="H23" s="1" t="s">
        <v>64</v>
      </c>
      <c r="K23" s="5">
        <v>0</v>
      </c>
    </row>
    <row r="24" spans="2:11" x14ac:dyDescent="0.25">
      <c r="K24" s="27"/>
    </row>
    <row r="25" spans="2:11" x14ac:dyDescent="0.25">
      <c r="B25" s="1" t="s">
        <v>48</v>
      </c>
      <c r="C25" s="1">
        <v>5</v>
      </c>
      <c r="D25" s="1">
        <v>7</v>
      </c>
      <c r="E25" s="1" t="s">
        <v>60</v>
      </c>
      <c r="F25" s="1" t="s">
        <v>61</v>
      </c>
      <c r="G25" s="4" t="s">
        <v>76</v>
      </c>
      <c r="H25" s="1" t="s">
        <v>52</v>
      </c>
      <c r="I25" s="1" t="s">
        <v>280</v>
      </c>
      <c r="K25" s="5">
        <v>1942</v>
      </c>
    </row>
    <row r="26" spans="2:11" x14ac:dyDescent="0.25">
      <c r="B26" s="1" t="s">
        <v>48</v>
      </c>
      <c r="C26" s="1">
        <v>5</v>
      </c>
      <c r="D26" s="1">
        <v>7</v>
      </c>
      <c r="E26" s="1" t="s">
        <v>60</v>
      </c>
      <c r="F26" s="1" t="s">
        <v>61</v>
      </c>
      <c r="G26" s="4" t="s">
        <v>76</v>
      </c>
      <c r="H26" s="1" t="s">
        <v>54</v>
      </c>
      <c r="K26" s="5">
        <v>0</v>
      </c>
    </row>
    <row r="27" spans="2:11" x14ac:dyDescent="0.25">
      <c r="B27" s="1" t="s">
        <v>48</v>
      </c>
      <c r="C27" s="1">
        <v>5</v>
      </c>
      <c r="D27" s="1">
        <v>7</v>
      </c>
      <c r="E27" s="1" t="s">
        <v>60</v>
      </c>
      <c r="F27" s="1" t="s">
        <v>61</v>
      </c>
      <c r="G27" s="4" t="s">
        <v>76</v>
      </c>
      <c r="H27" s="1" t="s">
        <v>64</v>
      </c>
      <c r="K27" s="5">
        <v>0</v>
      </c>
    </row>
    <row r="28" spans="2:11" x14ac:dyDescent="0.25">
      <c r="K28" s="27"/>
    </row>
    <row r="29" spans="2:11" x14ac:dyDescent="0.25">
      <c r="B29" s="1" t="s">
        <v>48</v>
      </c>
      <c r="C29" s="1">
        <v>7</v>
      </c>
      <c r="D29" s="1">
        <v>1</v>
      </c>
      <c r="E29" s="1" t="s">
        <v>60</v>
      </c>
      <c r="F29" s="1" t="s">
        <v>61</v>
      </c>
      <c r="G29" s="4" t="s">
        <v>80</v>
      </c>
      <c r="H29" s="1" t="s">
        <v>52</v>
      </c>
      <c r="I29" s="1" t="s">
        <v>280</v>
      </c>
      <c r="K29" s="5">
        <v>9532</v>
      </c>
    </row>
    <row r="30" spans="2:11" x14ac:dyDescent="0.25">
      <c r="B30" s="1" t="s">
        <v>48</v>
      </c>
      <c r="C30" s="1">
        <v>7</v>
      </c>
      <c r="D30" s="1">
        <v>1</v>
      </c>
      <c r="E30" s="1" t="s">
        <v>60</v>
      </c>
      <c r="F30" s="1" t="s">
        <v>61</v>
      </c>
      <c r="G30" s="4" t="s">
        <v>80</v>
      </c>
      <c r="H30" s="1" t="s">
        <v>54</v>
      </c>
      <c r="K30" s="5">
        <v>0</v>
      </c>
    </row>
    <row r="31" spans="2:11" x14ac:dyDescent="0.25">
      <c r="B31" s="1" t="s">
        <v>48</v>
      </c>
      <c r="C31" s="1">
        <v>7</v>
      </c>
      <c r="D31" s="1">
        <v>1</v>
      </c>
      <c r="E31" s="1" t="s">
        <v>60</v>
      </c>
      <c r="F31" s="1" t="s">
        <v>61</v>
      </c>
      <c r="G31" s="4" t="s">
        <v>80</v>
      </c>
      <c r="H31" s="1" t="s">
        <v>64</v>
      </c>
      <c r="K31" s="5">
        <v>0</v>
      </c>
    </row>
    <row r="32" spans="2:11" x14ac:dyDescent="0.25">
      <c r="K32" s="27"/>
    </row>
    <row r="33" spans="2:11" x14ac:dyDescent="0.25">
      <c r="B33" s="1" t="s">
        <v>48</v>
      </c>
      <c r="C33" s="1">
        <v>7</v>
      </c>
      <c r="D33" s="1">
        <v>3</v>
      </c>
      <c r="E33" s="1" t="s">
        <v>60</v>
      </c>
      <c r="F33" s="1" t="s">
        <v>61</v>
      </c>
      <c r="G33" s="4" t="s">
        <v>84</v>
      </c>
      <c r="H33" s="1" t="s">
        <v>52</v>
      </c>
      <c r="I33" s="1" t="s">
        <v>280</v>
      </c>
      <c r="K33" s="5">
        <v>1435</v>
      </c>
    </row>
    <row r="34" spans="2:11" x14ac:dyDescent="0.25">
      <c r="B34" s="1" t="s">
        <v>48</v>
      </c>
      <c r="C34" s="1">
        <v>7</v>
      </c>
      <c r="D34" s="1">
        <v>3</v>
      </c>
      <c r="E34" s="1" t="s">
        <v>60</v>
      </c>
      <c r="F34" s="1" t="s">
        <v>61</v>
      </c>
      <c r="G34" s="4" t="s">
        <v>84</v>
      </c>
      <c r="H34" s="1" t="s">
        <v>54</v>
      </c>
      <c r="K34" s="5">
        <v>0</v>
      </c>
    </row>
    <row r="35" spans="2:11" x14ac:dyDescent="0.25">
      <c r="B35" s="1" t="s">
        <v>48</v>
      </c>
      <c r="C35" s="1">
        <v>7</v>
      </c>
      <c r="D35" s="1">
        <v>3</v>
      </c>
      <c r="E35" s="1" t="s">
        <v>60</v>
      </c>
      <c r="F35" s="1" t="s">
        <v>61</v>
      </c>
      <c r="G35" s="4" t="s">
        <v>84</v>
      </c>
      <c r="H35" s="1" t="s">
        <v>64</v>
      </c>
      <c r="K35" s="5">
        <v>0</v>
      </c>
    </row>
    <row r="36" spans="2:11" x14ac:dyDescent="0.25">
      <c r="K36" s="27"/>
    </row>
    <row r="37" spans="2:11" x14ac:dyDescent="0.25">
      <c r="B37" s="1" t="s">
        <v>48</v>
      </c>
      <c r="C37" s="1">
        <v>7</v>
      </c>
      <c r="D37" s="1">
        <v>4</v>
      </c>
      <c r="E37" s="1" t="s">
        <v>60</v>
      </c>
      <c r="F37" s="1" t="s">
        <v>61</v>
      </c>
      <c r="G37" s="4" t="s">
        <v>88</v>
      </c>
      <c r="H37" s="1" t="s">
        <v>52</v>
      </c>
      <c r="I37" s="1" t="s">
        <v>280</v>
      </c>
      <c r="K37" s="5">
        <v>1141</v>
      </c>
    </row>
    <row r="38" spans="2:11" x14ac:dyDescent="0.25">
      <c r="B38" s="1" t="s">
        <v>48</v>
      </c>
      <c r="C38" s="1">
        <v>7</v>
      </c>
      <c r="D38" s="1">
        <v>4</v>
      </c>
      <c r="E38" s="1" t="s">
        <v>60</v>
      </c>
      <c r="F38" s="1" t="s">
        <v>61</v>
      </c>
      <c r="G38" s="4" t="s">
        <v>88</v>
      </c>
      <c r="H38" s="1" t="s">
        <v>54</v>
      </c>
      <c r="K38" s="5">
        <v>0</v>
      </c>
    </row>
    <row r="39" spans="2:11" x14ac:dyDescent="0.25">
      <c r="B39" s="1" t="s">
        <v>48</v>
      </c>
      <c r="C39" s="1">
        <v>7</v>
      </c>
      <c r="D39" s="1">
        <v>4</v>
      </c>
      <c r="E39" s="1" t="s">
        <v>60</v>
      </c>
      <c r="F39" s="1" t="s">
        <v>61</v>
      </c>
      <c r="G39" s="4" t="s">
        <v>88</v>
      </c>
      <c r="H39" s="1" t="s">
        <v>64</v>
      </c>
      <c r="K39" s="5">
        <v>0</v>
      </c>
    </row>
    <row r="40" spans="2:11" x14ac:dyDescent="0.25">
      <c r="K40" s="27"/>
    </row>
    <row r="41" spans="2:11" x14ac:dyDescent="0.25">
      <c r="B41" s="1" t="s">
        <v>48</v>
      </c>
      <c r="C41" s="1">
        <v>7</v>
      </c>
      <c r="D41" s="1">
        <v>5</v>
      </c>
      <c r="E41" s="1" t="s">
        <v>60</v>
      </c>
      <c r="F41" s="1" t="s">
        <v>61</v>
      </c>
      <c r="G41" s="4" t="s">
        <v>90</v>
      </c>
      <c r="H41" s="1" t="s">
        <v>52</v>
      </c>
      <c r="I41" s="1" t="s">
        <v>280</v>
      </c>
      <c r="K41" s="5">
        <v>8947</v>
      </c>
    </row>
    <row r="42" spans="2:11" x14ac:dyDescent="0.25">
      <c r="B42" s="1" t="s">
        <v>48</v>
      </c>
      <c r="C42" s="1">
        <v>7</v>
      </c>
      <c r="D42" s="1">
        <v>5</v>
      </c>
      <c r="E42" s="1" t="s">
        <v>60</v>
      </c>
      <c r="F42" s="1" t="s">
        <v>61</v>
      </c>
      <c r="G42" s="4" t="s">
        <v>90</v>
      </c>
      <c r="H42" s="1" t="s">
        <v>54</v>
      </c>
      <c r="K42" s="5">
        <v>0</v>
      </c>
    </row>
    <row r="43" spans="2:11" x14ac:dyDescent="0.25">
      <c r="B43" s="1" t="s">
        <v>48</v>
      </c>
      <c r="C43" s="1">
        <v>7</v>
      </c>
      <c r="D43" s="1">
        <v>5</v>
      </c>
      <c r="E43" s="1" t="s">
        <v>60</v>
      </c>
      <c r="F43" s="1" t="s">
        <v>61</v>
      </c>
      <c r="G43" s="4" t="s">
        <v>90</v>
      </c>
      <c r="H43" s="1" t="s">
        <v>64</v>
      </c>
      <c r="K43" s="5">
        <v>0</v>
      </c>
    </row>
    <row r="44" spans="2:11" x14ac:dyDescent="0.25">
      <c r="K44" s="27"/>
    </row>
    <row r="45" spans="2:11" x14ac:dyDescent="0.25">
      <c r="B45" s="1" t="s">
        <v>48</v>
      </c>
      <c r="C45" s="1">
        <v>7</v>
      </c>
      <c r="D45" s="1">
        <v>6</v>
      </c>
      <c r="E45" s="1" t="s">
        <v>60</v>
      </c>
      <c r="F45" s="1" t="s">
        <v>61</v>
      </c>
      <c r="G45" s="4" t="s">
        <v>92</v>
      </c>
      <c r="H45" s="1" t="s">
        <v>52</v>
      </c>
      <c r="I45" s="1" t="s">
        <v>280</v>
      </c>
      <c r="K45" s="5">
        <v>1491</v>
      </c>
    </row>
    <row r="46" spans="2:11" x14ac:dyDescent="0.25">
      <c r="B46" s="1" t="s">
        <v>48</v>
      </c>
      <c r="C46" s="1">
        <v>7</v>
      </c>
      <c r="D46" s="1">
        <v>6</v>
      </c>
      <c r="E46" s="1" t="s">
        <v>60</v>
      </c>
      <c r="F46" s="1" t="s">
        <v>61</v>
      </c>
      <c r="G46" s="4" t="s">
        <v>92</v>
      </c>
      <c r="H46" s="1" t="s">
        <v>54</v>
      </c>
      <c r="K46" s="5">
        <v>0</v>
      </c>
    </row>
    <row r="47" spans="2:11" x14ac:dyDescent="0.25">
      <c r="B47" s="1" t="s">
        <v>48</v>
      </c>
      <c r="C47" s="1">
        <v>7</v>
      </c>
      <c r="D47" s="1">
        <v>6</v>
      </c>
      <c r="E47" s="1" t="s">
        <v>60</v>
      </c>
      <c r="F47" s="1" t="s">
        <v>61</v>
      </c>
      <c r="G47" s="4" t="s">
        <v>92</v>
      </c>
      <c r="H47" s="1" t="s">
        <v>64</v>
      </c>
      <c r="K47" s="5">
        <v>0</v>
      </c>
    </row>
    <row r="48" spans="2:11" x14ac:dyDescent="0.25">
      <c r="K48" s="27"/>
    </row>
    <row r="49" spans="2:11" x14ac:dyDescent="0.25">
      <c r="B49" s="1" t="s">
        <v>48</v>
      </c>
      <c r="C49" s="1">
        <v>7</v>
      </c>
      <c r="D49" s="1">
        <v>8</v>
      </c>
      <c r="E49" s="1" t="s">
        <v>60</v>
      </c>
      <c r="F49" s="1" t="s">
        <v>61</v>
      </c>
      <c r="G49" s="4" t="s">
        <v>96</v>
      </c>
      <c r="H49" s="1" t="s">
        <v>52</v>
      </c>
      <c r="I49" s="1" t="s">
        <v>280</v>
      </c>
      <c r="K49" s="5">
        <v>1555</v>
      </c>
    </row>
    <row r="50" spans="2:11" x14ac:dyDescent="0.25">
      <c r="B50" s="1" t="s">
        <v>48</v>
      </c>
      <c r="C50" s="1">
        <v>7</v>
      </c>
      <c r="D50" s="1">
        <v>8</v>
      </c>
      <c r="E50" s="1" t="s">
        <v>60</v>
      </c>
      <c r="F50" s="1" t="s">
        <v>61</v>
      </c>
      <c r="G50" s="4" t="s">
        <v>96</v>
      </c>
      <c r="H50" s="1" t="s">
        <v>54</v>
      </c>
      <c r="K50" s="5">
        <v>0</v>
      </c>
    </row>
    <row r="51" spans="2:11" x14ac:dyDescent="0.25">
      <c r="B51" s="1" t="s">
        <v>48</v>
      </c>
      <c r="C51" s="1">
        <v>7</v>
      </c>
      <c r="D51" s="1">
        <v>8</v>
      </c>
      <c r="E51" s="1" t="s">
        <v>60</v>
      </c>
      <c r="F51" s="1" t="s">
        <v>61</v>
      </c>
      <c r="G51" s="4" t="s">
        <v>96</v>
      </c>
      <c r="H51" s="1" t="s">
        <v>64</v>
      </c>
      <c r="K51" s="5">
        <v>0</v>
      </c>
    </row>
    <row r="52" spans="2:11" x14ac:dyDescent="0.25">
      <c r="K52" s="27"/>
    </row>
    <row r="53" spans="2:11" x14ac:dyDescent="0.25">
      <c r="B53" s="1" t="s">
        <v>48</v>
      </c>
      <c r="C53" s="1">
        <v>7</v>
      </c>
      <c r="D53" s="1">
        <v>9</v>
      </c>
      <c r="E53" s="1" t="s">
        <v>60</v>
      </c>
      <c r="F53" s="1" t="s">
        <v>61</v>
      </c>
      <c r="G53" s="4" t="s">
        <v>98</v>
      </c>
      <c r="H53" s="1" t="s">
        <v>52</v>
      </c>
      <c r="I53" s="1" t="s">
        <v>280</v>
      </c>
      <c r="K53" s="5">
        <v>1927</v>
      </c>
    </row>
    <row r="54" spans="2:11" x14ac:dyDescent="0.25">
      <c r="B54" s="1" t="s">
        <v>48</v>
      </c>
      <c r="C54" s="1">
        <v>7</v>
      </c>
      <c r="D54" s="1">
        <v>9</v>
      </c>
      <c r="E54" s="1" t="s">
        <v>60</v>
      </c>
      <c r="F54" s="1" t="s">
        <v>61</v>
      </c>
      <c r="G54" s="4" t="s">
        <v>98</v>
      </c>
      <c r="H54" s="1" t="s">
        <v>54</v>
      </c>
      <c r="K54" s="5">
        <v>0</v>
      </c>
    </row>
    <row r="55" spans="2:11" x14ac:dyDescent="0.25">
      <c r="B55" s="1" t="s">
        <v>48</v>
      </c>
      <c r="C55" s="1">
        <v>7</v>
      </c>
      <c r="D55" s="1">
        <v>9</v>
      </c>
      <c r="E55" s="1" t="s">
        <v>60</v>
      </c>
      <c r="F55" s="1" t="s">
        <v>61</v>
      </c>
      <c r="G55" s="4" t="s">
        <v>98</v>
      </c>
      <c r="H55" s="1" t="s">
        <v>64</v>
      </c>
      <c r="K55" s="5">
        <v>0</v>
      </c>
    </row>
    <row r="56" spans="2:11" x14ac:dyDescent="0.25">
      <c r="K56" s="27"/>
    </row>
    <row r="57" spans="2:11" x14ac:dyDescent="0.25">
      <c r="B57" s="1" t="s">
        <v>48</v>
      </c>
      <c r="C57" s="1">
        <v>8</v>
      </c>
      <c r="D57" s="1">
        <v>26</v>
      </c>
      <c r="E57" s="1" t="s">
        <v>60</v>
      </c>
      <c r="F57" s="1" t="s">
        <v>68</v>
      </c>
      <c r="G57" s="29" t="s">
        <v>100</v>
      </c>
      <c r="H57" s="1" t="s">
        <v>52</v>
      </c>
      <c r="I57" s="1" t="s">
        <v>280</v>
      </c>
      <c r="K57" s="5">
        <v>54</v>
      </c>
    </row>
    <row r="58" spans="2:11" x14ac:dyDescent="0.25">
      <c r="B58" s="1" t="s">
        <v>48</v>
      </c>
      <c r="C58" s="1">
        <v>8</v>
      </c>
      <c r="D58" s="1">
        <v>26</v>
      </c>
      <c r="E58" s="1" t="s">
        <v>60</v>
      </c>
      <c r="F58" s="1" t="s">
        <v>68</v>
      </c>
      <c r="G58" s="29" t="s">
        <v>100</v>
      </c>
      <c r="H58" s="1" t="s">
        <v>54</v>
      </c>
      <c r="K58" s="5">
        <v>0</v>
      </c>
    </row>
    <row r="59" spans="2:11" x14ac:dyDescent="0.25">
      <c r="G59" s="29"/>
    </row>
    <row r="60" spans="2:11" x14ac:dyDescent="0.25">
      <c r="B60" s="1" t="s">
        <v>48</v>
      </c>
      <c r="C60" s="1">
        <v>8</v>
      </c>
      <c r="D60" s="1">
        <v>26</v>
      </c>
      <c r="E60" s="1" t="s">
        <v>60</v>
      </c>
      <c r="F60" s="1" t="s">
        <v>70</v>
      </c>
      <c r="G60" s="4" t="s">
        <v>101</v>
      </c>
      <c r="H60" s="1" t="s">
        <v>52</v>
      </c>
      <c r="I60" s="1" t="s">
        <v>280</v>
      </c>
      <c r="K60" s="5">
        <v>40</v>
      </c>
    </row>
    <row r="61" spans="2:11" x14ac:dyDescent="0.25">
      <c r="B61" s="1" t="s">
        <v>48</v>
      </c>
      <c r="C61" s="1">
        <v>8</v>
      </c>
      <c r="D61" s="1">
        <v>26</v>
      </c>
      <c r="E61" s="1" t="s">
        <v>60</v>
      </c>
      <c r="F61" s="1" t="s">
        <v>70</v>
      </c>
      <c r="G61" s="4" t="s">
        <v>101</v>
      </c>
      <c r="H61" s="1" t="s">
        <v>54</v>
      </c>
      <c r="K61" s="5">
        <v>0</v>
      </c>
    </row>
    <row r="62" spans="2:11" x14ac:dyDescent="0.25">
      <c r="K62" s="27"/>
    </row>
    <row r="63" spans="2:11" x14ac:dyDescent="0.25">
      <c r="B63" s="1" t="s">
        <v>48</v>
      </c>
      <c r="C63" s="1">
        <v>8</v>
      </c>
      <c r="D63" s="1">
        <v>27</v>
      </c>
      <c r="E63" s="1" t="s">
        <v>60</v>
      </c>
      <c r="F63" s="1" t="s">
        <v>68</v>
      </c>
      <c r="G63" s="4" t="s">
        <v>103</v>
      </c>
      <c r="H63" s="1" t="s">
        <v>52</v>
      </c>
      <c r="I63" s="1" t="s">
        <v>280</v>
      </c>
      <c r="K63" s="5">
        <v>213</v>
      </c>
    </row>
    <row r="64" spans="2:11" x14ac:dyDescent="0.25">
      <c r="B64" s="1" t="s">
        <v>48</v>
      </c>
      <c r="C64" s="1">
        <v>8</v>
      </c>
      <c r="D64" s="1">
        <v>27</v>
      </c>
      <c r="E64" s="1" t="s">
        <v>60</v>
      </c>
      <c r="F64" s="1" t="s">
        <v>68</v>
      </c>
      <c r="G64" s="4" t="s">
        <v>103</v>
      </c>
      <c r="H64" s="1" t="s">
        <v>54</v>
      </c>
      <c r="K64" s="5">
        <v>0</v>
      </c>
    </row>
    <row r="66" spans="2:11" x14ac:dyDescent="0.25">
      <c r="B66" s="1" t="s">
        <v>48</v>
      </c>
      <c r="C66" s="1">
        <v>8</v>
      </c>
      <c r="D66" s="1">
        <v>32</v>
      </c>
      <c r="E66" s="1" t="s">
        <v>60</v>
      </c>
      <c r="F66" s="1" t="s">
        <v>68</v>
      </c>
      <c r="G66" s="29" t="s">
        <v>106</v>
      </c>
      <c r="H66" s="1" t="s">
        <v>52</v>
      </c>
      <c r="I66" s="1" t="s">
        <v>280</v>
      </c>
      <c r="K66" s="5">
        <v>42</v>
      </c>
    </row>
    <row r="67" spans="2:11" x14ac:dyDescent="0.25">
      <c r="B67" s="1" t="s">
        <v>48</v>
      </c>
      <c r="C67" s="1">
        <v>8</v>
      </c>
      <c r="D67" s="1">
        <v>32</v>
      </c>
      <c r="E67" s="1" t="s">
        <v>60</v>
      </c>
      <c r="F67" s="1" t="s">
        <v>68</v>
      </c>
      <c r="G67" s="29" t="s">
        <v>106</v>
      </c>
      <c r="H67" s="1" t="s">
        <v>54</v>
      </c>
      <c r="K67" s="5">
        <v>0</v>
      </c>
    </row>
    <row r="68" spans="2:11" x14ac:dyDescent="0.25">
      <c r="G68" s="29"/>
      <c r="K68" s="27"/>
    </row>
    <row r="69" spans="2:11" x14ac:dyDescent="0.25">
      <c r="B69" s="1" t="s">
        <v>48</v>
      </c>
      <c r="C69" s="1">
        <v>8</v>
      </c>
      <c r="D69" s="1">
        <v>35</v>
      </c>
      <c r="E69" s="1" t="s">
        <v>60</v>
      </c>
      <c r="F69" s="1" t="s">
        <v>61</v>
      </c>
      <c r="G69" s="4" t="s">
        <v>108</v>
      </c>
      <c r="H69" s="1" t="s">
        <v>52</v>
      </c>
      <c r="I69" s="1" t="s">
        <v>280</v>
      </c>
      <c r="K69" s="5">
        <v>1041</v>
      </c>
    </row>
    <row r="70" spans="2:11" x14ac:dyDescent="0.25">
      <c r="B70" s="1" t="s">
        <v>48</v>
      </c>
      <c r="C70" s="1">
        <v>8</v>
      </c>
      <c r="D70" s="1">
        <v>35</v>
      </c>
      <c r="E70" s="1" t="s">
        <v>60</v>
      </c>
      <c r="F70" s="1" t="s">
        <v>61</v>
      </c>
      <c r="G70" s="4" t="s">
        <v>108</v>
      </c>
      <c r="H70" s="1" t="s">
        <v>54</v>
      </c>
      <c r="K70" s="5">
        <v>0</v>
      </c>
    </row>
    <row r="71" spans="2:11" x14ac:dyDescent="0.25">
      <c r="B71" s="1" t="s">
        <v>48</v>
      </c>
      <c r="C71" s="1">
        <v>8</v>
      </c>
      <c r="D71" s="1">
        <v>35</v>
      </c>
      <c r="E71" s="1" t="s">
        <v>60</v>
      </c>
      <c r="F71" s="1" t="s">
        <v>61</v>
      </c>
      <c r="G71" s="4" t="s">
        <v>108</v>
      </c>
      <c r="H71" s="1" t="s">
        <v>64</v>
      </c>
      <c r="K71" s="5">
        <v>0</v>
      </c>
    </row>
    <row r="72" spans="2:11" x14ac:dyDescent="0.25">
      <c r="K72" s="27"/>
    </row>
    <row r="73" spans="2:11" x14ac:dyDescent="0.25">
      <c r="B73" s="1" t="s">
        <v>48</v>
      </c>
      <c r="C73" s="1">
        <v>8</v>
      </c>
      <c r="D73" s="1">
        <v>35</v>
      </c>
      <c r="E73" s="1" t="s">
        <v>60</v>
      </c>
      <c r="F73" s="1" t="s">
        <v>70</v>
      </c>
      <c r="G73" s="4" t="s">
        <v>109</v>
      </c>
      <c r="H73" s="1" t="s">
        <v>52</v>
      </c>
      <c r="I73" s="1" t="s">
        <v>280</v>
      </c>
      <c r="K73" s="5">
        <v>8944</v>
      </c>
    </row>
    <row r="74" spans="2:11" x14ac:dyDescent="0.25">
      <c r="B74" s="1" t="s">
        <v>48</v>
      </c>
      <c r="C74" s="1">
        <v>8</v>
      </c>
      <c r="D74" s="1">
        <v>35</v>
      </c>
      <c r="E74" s="1" t="s">
        <v>60</v>
      </c>
      <c r="F74" s="1" t="s">
        <v>70</v>
      </c>
      <c r="G74" s="4" t="s">
        <v>109</v>
      </c>
      <c r="H74" s="1" t="s">
        <v>54</v>
      </c>
      <c r="K74" s="5">
        <v>0</v>
      </c>
    </row>
    <row r="75" spans="2:11" x14ac:dyDescent="0.25">
      <c r="K75" s="27"/>
    </row>
    <row r="76" spans="2:11" x14ac:dyDescent="0.25">
      <c r="B76" s="1" t="s">
        <v>48</v>
      </c>
      <c r="C76" s="1">
        <v>8</v>
      </c>
      <c r="D76" s="1">
        <v>36</v>
      </c>
      <c r="E76" s="1" t="s">
        <v>60</v>
      </c>
      <c r="F76" s="1" t="s">
        <v>70</v>
      </c>
      <c r="G76" s="4" t="s">
        <v>111</v>
      </c>
      <c r="H76" s="1" t="s">
        <v>52</v>
      </c>
      <c r="I76" s="1" t="s">
        <v>280</v>
      </c>
      <c r="K76" s="5">
        <v>1</v>
      </c>
    </row>
    <row r="77" spans="2:11" x14ac:dyDescent="0.25">
      <c r="F77" s="37"/>
      <c r="G77" s="38"/>
      <c r="H77" s="38"/>
      <c r="I77" s="38"/>
      <c r="J77" s="38"/>
      <c r="K77" s="37"/>
    </row>
    <row r="78" spans="2:11" x14ac:dyDescent="0.25">
      <c r="B78" s="1" t="s">
        <v>48</v>
      </c>
      <c r="C78" s="1">
        <v>8</v>
      </c>
      <c r="D78" s="1">
        <v>38</v>
      </c>
      <c r="E78" s="1" t="s">
        <v>60</v>
      </c>
      <c r="F78" s="1" t="s">
        <v>70</v>
      </c>
      <c r="G78" s="4" t="s">
        <v>115</v>
      </c>
      <c r="H78" s="1" t="s">
        <v>52</v>
      </c>
      <c r="I78" s="1" t="s">
        <v>280</v>
      </c>
      <c r="K78" s="5">
        <v>114</v>
      </c>
    </row>
    <row r="79" spans="2:11" x14ac:dyDescent="0.25">
      <c r="B79" s="1" t="s">
        <v>48</v>
      </c>
      <c r="C79" s="1">
        <v>8</v>
      </c>
      <c r="D79" s="1">
        <v>38</v>
      </c>
      <c r="E79" s="1" t="s">
        <v>60</v>
      </c>
      <c r="F79" s="1" t="s">
        <v>70</v>
      </c>
      <c r="G79" s="4" t="s">
        <v>115</v>
      </c>
      <c r="H79" s="1" t="s">
        <v>54</v>
      </c>
      <c r="K79" s="5">
        <v>0</v>
      </c>
    </row>
    <row r="81" spans="2:11" x14ac:dyDescent="0.25">
      <c r="B81" s="1" t="s">
        <v>48</v>
      </c>
      <c r="C81" s="1">
        <v>8</v>
      </c>
      <c r="D81" s="1">
        <v>39</v>
      </c>
      <c r="E81" s="1" t="s">
        <v>60</v>
      </c>
      <c r="F81" s="1" t="s">
        <v>61</v>
      </c>
      <c r="G81" s="4" t="s">
        <v>119</v>
      </c>
      <c r="H81" s="1" t="s">
        <v>52</v>
      </c>
      <c r="I81" s="1" t="s">
        <v>280</v>
      </c>
      <c r="K81" s="5">
        <v>17</v>
      </c>
    </row>
    <row r="82" spans="2:11" x14ac:dyDescent="0.25">
      <c r="B82" s="1" t="s">
        <v>48</v>
      </c>
      <c r="C82" s="1">
        <v>8</v>
      </c>
      <c r="D82" s="1">
        <v>39</v>
      </c>
      <c r="E82" s="1" t="s">
        <v>60</v>
      </c>
      <c r="F82" s="1" t="s">
        <v>61</v>
      </c>
      <c r="G82" s="4" t="s">
        <v>119</v>
      </c>
      <c r="H82" s="1" t="s">
        <v>54</v>
      </c>
      <c r="K82" s="5">
        <v>0</v>
      </c>
    </row>
    <row r="83" spans="2:11" x14ac:dyDescent="0.25">
      <c r="B83" s="1" t="s">
        <v>48</v>
      </c>
      <c r="C83" s="1">
        <v>8</v>
      </c>
      <c r="D83" s="1">
        <v>39</v>
      </c>
      <c r="E83" s="1" t="s">
        <v>60</v>
      </c>
      <c r="F83" s="1" t="s">
        <v>61</v>
      </c>
      <c r="G83" s="4" t="s">
        <v>119</v>
      </c>
      <c r="H83" s="1" t="s">
        <v>64</v>
      </c>
      <c r="K83" s="5">
        <v>0</v>
      </c>
    </row>
    <row r="84" spans="2:11" x14ac:dyDescent="0.25">
      <c r="K84" s="27"/>
    </row>
    <row r="85" spans="2:11" x14ac:dyDescent="0.25">
      <c r="B85" s="1" t="s">
        <v>48</v>
      </c>
      <c r="C85" s="1">
        <v>8</v>
      </c>
      <c r="D85" s="1">
        <v>39</v>
      </c>
      <c r="E85" s="1" t="s">
        <v>60</v>
      </c>
      <c r="F85" s="1" t="s">
        <v>70</v>
      </c>
      <c r="G85" s="4" t="s">
        <v>120</v>
      </c>
      <c r="H85" s="1" t="s">
        <v>52</v>
      </c>
      <c r="I85" s="1" t="s">
        <v>280</v>
      </c>
      <c r="K85" s="5">
        <v>129</v>
      </c>
    </row>
    <row r="86" spans="2:11" x14ac:dyDescent="0.25">
      <c r="B86" s="1" t="s">
        <v>48</v>
      </c>
      <c r="C86" s="1">
        <v>8</v>
      </c>
      <c r="D86" s="1">
        <v>39</v>
      </c>
      <c r="E86" s="1" t="s">
        <v>60</v>
      </c>
      <c r="F86" s="1" t="s">
        <v>70</v>
      </c>
      <c r="G86" s="4" t="s">
        <v>120</v>
      </c>
      <c r="H86" s="1" t="s">
        <v>54</v>
      </c>
      <c r="K86" s="5">
        <v>0</v>
      </c>
    </row>
    <row r="88" spans="2:11" x14ac:dyDescent="0.25">
      <c r="B88" s="1" t="s">
        <v>48</v>
      </c>
      <c r="C88" s="1">
        <v>10</v>
      </c>
      <c r="D88" s="1">
        <v>28</v>
      </c>
      <c r="E88" s="1" t="s">
        <v>60</v>
      </c>
      <c r="F88" s="1" t="s">
        <v>278</v>
      </c>
      <c r="G88" s="29" t="s">
        <v>123</v>
      </c>
      <c r="H88" s="1" t="s">
        <v>52</v>
      </c>
      <c r="I88" s="1" t="s">
        <v>279</v>
      </c>
      <c r="K88" s="5">
        <v>560</v>
      </c>
    </row>
    <row r="89" spans="2:11" x14ac:dyDescent="0.25">
      <c r="B89" s="1" t="s">
        <v>48</v>
      </c>
      <c r="C89" s="1">
        <v>10</v>
      </c>
      <c r="D89" s="1">
        <v>28</v>
      </c>
      <c r="E89" s="1" t="s">
        <v>60</v>
      </c>
      <c r="F89" s="1" t="s">
        <v>124</v>
      </c>
      <c r="G89" s="29" t="s">
        <v>123</v>
      </c>
      <c r="H89" s="1" t="s">
        <v>54</v>
      </c>
      <c r="K89" s="5">
        <v>0</v>
      </c>
    </row>
    <row r="90" spans="2:11" x14ac:dyDescent="0.25">
      <c r="B90" s="1" t="s">
        <v>48</v>
      </c>
      <c r="C90" s="1">
        <v>10</v>
      </c>
      <c r="D90" s="1">
        <v>28</v>
      </c>
      <c r="E90" s="1" t="s">
        <v>60</v>
      </c>
      <c r="F90" s="1" t="s">
        <v>124</v>
      </c>
      <c r="G90" s="29" t="s">
        <v>123</v>
      </c>
      <c r="H90" s="1" t="s">
        <v>64</v>
      </c>
      <c r="K90" s="5">
        <v>74</v>
      </c>
    </row>
    <row r="91" spans="2:11" x14ac:dyDescent="0.25">
      <c r="G91" s="29"/>
    </row>
    <row r="92" spans="2:11" x14ac:dyDescent="0.25">
      <c r="B92" s="1" t="s">
        <v>48</v>
      </c>
      <c r="C92" s="1">
        <v>10</v>
      </c>
      <c r="D92" s="1">
        <v>30</v>
      </c>
      <c r="E92" s="1" t="s">
        <v>60</v>
      </c>
      <c r="F92" s="1" t="s">
        <v>50</v>
      </c>
      <c r="G92" s="4" t="s">
        <v>129</v>
      </c>
      <c r="H92" s="1" t="s">
        <v>52</v>
      </c>
      <c r="I92" s="1" t="s">
        <v>280</v>
      </c>
      <c r="K92" s="5">
        <v>1235</v>
      </c>
    </row>
    <row r="93" spans="2:11" x14ac:dyDescent="0.25">
      <c r="B93" s="1" t="s">
        <v>48</v>
      </c>
      <c r="C93" s="1">
        <v>10</v>
      </c>
      <c r="D93" s="1">
        <v>30</v>
      </c>
      <c r="E93" s="1" t="s">
        <v>60</v>
      </c>
      <c r="F93" s="1" t="s">
        <v>50</v>
      </c>
      <c r="G93" s="4" t="s">
        <v>129</v>
      </c>
      <c r="H93" s="1" t="s">
        <v>54</v>
      </c>
      <c r="K93" s="5">
        <v>0</v>
      </c>
    </row>
    <row r="94" spans="2:11" x14ac:dyDescent="0.25">
      <c r="K94" s="27"/>
    </row>
    <row r="95" spans="2:11" x14ac:dyDescent="0.25">
      <c r="B95" s="1" t="s">
        <v>48</v>
      </c>
      <c r="C95" s="1">
        <v>10</v>
      </c>
      <c r="D95" s="1">
        <v>28</v>
      </c>
      <c r="E95" s="1" t="s">
        <v>60</v>
      </c>
      <c r="F95" s="1" t="s">
        <v>126</v>
      </c>
      <c r="G95" s="4" t="s">
        <v>127</v>
      </c>
      <c r="H95" s="1" t="s">
        <v>52</v>
      </c>
      <c r="I95" s="1" t="s">
        <v>279</v>
      </c>
      <c r="K95" s="5">
        <v>0</v>
      </c>
    </row>
    <row r="96" spans="2:11" x14ac:dyDescent="0.25">
      <c r="B96" s="1" t="s">
        <v>48</v>
      </c>
      <c r="C96" s="1">
        <v>10</v>
      </c>
      <c r="D96" s="1">
        <v>28</v>
      </c>
      <c r="E96" s="1" t="s">
        <v>60</v>
      </c>
      <c r="F96" s="1" t="s">
        <v>126</v>
      </c>
      <c r="G96" s="4" t="s">
        <v>127</v>
      </c>
      <c r="H96" s="1" t="s">
        <v>54</v>
      </c>
      <c r="K96" s="5">
        <v>0</v>
      </c>
    </row>
    <row r="97" spans="2:13" x14ac:dyDescent="0.25">
      <c r="K97" s="27"/>
    </row>
    <row r="98" spans="2:13" x14ac:dyDescent="0.25">
      <c r="B98" s="1" t="s">
        <v>48</v>
      </c>
      <c r="C98" s="1">
        <v>10</v>
      </c>
      <c r="D98" s="1">
        <v>30</v>
      </c>
      <c r="E98" s="1" t="s">
        <v>60</v>
      </c>
      <c r="F98" s="1" t="s">
        <v>126</v>
      </c>
      <c r="G98" s="4" t="s">
        <v>130</v>
      </c>
      <c r="H98" s="1" t="s">
        <v>52</v>
      </c>
      <c r="I98" s="1" t="s">
        <v>279</v>
      </c>
      <c r="K98" s="5">
        <v>1704</v>
      </c>
    </row>
    <row r="99" spans="2:13" x14ac:dyDescent="0.25">
      <c r="B99" s="1" t="s">
        <v>48</v>
      </c>
      <c r="C99" s="1">
        <v>10</v>
      </c>
      <c r="D99" s="1">
        <v>30</v>
      </c>
      <c r="E99" s="1" t="s">
        <v>60</v>
      </c>
      <c r="F99" s="1" t="s">
        <v>126</v>
      </c>
      <c r="G99" s="4" t="s">
        <v>130</v>
      </c>
      <c r="H99" s="1" t="s">
        <v>54</v>
      </c>
      <c r="K99" s="5">
        <v>0</v>
      </c>
      <c r="M99" s="39" t="s">
        <v>48</v>
      </c>
    </row>
    <row r="100" spans="2:13" x14ac:dyDescent="0.25">
      <c r="K100" s="38"/>
      <c r="M100" s="39" t="s">
        <v>274</v>
      </c>
    </row>
    <row r="101" spans="2:13" x14ac:dyDescent="0.25">
      <c r="B101" s="1" t="s">
        <v>132</v>
      </c>
      <c r="D101" s="1">
        <v>30</v>
      </c>
      <c r="E101" s="1" t="s">
        <v>60</v>
      </c>
      <c r="F101" s="1" t="s">
        <v>126</v>
      </c>
      <c r="G101" s="4" t="s">
        <v>133</v>
      </c>
      <c r="H101" s="1" t="s">
        <v>52</v>
      </c>
      <c r="I101" s="1" t="s">
        <v>279</v>
      </c>
      <c r="K101" s="5">
        <v>0</v>
      </c>
      <c r="M101" s="5">
        <f>SUM(K11:K101)</f>
        <v>51666</v>
      </c>
    </row>
    <row r="102" spans="2:13" x14ac:dyDescent="0.25">
      <c r="F102" s="37"/>
    </row>
    <row r="103" spans="2:13" x14ac:dyDescent="0.25">
      <c r="B103" s="1" t="s">
        <v>136</v>
      </c>
      <c r="D103" s="1" t="s">
        <v>145</v>
      </c>
      <c r="E103" s="1" t="s">
        <v>60</v>
      </c>
      <c r="F103" s="1" t="s">
        <v>124</v>
      </c>
      <c r="G103" s="4">
        <v>22000</v>
      </c>
      <c r="H103" s="1" t="s">
        <v>52</v>
      </c>
      <c r="I103" s="1" t="s">
        <v>279</v>
      </c>
      <c r="K103" s="5">
        <v>0</v>
      </c>
    </row>
    <row r="104" spans="2:13" x14ac:dyDescent="0.25">
      <c r="B104" s="1" t="s">
        <v>136</v>
      </c>
      <c r="D104" s="1" t="s">
        <v>145</v>
      </c>
      <c r="E104" s="1" t="s">
        <v>60</v>
      </c>
      <c r="F104" s="1" t="s">
        <v>124</v>
      </c>
      <c r="G104" s="4">
        <v>22000</v>
      </c>
      <c r="H104" s="1" t="s">
        <v>54</v>
      </c>
      <c r="K104" s="5">
        <v>0</v>
      </c>
    </row>
    <row r="105" spans="2:13" x14ac:dyDescent="0.25">
      <c r="B105" s="1" t="s">
        <v>136</v>
      </c>
      <c r="D105" s="1" t="s">
        <v>145</v>
      </c>
      <c r="E105" s="1" t="s">
        <v>60</v>
      </c>
      <c r="F105" s="1" t="s">
        <v>124</v>
      </c>
      <c r="G105" s="4">
        <v>22000</v>
      </c>
      <c r="H105" s="1" t="s">
        <v>64</v>
      </c>
      <c r="K105" s="5">
        <v>56</v>
      </c>
    </row>
    <row r="106" spans="2:13" x14ac:dyDescent="0.25">
      <c r="K106" s="46"/>
    </row>
    <row r="107" spans="2:13" x14ac:dyDescent="0.25">
      <c r="B107" s="1" t="s">
        <v>136</v>
      </c>
      <c r="D107" s="1" t="s">
        <v>145</v>
      </c>
      <c r="E107" s="1" t="s">
        <v>60</v>
      </c>
      <c r="F107" s="1" t="s">
        <v>126</v>
      </c>
      <c r="G107" s="4">
        <v>23500</v>
      </c>
      <c r="H107" s="1" t="s">
        <v>52</v>
      </c>
      <c r="I107" s="1" t="s">
        <v>279</v>
      </c>
      <c r="K107" s="5">
        <v>0</v>
      </c>
    </row>
    <row r="108" spans="2:13" x14ac:dyDescent="0.25">
      <c r="B108" s="1" t="s">
        <v>136</v>
      </c>
      <c r="D108" s="1" t="s">
        <v>145</v>
      </c>
      <c r="E108" s="1" t="s">
        <v>60</v>
      </c>
      <c r="F108" s="1" t="s">
        <v>126</v>
      </c>
      <c r="G108" s="4">
        <v>23500</v>
      </c>
      <c r="H108" s="1" t="s">
        <v>54</v>
      </c>
      <c r="K108" s="5">
        <v>0</v>
      </c>
    </row>
    <row r="109" spans="2:13" x14ac:dyDescent="0.25">
      <c r="K109" s="46"/>
    </row>
    <row r="110" spans="2:13" x14ac:dyDescent="0.25">
      <c r="B110" s="1" t="s">
        <v>149</v>
      </c>
      <c r="D110" s="1" t="s">
        <v>150</v>
      </c>
      <c r="E110" s="1" t="s">
        <v>60</v>
      </c>
      <c r="F110" s="1" t="s">
        <v>151</v>
      </c>
      <c r="G110" s="4">
        <v>70953</v>
      </c>
      <c r="H110" s="1" t="s">
        <v>52</v>
      </c>
      <c r="I110" s="1" t="s">
        <v>279</v>
      </c>
      <c r="K110" s="5">
        <v>2127</v>
      </c>
    </row>
    <row r="111" spans="2:13" x14ac:dyDescent="0.25">
      <c r="B111" s="1" t="s">
        <v>149</v>
      </c>
      <c r="D111" s="1" t="s">
        <v>150</v>
      </c>
      <c r="E111" s="1" t="s">
        <v>60</v>
      </c>
      <c r="F111" s="1" t="s">
        <v>151</v>
      </c>
      <c r="G111" s="4">
        <v>70953</v>
      </c>
      <c r="H111" s="1" t="s">
        <v>54</v>
      </c>
      <c r="K111" s="5">
        <v>0</v>
      </c>
    </row>
    <row r="112" spans="2:13" x14ac:dyDescent="0.25">
      <c r="K112" s="37"/>
    </row>
    <row r="113" spans="1:13" x14ac:dyDescent="0.25">
      <c r="B113" s="1" t="s">
        <v>153</v>
      </c>
      <c r="D113" s="1" t="s">
        <v>154</v>
      </c>
      <c r="E113" s="1" t="s">
        <v>60</v>
      </c>
      <c r="F113" s="48" t="s">
        <v>126</v>
      </c>
      <c r="G113" s="4">
        <v>6585</v>
      </c>
      <c r="H113" s="1" t="s">
        <v>52</v>
      </c>
      <c r="I113" s="1" t="s">
        <v>279</v>
      </c>
      <c r="K113" s="5">
        <v>0</v>
      </c>
    </row>
    <row r="114" spans="1:13" x14ac:dyDescent="0.25">
      <c r="B114" s="1" t="s">
        <v>153</v>
      </c>
      <c r="D114" s="1" t="s">
        <v>154</v>
      </c>
      <c r="E114" s="1" t="s">
        <v>60</v>
      </c>
      <c r="F114" s="48" t="s">
        <v>126</v>
      </c>
      <c r="G114" s="4">
        <v>6585</v>
      </c>
      <c r="H114" s="1" t="s">
        <v>54</v>
      </c>
      <c r="K114" s="5">
        <v>0</v>
      </c>
      <c r="M114" s="39" t="s">
        <v>281</v>
      </c>
    </row>
    <row r="115" spans="1:13" x14ac:dyDescent="0.25">
      <c r="F115" s="48"/>
      <c r="M115" s="39" t="s">
        <v>277</v>
      </c>
    </row>
    <row r="116" spans="1:13" x14ac:dyDescent="0.25">
      <c r="B116" s="1" t="s">
        <v>153</v>
      </c>
      <c r="D116" s="1" t="s">
        <v>155</v>
      </c>
      <c r="E116" s="1" t="s">
        <v>60</v>
      </c>
      <c r="F116" s="1" t="s">
        <v>124</v>
      </c>
      <c r="G116" s="4">
        <v>6743</v>
      </c>
      <c r="H116" s="1" t="s">
        <v>52</v>
      </c>
      <c r="I116" s="1" t="s">
        <v>279</v>
      </c>
      <c r="K116" s="5">
        <v>0</v>
      </c>
      <c r="M116" s="39" t="s">
        <v>274</v>
      </c>
    </row>
    <row r="117" spans="1:13" x14ac:dyDescent="0.25">
      <c r="B117" s="1" t="s">
        <v>153</v>
      </c>
      <c r="D117" s="1" t="s">
        <v>155</v>
      </c>
      <c r="E117" s="1" t="s">
        <v>60</v>
      </c>
      <c r="F117" s="1" t="s">
        <v>124</v>
      </c>
      <c r="G117" s="4">
        <v>6743</v>
      </c>
      <c r="H117" s="1" t="s">
        <v>54</v>
      </c>
      <c r="K117" s="5">
        <v>0</v>
      </c>
      <c r="M117" s="5">
        <f>SUM(K103:K117)</f>
        <v>2183</v>
      </c>
    </row>
    <row r="118" spans="1:13" x14ac:dyDescent="0.25">
      <c r="G118" s="29"/>
    </row>
    <row r="119" spans="1:13" x14ac:dyDescent="0.25">
      <c r="A119" s="1" t="s">
        <v>160</v>
      </c>
      <c r="F119" s="35"/>
    </row>
    <row r="121" spans="1:13" x14ac:dyDescent="0.25">
      <c r="E121" s="1" t="s">
        <v>60</v>
      </c>
      <c r="F121" s="1" t="s">
        <v>162</v>
      </c>
      <c r="H121" s="1" t="s">
        <v>52</v>
      </c>
      <c r="I121" s="1" t="s">
        <v>279</v>
      </c>
      <c r="K121" s="5">
        <v>5055</v>
      </c>
    </row>
    <row r="122" spans="1:13" x14ac:dyDescent="0.25">
      <c r="E122" s="1" t="s">
        <v>60</v>
      </c>
      <c r="F122" s="1" t="s">
        <v>162</v>
      </c>
      <c r="H122" s="1" t="s">
        <v>54</v>
      </c>
      <c r="K122" s="5">
        <v>0</v>
      </c>
    </row>
    <row r="124" spans="1:13" x14ac:dyDescent="0.25">
      <c r="A124" s="37"/>
      <c r="B124" s="1" t="s">
        <v>164</v>
      </c>
      <c r="D124" s="62"/>
      <c r="E124" s="1" t="s">
        <v>270</v>
      </c>
      <c r="F124" s="1" t="s">
        <v>165</v>
      </c>
      <c r="H124" s="1" t="s">
        <v>52</v>
      </c>
      <c r="I124" s="1" t="s">
        <v>279</v>
      </c>
      <c r="K124" s="5">
        <v>450</v>
      </c>
    </row>
    <row r="125" spans="1:13" x14ac:dyDescent="0.25">
      <c r="E125" s="1" t="s">
        <v>270</v>
      </c>
      <c r="F125" s="1" t="s">
        <v>165</v>
      </c>
      <c r="H125" s="1" t="s">
        <v>54</v>
      </c>
      <c r="K125" s="5">
        <v>0</v>
      </c>
    </row>
    <row r="126" spans="1:13" x14ac:dyDescent="0.25">
      <c r="E126" s="1" t="s">
        <v>270</v>
      </c>
      <c r="F126" s="1" t="s">
        <v>165</v>
      </c>
      <c r="H126" s="1" t="s">
        <v>64</v>
      </c>
      <c r="K126" s="5">
        <v>0</v>
      </c>
    </row>
    <row r="127" spans="1:13" x14ac:dyDescent="0.25">
      <c r="K127" s="63"/>
      <c r="M127" s="39" t="s">
        <v>275</v>
      </c>
    </row>
    <row r="128" spans="1:13" x14ac:dyDescent="0.25">
      <c r="A128" s="37"/>
      <c r="B128" s="1" t="s">
        <v>168</v>
      </c>
      <c r="E128" s="1" t="s">
        <v>271</v>
      </c>
      <c r="F128" s="1" t="s">
        <v>165</v>
      </c>
      <c r="H128" s="1" t="s">
        <v>52</v>
      </c>
      <c r="I128" s="1" t="s">
        <v>279</v>
      </c>
      <c r="J128" s="5"/>
      <c r="M128" s="39" t="s">
        <v>274</v>
      </c>
    </row>
    <row r="129" spans="1:13" x14ac:dyDescent="0.25">
      <c r="E129" s="1" t="s">
        <v>271</v>
      </c>
      <c r="F129" s="1" t="s">
        <v>165</v>
      </c>
      <c r="G129" s="4" t="s">
        <v>170</v>
      </c>
      <c r="H129" s="1" t="s">
        <v>54</v>
      </c>
      <c r="K129" s="5">
        <v>40</v>
      </c>
      <c r="M129" s="5">
        <f>SUM(K121:K129)</f>
        <v>5545</v>
      </c>
    </row>
    <row r="131" spans="1:13" x14ac:dyDescent="0.25">
      <c r="A131" s="1" t="s">
        <v>172</v>
      </c>
      <c r="F131" s="35"/>
    </row>
    <row r="132" spans="1:13" x14ac:dyDescent="0.25">
      <c r="D132" s="35"/>
      <c r="E132" s="35"/>
    </row>
    <row r="133" spans="1:13" x14ac:dyDescent="0.25">
      <c r="B133" s="1" t="s">
        <v>153</v>
      </c>
      <c r="D133" s="1" t="s">
        <v>158</v>
      </c>
      <c r="F133" s="1" t="s">
        <v>173</v>
      </c>
      <c r="G133" s="4" t="s">
        <v>174</v>
      </c>
      <c r="H133" s="1" t="s">
        <v>52</v>
      </c>
      <c r="I133" s="1" t="s">
        <v>279</v>
      </c>
      <c r="K133" s="5">
        <f>1505+500</f>
        <v>2005</v>
      </c>
    </row>
    <row r="134" spans="1:13" x14ac:dyDescent="0.25">
      <c r="B134" s="1" t="s">
        <v>153</v>
      </c>
      <c r="D134" s="1" t="s">
        <v>158</v>
      </c>
      <c r="F134" s="1" t="s">
        <v>173</v>
      </c>
      <c r="G134" s="4" t="s">
        <v>174</v>
      </c>
      <c r="H134" s="1" t="s">
        <v>54</v>
      </c>
      <c r="K134" s="5">
        <v>0</v>
      </c>
    </row>
    <row r="135" spans="1:13" x14ac:dyDescent="0.25">
      <c r="B135" s="1" t="s">
        <v>153</v>
      </c>
      <c r="D135" s="1" t="s">
        <v>158</v>
      </c>
      <c r="F135" s="1" t="s">
        <v>173</v>
      </c>
      <c r="G135" s="4" t="s">
        <v>174</v>
      </c>
      <c r="H135" s="1" t="s">
        <v>64</v>
      </c>
      <c r="K135" s="5">
        <v>0</v>
      </c>
    </row>
    <row r="136" spans="1:13" x14ac:dyDescent="0.25">
      <c r="B136" s="1" t="s">
        <v>153</v>
      </c>
      <c r="D136" s="1" t="s">
        <v>158</v>
      </c>
      <c r="F136" s="48" t="s">
        <v>176</v>
      </c>
      <c r="G136" s="4" t="s">
        <v>174</v>
      </c>
      <c r="H136" s="1" t="s">
        <v>52</v>
      </c>
      <c r="K136" s="5">
        <v>258</v>
      </c>
    </row>
    <row r="137" spans="1:13" x14ac:dyDescent="0.25">
      <c r="B137" s="1" t="s">
        <v>153</v>
      </c>
      <c r="D137" s="1" t="s">
        <v>158</v>
      </c>
      <c r="F137" s="48" t="s">
        <v>176</v>
      </c>
      <c r="G137" s="4" t="s">
        <v>174</v>
      </c>
      <c r="H137" s="1" t="s">
        <v>54</v>
      </c>
      <c r="K137" s="5">
        <v>0</v>
      </c>
    </row>
    <row r="138" spans="1:13" x14ac:dyDescent="0.25">
      <c r="B138" s="1" t="s">
        <v>153</v>
      </c>
      <c r="D138" s="1" t="s">
        <v>158</v>
      </c>
      <c r="F138" s="48" t="s">
        <v>176</v>
      </c>
      <c r="G138" s="4" t="s">
        <v>174</v>
      </c>
      <c r="H138" s="1" t="s">
        <v>64</v>
      </c>
      <c r="K138" s="5">
        <v>0</v>
      </c>
    </row>
    <row r="139" spans="1:13" x14ac:dyDescent="0.25">
      <c r="F139" s="48"/>
      <c r="K139" s="52"/>
    </row>
    <row r="140" spans="1:13" x14ac:dyDescent="0.25">
      <c r="B140" s="1" t="s">
        <v>177</v>
      </c>
      <c r="F140" s="1" t="s">
        <v>173</v>
      </c>
      <c r="G140" s="4" t="s">
        <v>178</v>
      </c>
      <c r="H140" s="1" t="s">
        <v>52</v>
      </c>
      <c r="I140" s="1" t="s">
        <v>279</v>
      </c>
      <c r="K140" s="5">
        <f>782+184</f>
        <v>966</v>
      </c>
    </row>
    <row r="141" spans="1:13" x14ac:dyDescent="0.25">
      <c r="B141" s="1" t="s">
        <v>177</v>
      </c>
      <c r="F141" s="1" t="s">
        <v>173</v>
      </c>
      <c r="G141" s="4" t="s">
        <v>178</v>
      </c>
      <c r="H141" s="1" t="s">
        <v>54</v>
      </c>
      <c r="K141" s="5">
        <v>0</v>
      </c>
    </row>
    <row r="142" spans="1:13" x14ac:dyDescent="0.25">
      <c r="B142" s="1" t="s">
        <v>177</v>
      </c>
      <c r="F142" s="1" t="s">
        <v>173</v>
      </c>
      <c r="G142" s="4" t="s">
        <v>178</v>
      </c>
      <c r="H142" s="1" t="s">
        <v>64</v>
      </c>
      <c r="K142" s="5">
        <v>0</v>
      </c>
    </row>
    <row r="144" spans="1:13" x14ac:dyDescent="0.25">
      <c r="B144" s="1" t="s">
        <v>180</v>
      </c>
      <c r="D144" s="1" t="s">
        <v>181</v>
      </c>
      <c r="E144" s="1" t="s">
        <v>173</v>
      </c>
      <c r="F144" s="1" t="s">
        <v>182</v>
      </c>
      <c r="G144" s="4" t="s">
        <v>183</v>
      </c>
      <c r="H144" s="1" t="s">
        <v>52</v>
      </c>
      <c r="I144" s="1" t="s">
        <v>279</v>
      </c>
      <c r="K144" s="5">
        <f>5511+782</f>
        <v>6293</v>
      </c>
    </row>
    <row r="145" spans="2:11" x14ac:dyDescent="0.25">
      <c r="B145" s="1" t="s">
        <v>180</v>
      </c>
      <c r="D145" s="1" t="s">
        <v>181</v>
      </c>
      <c r="E145" s="1" t="s">
        <v>173</v>
      </c>
      <c r="F145" s="1" t="s">
        <v>182</v>
      </c>
      <c r="G145" s="4" t="s">
        <v>183</v>
      </c>
      <c r="H145" s="1" t="s">
        <v>54</v>
      </c>
      <c r="K145" s="5">
        <v>0</v>
      </c>
    </row>
    <row r="146" spans="2:11" x14ac:dyDescent="0.25">
      <c r="B146" s="1" t="s">
        <v>180</v>
      </c>
      <c r="D146" s="1" t="s">
        <v>181</v>
      </c>
      <c r="E146" s="1" t="s">
        <v>173</v>
      </c>
      <c r="F146" s="1" t="s">
        <v>182</v>
      </c>
      <c r="G146" s="4" t="s">
        <v>183</v>
      </c>
      <c r="H146" s="1" t="s">
        <v>64</v>
      </c>
      <c r="K146" s="5">
        <v>0</v>
      </c>
    </row>
    <row r="148" spans="2:11" x14ac:dyDescent="0.25">
      <c r="B148" s="1" t="s">
        <v>180</v>
      </c>
      <c r="D148" s="1" t="s">
        <v>181</v>
      </c>
      <c r="E148" s="1" t="s">
        <v>184</v>
      </c>
      <c r="F148" s="48" t="s">
        <v>185</v>
      </c>
      <c r="G148" s="4" t="s">
        <v>186</v>
      </c>
      <c r="H148" s="1" t="s">
        <v>52</v>
      </c>
      <c r="I148" s="1" t="s">
        <v>279</v>
      </c>
      <c r="K148" s="5">
        <v>380</v>
      </c>
    </row>
    <row r="149" spans="2:11" x14ac:dyDescent="0.25">
      <c r="B149" s="1" t="s">
        <v>180</v>
      </c>
      <c r="D149" s="1" t="s">
        <v>181</v>
      </c>
      <c r="E149" s="1" t="s">
        <v>184</v>
      </c>
      <c r="F149" s="48" t="s">
        <v>185</v>
      </c>
      <c r="G149" s="4" t="s">
        <v>186</v>
      </c>
      <c r="H149" s="1" t="s">
        <v>54</v>
      </c>
      <c r="K149" s="5">
        <v>0</v>
      </c>
    </row>
    <row r="150" spans="2:11" x14ac:dyDescent="0.25">
      <c r="B150" s="1" t="s">
        <v>180</v>
      </c>
      <c r="D150" s="1" t="s">
        <v>181</v>
      </c>
      <c r="E150" s="1" t="s">
        <v>184</v>
      </c>
      <c r="F150" s="48" t="s">
        <v>185</v>
      </c>
      <c r="G150" s="4" t="s">
        <v>186</v>
      </c>
      <c r="H150" s="1" t="s">
        <v>64</v>
      </c>
      <c r="K150" s="5">
        <v>0</v>
      </c>
    </row>
    <row r="151" spans="2:11" x14ac:dyDescent="0.25">
      <c r="F151" s="48"/>
    </row>
    <row r="152" spans="2:11" x14ac:dyDescent="0.25">
      <c r="B152" s="1" t="s">
        <v>180</v>
      </c>
      <c r="D152" s="1" t="s">
        <v>181</v>
      </c>
      <c r="E152" s="1" t="s">
        <v>184</v>
      </c>
      <c r="F152" s="1" t="s">
        <v>187</v>
      </c>
      <c r="G152" s="4" t="s">
        <v>188</v>
      </c>
      <c r="H152" s="1" t="s">
        <v>52</v>
      </c>
      <c r="I152" s="1" t="s">
        <v>279</v>
      </c>
      <c r="K152" s="5">
        <v>0</v>
      </c>
    </row>
    <row r="153" spans="2:11" x14ac:dyDescent="0.25">
      <c r="B153" s="1" t="s">
        <v>180</v>
      </c>
      <c r="D153" s="1" t="s">
        <v>181</v>
      </c>
      <c r="E153" s="1" t="s">
        <v>184</v>
      </c>
      <c r="F153" s="1" t="s">
        <v>187</v>
      </c>
      <c r="G153" s="4" t="s">
        <v>188</v>
      </c>
      <c r="H153" s="1" t="s">
        <v>54</v>
      </c>
      <c r="K153" s="5">
        <v>0</v>
      </c>
    </row>
    <row r="154" spans="2:11" x14ac:dyDescent="0.25">
      <c r="B154" s="1" t="s">
        <v>180</v>
      </c>
      <c r="D154" s="1" t="s">
        <v>181</v>
      </c>
      <c r="E154" s="1" t="s">
        <v>184</v>
      </c>
      <c r="F154" s="1" t="s">
        <v>187</v>
      </c>
      <c r="G154" s="4" t="s">
        <v>188</v>
      </c>
      <c r="H154" s="1" t="s">
        <v>64</v>
      </c>
      <c r="K154" s="5">
        <v>0</v>
      </c>
    </row>
    <row r="155" spans="2:11" x14ac:dyDescent="0.25">
      <c r="K155" s="27"/>
    </row>
    <row r="156" spans="2:11" x14ac:dyDescent="0.25">
      <c r="B156" s="1" t="s">
        <v>180</v>
      </c>
      <c r="D156" s="1" t="s">
        <v>181</v>
      </c>
      <c r="E156" s="1" t="s">
        <v>184</v>
      </c>
      <c r="F156" s="1" t="s">
        <v>189</v>
      </c>
      <c r="G156" s="4" t="s">
        <v>190</v>
      </c>
      <c r="H156" s="1" t="s">
        <v>52</v>
      </c>
      <c r="I156" s="1" t="s">
        <v>279</v>
      </c>
      <c r="K156" s="5">
        <v>0</v>
      </c>
    </row>
    <row r="157" spans="2:11" x14ac:dyDescent="0.25">
      <c r="B157" s="1" t="s">
        <v>180</v>
      </c>
      <c r="D157" s="1" t="s">
        <v>181</v>
      </c>
      <c r="E157" s="1" t="s">
        <v>184</v>
      </c>
      <c r="F157" s="1" t="s">
        <v>189</v>
      </c>
      <c r="G157" s="4" t="s">
        <v>190</v>
      </c>
      <c r="H157" s="1" t="s">
        <v>54</v>
      </c>
      <c r="K157" s="5">
        <v>0</v>
      </c>
    </row>
    <row r="158" spans="2:11" x14ac:dyDescent="0.25">
      <c r="B158" s="1" t="s">
        <v>180</v>
      </c>
      <c r="D158" s="1" t="s">
        <v>181</v>
      </c>
      <c r="E158" s="1" t="s">
        <v>184</v>
      </c>
      <c r="F158" s="1" t="s">
        <v>189</v>
      </c>
      <c r="G158" s="4" t="s">
        <v>190</v>
      </c>
      <c r="H158" s="1" t="s">
        <v>64</v>
      </c>
      <c r="K158" s="5">
        <v>0</v>
      </c>
    </row>
    <row r="159" spans="2:11" x14ac:dyDescent="0.25">
      <c r="K159" s="27"/>
    </row>
    <row r="160" spans="2:11" x14ac:dyDescent="0.25">
      <c r="B160" s="1" t="s">
        <v>180</v>
      </c>
      <c r="D160" s="1" t="s">
        <v>181</v>
      </c>
      <c r="E160" s="1" t="s">
        <v>191</v>
      </c>
      <c r="F160" s="1" t="s">
        <v>192</v>
      </c>
      <c r="G160" s="4" t="s">
        <v>193</v>
      </c>
      <c r="H160" s="1" t="s">
        <v>52</v>
      </c>
      <c r="I160" s="1" t="s">
        <v>279</v>
      </c>
      <c r="K160" s="5">
        <v>392</v>
      </c>
    </row>
    <row r="161" spans="2:11" x14ac:dyDescent="0.25">
      <c r="B161" s="1" t="s">
        <v>180</v>
      </c>
      <c r="D161" s="1" t="s">
        <v>181</v>
      </c>
      <c r="E161" s="1" t="s">
        <v>191</v>
      </c>
      <c r="F161" s="1" t="s">
        <v>192</v>
      </c>
      <c r="G161" s="4" t="s">
        <v>193</v>
      </c>
      <c r="H161" s="1" t="s">
        <v>54</v>
      </c>
      <c r="K161" s="5">
        <v>0</v>
      </c>
    </row>
    <row r="162" spans="2:11" x14ac:dyDescent="0.25">
      <c r="B162" s="1" t="s">
        <v>180</v>
      </c>
      <c r="D162" s="1" t="s">
        <v>181</v>
      </c>
      <c r="E162" s="1" t="s">
        <v>191</v>
      </c>
      <c r="F162" s="1" t="s">
        <v>192</v>
      </c>
      <c r="G162" s="4" t="s">
        <v>193</v>
      </c>
      <c r="H162" s="1" t="s">
        <v>64</v>
      </c>
      <c r="K162" s="5">
        <v>0</v>
      </c>
    </row>
    <row r="163" spans="2:11" x14ac:dyDescent="0.25">
      <c r="K163" s="27"/>
    </row>
    <row r="164" spans="2:11" x14ac:dyDescent="0.25">
      <c r="B164" s="1" t="s">
        <v>180</v>
      </c>
      <c r="D164" s="1" t="s">
        <v>181</v>
      </c>
      <c r="E164" s="1" t="s">
        <v>191</v>
      </c>
      <c r="F164" s="1" t="s">
        <v>194</v>
      </c>
      <c r="G164" s="4" t="s">
        <v>195</v>
      </c>
      <c r="H164" s="1" t="s">
        <v>52</v>
      </c>
      <c r="I164" s="1" t="s">
        <v>279</v>
      </c>
      <c r="K164" s="5">
        <v>0</v>
      </c>
    </row>
    <row r="165" spans="2:11" x14ac:dyDescent="0.25">
      <c r="B165" s="1" t="s">
        <v>180</v>
      </c>
      <c r="D165" s="1" t="s">
        <v>181</v>
      </c>
      <c r="E165" s="1" t="s">
        <v>191</v>
      </c>
      <c r="F165" s="1" t="s">
        <v>194</v>
      </c>
      <c r="G165" s="4" t="s">
        <v>195</v>
      </c>
      <c r="H165" s="1" t="s">
        <v>54</v>
      </c>
      <c r="K165" s="5">
        <v>0</v>
      </c>
    </row>
    <row r="166" spans="2:11" x14ac:dyDescent="0.25">
      <c r="B166" s="1" t="s">
        <v>180</v>
      </c>
      <c r="D166" s="1" t="s">
        <v>181</v>
      </c>
      <c r="E166" s="1" t="s">
        <v>191</v>
      </c>
      <c r="F166" s="1" t="s">
        <v>194</v>
      </c>
      <c r="G166" s="4" t="s">
        <v>195</v>
      </c>
      <c r="H166" s="1" t="s">
        <v>64</v>
      </c>
      <c r="K166" s="5">
        <v>0</v>
      </c>
    </row>
    <row r="167" spans="2:11" x14ac:dyDescent="0.25">
      <c r="K167" s="27"/>
    </row>
    <row r="168" spans="2:11" x14ac:dyDescent="0.25">
      <c r="B168" s="1" t="s">
        <v>180</v>
      </c>
      <c r="D168" s="1" t="s">
        <v>181</v>
      </c>
      <c r="E168" s="1" t="s">
        <v>191</v>
      </c>
      <c r="F168" s="1" t="s">
        <v>196</v>
      </c>
      <c r="G168" s="4" t="s">
        <v>197</v>
      </c>
      <c r="H168" s="1" t="s">
        <v>52</v>
      </c>
      <c r="I168" s="1" t="s">
        <v>279</v>
      </c>
      <c r="K168" s="5">
        <v>0</v>
      </c>
    </row>
    <row r="169" spans="2:11" x14ac:dyDescent="0.25">
      <c r="B169" s="1" t="s">
        <v>180</v>
      </c>
      <c r="D169" s="1" t="s">
        <v>181</v>
      </c>
      <c r="E169" s="1" t="s">
        <v>191</v>
      </c>
      <c r="F169" s="1" t="s">
        <v>196</v>
      </c>
      <c r="G169" s="4" t="s">
        <v>197</v>
      </c>
      <c r="H169" s="1" t="s">
        <v>54</v>
      </c>
      <c r="K169" s="5">
        <v>0</v>
      </c>
    </row>
    <row r="170" spans="2:11" x14ac:dyDescent="0.25">
      <c r="B170" s="1" t="s">
        <v>180</v>
      </c>
      <c r="D170" s="1" t="s">
        <v>181</v>
      </c>
      <c r="E170" s="1" t="s">
        <v>191</v>
      </c>
      <c r="F170" s="1" t="s">
        <v>196</v>
      </c>
      <c r="G170" s="4" t="s">
        <v>197</v>
      </c>
      <c r="H170" s="1" t="s">
        <v>64</v>
      </c>
      <c r="K170" s="5">
        <v>0</v>
      </c>
    </row>
    <row r="171" spans="2:11" x14ac:dyDescent="0.25">
      <c r="K171" s="27"/>
    </row>
    <row r="172" spans="2:11" x14ac:dyDescent="0.25">
      <c r="B172" s="1" t="s">
        <v>180</v>
      </c>
      <c r="D172" s="1" t="s">
        <v>181</v>
      </c>
      <c r="E172" s="1" t="s">
        <v>198</v>
      </c>
      <c r="F172" s="1" t="s">
        <v>199</v>
      </c>
      <c r="G172" s="4" t="s">
        <v>200</v>
      </c>
      <c r="H172" s="1" t="s">
        <v>52</v>
      </c>
      <c r="I172" s="1" t="s">
        <v>279</v>
      </c>
      <c r="K172" s="5">
        <v>323</v>
      </c>
    </row>
    <row r="173" spans="2:11" x14ac:dyDescent="0.25">
      <c r="B173" s="1" t="s">
        <v>180</v>
      </c>
      <c r="D173" s="1" t="s">
        <v>181</v>
      </c>
      <c r="E173" s="1" t="s">
        <v>198</v>
      </c>
      <c r="F173" s="1" t="s">
        <v>199</v>
      </c>
      <c r="G173" s="4" t="s">
        <v>200</v>
      </c>
      <c r="H173" s="1" t="s">
        <v>54</v>
      </c>
      <c r="K173" s="5">
        <v>0</v>
      </c>
    </row>
    <row r="174" spans="2:11" x14ac:dyDescent="0.25">
      <c r="B174" s="1" t="s">
        <v>180</v>
      </c>
      <c r="D174" s="1" t="s">
        <v>181</v>
      </c>
      <c r="E174" s="1" t="s">
        <v>198</v>
      </c>
      <c r="F174" s="1" t="s">
        <v>199</v>
      </c>
      <c r="G174" s="4" t="s">
        <v>200</v>
      </c>
      <c r="H174" s="1" t="s">
        <v>64</v>
      </c>
      <c r="K174" s="5">
        <v>0</v>
      </c>
    </row>
    <row r="175" spans="2:11" x14ac:dyDescent="0.25">
      <c r="K175" s="27"/>
    </row>
    <row r="176" spans="2:11" x14ac:dyDescent="0.25">
      <c r="B176" s="1" t="s">
        <v>180</v>
      </c>
      <c r="D176" s="1" t="s">
        <v>181</v>
      </c>
      <c r="E176" s="1" t="s">
        <v>198</v>
      </c>
      <c r="F176" s="1" t="s">
        <v>201</v>
      </c>
      <c r="G176" s="4" t="s">
        <v>202</v>
      </c>
      <c r="H176" s="1" t="s">
        <v>52</v>
      </c>
      <c r="I176" s="1" t="s">
        <v>279</v>
      </c>
      <c r="K176" s="5">
        <v>0</v>
      </c>
    </row>
    <row r="177" spans="2:11" x14ac:dyDescent="0.25">
      <c r="B177" s="1" t="s">
        <v>180</v>
      </c>
      <c r="D177" s="1" t="s">
        <v>181</v>
      </c>
      <c r="E177" s="1" t="s">
        <v>198</v>
      </c>
      <c r="F177" s="1" t="s">
        <v>201</v>
      </c>
      <c r="G177" s="4" t="s">
        <v>202</v>
      </c>
      <c r="H177" s="1" t="s">
        <v>54</v>
      </c>
      <c r="K177" s="5">
        <v>0</v>
      </c>
    </row>
    <row r="178" spans="2:11" x14ac:dyDescent="0.25">
      <c r="B178" s="1" t="s">
        <v>180</v>
      </c>
      <c r="D178" s="1" t="s">
        <v>181</v>
      </c>
      <c r="E178" s="1" t="s">
        <v>198</v>
      </c>
      <c r="F178" s="1" t="s">
        <v>201</v>
      </c>
      <c r="G178" s="4" t="s">
        <v>202</v>
      </c>
      <c r="H178" s="1" t="s">
        <v>64</v>
      </c>
      <c r="K178" s="5">
        <v>0</v>
      </c>
    </row>
    <row r="179" spans="2:11" x14ac:dyDescent="0.25">
      <c r="K179" s="27"/>
    </row>
    <row r="180" spans="2:11" x14ac:dyDescent="0.25">
      <c r="B180" s="1" t="s">
        <v>180</v>
      </c>
      <c r="D180" s="1" t="s">
        <v>181</v>
      </c>
      <c r="E180" s="1" t="s">
        <v>198</v>
      </c>
      <c r="F180" s="1" t="s">
        <v>203</v>
      </c>
      <c r="G180" s="4" t="s">
        <v>204</v>
      </c>
      <c r="H180" s="1" t="s">
        <v>52</v>
      </c>
      <c r="I180" s="1" t="s">
        <v>279</v>
      </c>
      <c r="K180" s="5">
        <v>0</v>
      </c>
    </row>
    <row r="181" spans="2:11" x14ac:dyDescent="0.25">
      <c r="B181" s="1" t="s">
        <v>180</v>
      </c>
      <c r="D181" s="1" t="s">
        <v>181</v>
      </c>
      <c r="E181" s="1" t="s">
        <v>198</v>
      </c>
      <c r="F181" s="1" t="s">
        <v>203</v>
      </c>
      <c r="G181" s="4" t="s">
        <v>204</v>
      </c>
      <c r="H181" s="1" t="s">
        <v>54</v>
      </c>
      <c r="K181" s="5">
        <v>0</v>
      </c>
    </row>
    <row r="182" spans="2:11" x14ac:dyDescent="0.25">
      <c r="B182" s="1" t="s">
        <v>180</v>
      </c>
      <c r="D182" s="1" t="s">
        <v>181</v>
      </c>
      <c r="E182" s="1" t="s">
        <v>198</v>
      </c>
      <c r="F182" s="1" t="s">
        <v>203</v>
      </c>
      <c r="G182" s="4" t="s">
        <v>204</v>
      </c>
      <c r="H182" s="1" t="s">
        <v>64</v>
      </c>
      <c r="K182" s="5">
        <v>0</v>
      </c>
    </row>
    <row r="183" spans="2:11" x14ac:dyDescent="0.25">
      <c r="K183" s="27"/>
    </row>
    <row r="184" spans="2:11" x14ac:dyDescent="0.25">
      <c r="B184" s="1" t="s">
        <v>180</v>
      </c>
      <c r="D184" s="1" t="s">
        <v>181</v>
      </c>
      <c r="E184" s="1" t="s">
        <v>198</v>
      </c>
      <c r="F184" s="1" t="s">
        <v>205</v>
      </c>
      <c r="G184" s="4" t="s">
        <v>206</v>
      </c>
      <c r="H184" s="1" t="s">
        <v>52</v>
      </c>
      <c r="I184" s="1" t="s">
        <v>279</v>
      </c>
      <c r="K184" s="5">
        <v>0</v>
      </c>
    </row>
    <row r="185" spans="2:11" x14ac:dyDescent="0.25">
      <c r="B185" s="1" t="s">
        <v>180</v>
      </c>
      <c r="D185" s="1" t="s">
        <v>181</v>
      </c>
      <c r="E185" s="1" t="s">
        <v>198</v>
      </c>
      <c r="F185" s="1" t="s">
        <v>205</v>
      </c>
      <c r="G185" s="4" t="s">
        <v>206</v>
      </c>
      <c r="H185" s="1" t="s">
        <v>54</v>
      </c>
      <c r="K185" s="5">
        <v>0</v>
      </c>
    </row>
    <row r="186" spans="2:11" x14ac:dyDescent="0.25">
      <c r="B186" s="1" t="s">
        <v>180</v>
      </c>
      <c r="D186" s="1" t="s">
        <v>181</v>
      </c>
      <c r="E186" s="1" t="s">
        <v>198</v>
      </c>
      <c r="F186" s="1" t="s">
        <v>205</v>
      </c>
      <c r="G186" s="4" t="s">
        <v>206</v>
      </c>
      <c r="H186" s="1" t="s">
        <v>64</v>
      </c>
      <c r="K186" s="5">
        <v>0</v>
      </c>
    </row>
    <row r="187" spans="2:11" x14ac:dyDescent="0.25">
      <c r="K187" s="27"/>
    </row>
    <row r="188" spans="2:11" x14ac:dyDescent="0.25">
      <c r="B188" s="1" t="s">
        <v>180</v>
      </c>
      <c r="D188" s="1" t="s">
        <v>181</v>
      </c>
      <c r="E188" s="1" t="s">
        <v>198</v>
      </c>
      <c r="F188" s="1" t="s">
        <v>207</v>
      </c>
      <c r="G188" s="4" t="s">
        <v>208</v>
      </c>
      <c r="H188" s="1" t="s">
        <v>52</v>
      </c>
      <c r="I188" s="1" t="s">
        <v>279</v>
      </c>
      <c r="K188" s="5">
        <v>0</v>
      </c>
    </row>
    <row r="189" spans="2:11" x14ac:dyDescent="0.25">
      <c r="B189" s="1" t="s">
        <v>180</v>
      </c>
      <c r="D189" s="1" t="s">
        <v>181</v>
      </c>
      <c r="E189" s="1" t="s">
        <v>198</v>
      </c>
      <c r="F189" s="1" t="s">
        <v>207</v>
      </c>
      <c r="G189" s="4" t="s">
        <v>208</v>
      </c>
      <c r="H189" s="1" t="s">
        <v>54</v>
      </c>
      <c r="K189" s="5">
        <v>0</v>
      </c>
    </row>
    <row r="190" spans="2:11" x14ac:dyDescent="0.25">
      <c r="B190" s="1" t="s">
        <v>180</v>
      </c>
      <c r="D190" s="1" t="s">
        <v>181</v>
      </c>
      <c r="E190" s="1" t="s">
        <v>198</v>
      </c>
      <c r="F190" s="1" t="s">
        <v>207</v>
      </c>
      <c r="G190" s="4" t="s">
        <v>208</v>
      </c>
      <c r="H190" s="1" t="s">
        <v>64</v>
      </c>
      <c r="K190" s="5">
        <v>0</v>
      </c>
    </row>
    <row r="191" spans="2:11" x14ac:dyDescent="0.25">
      <c r="K191" s="27"/>
    </row>
    <row r="192" spans="2:11" x14ac:dyDescent="0.25">
      <c r="B192" s="1" t="s">
        <v>180</v>
      </c>
      <c r="D192" s="1" t="s">
        <v>181</v>
      </c>
      <c r="E192" s="1" t="s">
        <v>198</v>
      </c>
      <c r="F192" s="1" t="s">
        <v>209</v>
      </c>
      <c r="G192" s="4" t="s">
        <v>210</v>
      </c>
      <c r="H192" s="1" t="s">
        <v>52</v>
      </c>
      <c r="I192" s="1" t="s">
        <v>279</v>
      </c>
      <c r="K192" s="5">
        <v>0</v>
      </c>
    </row>
    <row r="193" spans="2:11" x14ac:dyDescent="0.25">
      <c r="B193" s="1" t="s">
        <v>180</v>
      </c>
      <c r="D193" s="1" t="s">
        <v>181</v>
      </c>
      <c r="E193" s="1" t="s">
        <v>198</v>
      </c>
      <c r="F193" s="1" t="s">
        <v>209</v>
      </c>
      <c r="G193" s="4" t="s">
        <v>210</v>
      </c>
      <c r="H193" s="1" t="s">
        <v>54</v>
      </c>
      <c r="K193" s="5">
        <v>0</v>
      </c>
    </row>
    <row r="194" spans="2:11" x14ac:dyDescent="0.25">
      <c r="B194" s="1" t="s">
        <v>180</v>
      </c>
      <c r="D194" s="1" t="s">
        <v>181</v>
      </c>
      <c r="E194" s="1" t="s">
        <v>198</v>
      </c>
      <c r="F194" s="1" t="s">
        <v>209</v>
      </c>
      <c r="G194" s="4" t="s">
        <v>210</v>
      </c>
      <c r="H194" s="1" t="s">
        <v>64</v>
      </c>
      <c r="K194" s="5">
        <v>0</v>
      </c>
    </row>
    <row r="195" spans="2:11" ht="13.5" customHeight="1" x14ac:dyDescent="0.25">
      <c r="K195" s="27"/>
    </row>
    <row r="196" spans="2:11" x14ac:dyDescent="0.25">
      <c r="B196" s="1" t="s">
        <v>180</v>
      </c>
      <c r="D196" s="1" t="s">
        <v>181</v>
      </c>
      <c r="E196" s="1" t="s">
        <v>211</v>
      </c>
      <c r="F196" s="1" t="s">
        <v>212</v>
      </c>
      <c r="G196" s="4" t="s">
        <v>213</v>
      </c>
      <c r="H196" s="1" t="s">
        <v>52</v>
      </c>
      <c r="I196" s="1" t="s">
        <v>279</v>
      </c>
      <c r="K196" s="5">
        <v>297</v>
      </c>
    </row>
    <row r="197" spans="2:11" x14ac:dyDescent="0.25">
      <c r="B197" s="1" t="s">
        <v>180</v>
      </c>
      <c r="D197" s="1" t="s">
        <v>181</v>
      </c>
      <c r="E197" s="1" t="s">
        <v>211</v>
      </c>
      <c r="F197" s="1" t="s">
        <v>212</v>
      </c>
      <c r="G197" s="4" t="s">
        <v>213</v>
      </c>
      <c r="H197" s="1" t="s">
        <v>54</v>
      </c>
      <c r="K197" s="5">
        <v>0</v>
      </c>
    </row>
    <row r="198" spans="2:11" x14ac:dyDescent="0.25">
      <c r="B198" s="1" t="s">
        <v>180</v>
      </c>
      <c r="D198" s="1" t="s">
        <v>181</v>
      </c>
      <c r="E198" s="1" t="s">
        <v>211</v>
      </c>
      <c r="F198" s="1" t="s">
        <v>212</v>
      </c>
      <c r="G198" s="4" t="s">
        <v>213</v>
      </c>
      <c r="H198" s="1" t="s">
        <v>64</v>
      </c>
      <c r="K198" s="5">
        <v>0</v>
      </c>
    </row>
    <row r="199" spans="2:11" x14ac:dyDescent="0.25">
      <c r="K199" s="27"/>
    </row>
    <row r="200" spans="2:11" x14ac:dyDescent="0.25">
      <c r="B200" s="1" t="s">
        <v>180</v>
      </c>
      <c r="D200" s="1" t="s">
        <v>181</v>
      </c>
      <c r="E200" s="1" t="s">
        <v>211</v>
      </c>
      <c r="F200" s="1" t="s">
        <v>214</v>
      </c>
      <c r="G200" s="4" t="s">
        <v>215</v>
      </c>
      <c r="H200" s="1" t="s">
        <v>52</v>
      </c>
      <c r="I200" s="1" t="s">
        <v>279</v>
      </c>
      <c r="K200" s="5">
        <v>0</v>
      </c>
    </row>
    <row r="201" spans="2:11" x14ac:dyDescent="0.25">
      <c r="B201" s="1" t="s">
        <v>180</v>
      </c>
      <c r="D201" s="1" t="s">
        <v>181</v>
      </c>
      <c r="E201" s="1" t="s">
        <v>211</v>
      </c>
      <c r="F201" s="1" t="s">
        <v>214</v>
      </c>
      <c r="G201" s="4" t="s">
        <v>215</v>
      </c>
      <c r="H201" s="1" t="s">
        <v>54</v>
      </c>
      <c r="K201" s="5">
        <v>0</v>
      </c>
    </row>
    <row r="202" spans="2:11" x14ac:dyDescent="0.25">
      <c r="B202" s="1" t="s">
        <v>180</v>
      </c>
      <c r="D202" s="1" t="s">
        <v>181</v>
      </c>
      <c r="E202" s="1" t="s">
        <v>211</v>
      </c>
      <c r="F202" s="1" t="s">
        <v>214</v>
      </c>
      <c r="G202" s="4" t="s">
        <v>215</v>
      </c>
      <c r="H202" s="1" t="s">
        <v>64</v>
      </c>
      <c r="K202" s="5">
        <v>0</v>
      </c>
    </row>
    <row r="203" spans="2:11" x14ac:dyDescent="0.25">
      <c r="K203" s="27"/>
    </row>
    <row r="204" spans="2:11" x14ac:dyDescent="0.25">
      <c r="B204" s="1" t="s">
        <v>180</v>
      </c>
      <c r="D204" s="1" t="s">
        <v>181</v>
      </c>
      <c r="E204" s="1" t="s">
        <v>216</v>
      </c>
      <c r="F204" s="1" t="s">
        <v>217</v>
      </c>
      <c r="G204" s="4" t="s">
        <v>218</v>
      </c>
      <c r="H204" s="1" t="s">
        <v>52</v>
      </c>
      <c r="I204" s="1" t="s">
        <v>279</v>
      </c>
      <c r="K204" s="5">
        <v>358</v>
      </c>
    </row>
    <row r="205" spans="2:11" x14ac:dyDescent="0.25">
      <c r="B205" s="1" t="s">
        <v>180</v>
      </c>
      <c r="D205" s="1" t="s">
        <v>181</v>
      </c>
      <c r="E205" s="1" t="s">
        <v>216</v>
      </c>
      <c r="F205" s="1" t="s">
        <v>217</v>
      </c>
      <c r="G205" s="4" t="s">
        <v>218</v>
      </c>
      <c r="H205" s="1" t="s">
        <v>54</v>
      </c>
      <c r="K205" s="5">
        <v>0</v>
      </c>
    </row>
    <row r="206" spans="2:11" x14ac:dyDescent="0.25">
      <c r="B206" s="1" t="s">
        <v>180</v>
      </c>
      <c r="D206" s="1" t="s">
        <v>181</v>
      </c>
      <c r="E206" s="1" t="s">
        <v>216</v>
      </c>
      <c r="F206" s="1" t="s">
        <v>217</v>
      </c>
      <c r="G206" s="4" t="s">
        <v>218</v>
      </c>
      <c r="H206" s="1" t="s">
        <v>64</v>
      </c>
      <c r="K206" s="5">
        <v>0</v>
      </c>
    </row>
    <row r="207" spans="2:11" x14ac:dyDescent="0.25">
      <c r="K207" s="27"/>
    </row>
    <row r="208" spans="2:11" x14ac:dyDescent="0.25">
      <c r="B208" s="1" t="s">
        <v>180</v>
      </c>
      <c r="D208" s="1" t="s">
        <v>181</v>
      </c>
      <c r="E208" s="1" t="s">
        <v>216</v>
      </c>
      <c r="F208" s="1" t="s">
        <v>219</v>
      </c>
      <c r="G208" s="4" t="s">
        <v>220</v>
      </c>
      <c r="H208" s="1" t="s">
        <v>52</v>
      </c>
      <c r="I208" s="1" t="s">
        <v>279</v>
      </c>
      <c r="K208" s="5">
        <v>0</v>
      </c>
    </row>
    <row r="209" spans="2:11" x14ac:dyDescent="0.25">
      <c r="B209" s="1" t="s">
        <v>180</v>
      </c>
      <c r="D209" s="1" t="s">
        <v>181</v>
      </c>
      <c r="E209" s="1" t="s">
        <v>216</v>
      </c>
      <c r="F209" s="1" t="s">
        <v>219</v>
      </c>
      <c r="G209" s="4" t="s">
        <v>220</v>
      </c>
      <c r="H209" s="1" t="s">
        <v>54</v>
      </c>
      <c r="K209" s="5">
        <v>0</v>
      </c>
    </row>
    <row r="210" spans="2:11" x14ac:dyDescent="0.25">
      <c r="B210" s="1" t="s">
        <v>180</v>
      </c>
      <c r="D210" s="1" t="s">
        <v>181</v>
      </c>
      <c r="E210" s="1" t="s">
        <v>216</v>
      </c>
      <c r="F210" s="1" t="s">
        <v>219</v>
      </c>
      <c r="G210" s="4" t="s">
        <v>220</v>
      </c>
      <c r="H210" s="1" t="s">
        <v>64</v>
      </c>
      <c r="K210" s="5">
        <v>0</v>
      </c>
    </row>
    <row r="211" spans="2:11" x14ac:dyDescent="0.25">
      <c r="K211" s="27"/>
    </row>
    <row r="212" spans="2:11" x14ac:dyDescent="0.25">
      <c r="B212" s="1" t="s">
        <v>180</v>
      </c>
      <c r="D212" s="1" t="s">
        <v>181</v>
      </c>
      <c r="E212" s="1" t="s">
        <v>221</v>
      </c>
      <c r="F212" s="1" t="s">
        <v>222</v>
      </c>
      <c r="G212" s="4" t="s">
        <v>223</v>
      </c>
      <c r="H212" s="1" t="s">
        <v>52</v>
      </c>
      <c r="I212" s="1" t="s">
        <v>279</v>
      </c>
      <c r="K212" s="5">
        <v>667</v>
      </c>
    </row>
    <row r="213" spans="2:11" x14ac:dyDescent="0.25">
      <c r="B213" s="1" t="s">
        <v>180</v>
      </c>
      <c r="D213" s="1" t="s">
        <v>181</v>
      </c>
      <c r="E213" s="1" t="s">
        <v>221</v>
      </c>
      <c r="F213" s="1" t="s">
        <v>222</v>
      </c>
      <c r="G213" s="4" t="s">
        <v>223</v>
      </c>
      <c r="H213" s="1" t="s">
        <v>54</v>
      </c>
      <c r="K213" s="5">
        <v>0</v>
      </c>
    </row>
    <row r="214" spans="2:11" x14ac:dyDescent="0.25">
      <c r="B214" s="1" t="s">
        <v>180</v>
      </c>
      <c r="D214" s="1" t="s">
        <v>181</v>
      </c>
      <c r="E214" s="1" t="s">
        <v>221</v>
      </c>
      <c r="F214" s="1" t="s">
        <v>222</v>
      </c>
      <c r="G214" s="4" t="s">
        <v>223</v>
      </c>
      <c r="H214" s="1" t="s">
        <v>64</v>
      </c>
      <c r="K214" s="5">
        <v>0</v>
      </c>
    </row>
    <row r="215" spans="2:11" x14ac:dyDescent="0.25">
      <c r="K215" s="27"/>
    </row>
    <row r="216" spans="2:11" x14ac:dyDescent="0.25">
      <c r="B216" s="1" t="s">
        <v>180</v>
      </c>
      <c r="D216" s="1" t="s">
        <v>181</v>
      </c>
      <c r="E216" s="1" t="s">
        <v>221</v>
      </c>
      <c r="F216" s="1" t="s">
        <v>224</v>
      </c>
      <c r="G216" s="4" t="s">
        <v>225</v>
      </c>
      <c r="H216" s="1" t="s">
        <v>52</v>
      </c>
      <c r="I216" s="1" t="s">
        <v>279</v>
      </c>
      <c r="K216" s="5">
        <v>0</v>
      </c>
    </row>
    <row r="217" spans="2:11" x14ac:dyDescent="0.25">
      <c r="B217" s="1" t="s">
        <v>180</v>
      </c>
      <c r="D217" s="1" t="s">
        <v>181</v>
      </c>
      <c r="E217" s="1" t="s">
        <v>221</v>
      </c>
      <c r="F217" s="1" t="s">
        <v>224</v>
      </c>
      <c r="G217" s="4" t="s">
        <v>225</v>
      </c>
      <c r="H217" s="1" t="s">
        <v>54</v>
      </c>
      <c r="K217" s="5">
        <v>0</v>
      </c>
    </row>
    <row r="218" spans="2:11" x14ac:dyDescent="0.25">
      <c r="B218" s="1" t="s">
        <v>180</v>
      </c>
      <c r="D218" s="1" t="s">
        <v>181</v>
      </c>
      <c r="E218" s="1" t="s">
        <v>221</v>
      </c>
      <c r="F218" s="1" t="s">
        <v>224</v>
      </c>
      <c r="G218" s="4" t="s">
        <v>225</v>
      </c>
      <c r="H218" s="1" t="s">
        <v>64</v>
      </c>
      <c r="K218" s="5">
        <v>0</v>
      </c>
    </row>
    <row r="219" spans="2:11" x14ac:dyDescent="0.25">
      <c r="K219" s="27"/>
    </row>
    <row r="220" spans="2:11" x14ac:dyDescent="0.25">
      <c r="B220" s="1" t="s">
        <v>180</v>
      </c>
      <c r="D220" s="1" t="s">
        <v>181</v>
      </c>
      <c r="E220" s="1" t="s">
        <v>221</v>
      </c>
      <c r="F220" s="1" t="s">
        <v>226</v>
      </c>
      <c r="G220" s="4" t="s">
        <v>227</v>
      </c>
      <c r="H220" s="1" t="s">
        <v>52</v>
      </c>
      <c r="I220" s="1" t="s">
        <v>279</v>
      </c>
      <c r="K220" s="5">
        <v>0</v>
      </c>
    </row>
    <row r="221" spans="2:11" x14ac:dyDescent="0.25">
      <c r="B221" s="1" t="s">
        <v>180</v>
      </c>
      <c r="D221" s="1" t="s">
        <v>181</v>
      </c>
      <c r="E221" s="1" t="s">
        <v>221</v>
      </c>
      <c r="F221" s="1" t="s">
        <v>226</v>
      </c>
      <c r="G221" s="4" t="s">
        <v>227</v>
      </c>
      <c r="H221" s="1" t="s">
        <v>54</v>
      </c>
      <c r="K221" s="5">
        <v>0</v>
      </c>
    </row>
    <row r="222" spans="2:11" x14ac:dyDescent="0.25">
      <c r="B222" s="1" t="s">
        <v>180</v>
      </c>
      <c r="D222" s="1" t="s">
        <v>181</v>
      </c>
      <c r="E222" s="1" t="s">
        <v>221</v>
      </c>
      <c r="F222" s="1" t="s">
        <v>226</v>
      </c>
      <c r="G222" s="4" t="s">
        <v>227</v>
      </c>
      <c r="H222" s="1" t="s">
        <v>64</v>
      </c>
      <c r="K222" s="5">
        <v>0</v>
      </c>
    </row>
    <row r="223" spans="2:11" x14ac:dyDescent="0.25">
      <c r="K223" s="27"/>
    </row>
    <row r="224" spans="2:11" x14ac:dyDescent="0.25">
      <c r="B224" s="1" t="s">
        <v>180</v>
      </c>
      <c r="D224" s="1" t="s">
        <v>181</v>
      </c>
      <c r="E224" s="1" t="s">
        <v>221</v>
      </c>
      <c r="F224" s="1" t="s">
        <v>228</v>
      </c>
      <c r="G224" s="4" t="s">
        <v>229</v>
      </c>
      <c r="H224" s="1" t="s">
        <v>52</v>
      </c>
      <c r="I224" s="1" t="s">
        <v>279</v>
      </c>
      <c r="K224" s="5">
        <v>0</v>
      </c>
    </row>
    <row r="225" spans="2:11" x14ac:dyDescent="0.25">
      <c r="B225" s="1" t="s">
        <v>180</v>
      </c>
      <c r="D225" s="1" t="s">
        <v>181</v>
      </c>
      <c r="E225" s="1" t="s">
        <v>221</v>
      </c>
      <c r="F225" s="1" t="s">
        <v>228</v>
      </c>
      <c r="G225" s="4" t="s">
        <v>229</v>
      </c>
      <c r="H225" s="1" t="s">
        <v>54</v>
      </c>
      <c r="K225" s="5">
        <v>0</v>
      </c>
    </row>
    <row r="226" spans="2:11" x14ac:dyDescent="0.25">
      <c r="B226" s="1" t="s">
        <v>180</v>
      </c>
      <c r="D226" s="1" t="s">
        <v>181</v>
      </c>
      <c r="E226" s="1" t="s">
        <v>221</v>
      </c>
      <c r="F226" s="1" t="s">
        <v>228</v>
      </c>
      <c r="G226" s="4" t="s">
        <v>229</v>
      </c>
      <c r="H226" s="1" t="s">
        <v>64</v>
      </c>
      <c r="K226" s="5">
        <v>0</v>
      </c>
    </row>
    <row r="227" spans="2:11" x14ac:dyDescent="0.25">
      <c r="K227" s="27"/>
    </row>
    <row r="228" spans="2:11" x14ac:dyDescent="0.25">
      <c r="B228" s="1" t="s">
        <v>180</v>
      </c>
      <c r="D228" s="1" t="s">
        <v>181</v>
      </c>
      <c r="E228" s="1" t="s">
        <v>221</v>
      </c>
      <c r="F228" s="1" t="s">
        <v>230</v>
      </c>
      <c r="G228" s="4" t="s">
        <v>231</v>
      </c>
      <c r="H228" s="1" t="s">
        <v>52</v>
      </c>
      <c r="I228" s="1" t="s">
        <v>279</v>
      </c>
      <c r="K228" s="5">
        <v>0</v>
      </c>
    </row>
    <row r="229" spans="2:11" x14ac:dyDescent="0.25">
      <c r="B229" s="1" t="s">
        <v>180</v>
      </c>
      <c r="D229" s="1" t="s">
        <v>181</v>
      </c>
      <c r="E229" s="1" t="s">
        <v>221</v>
      </c>
      <c r="F229" s="1" t="s">
        <v>230</v>
      </c>
      <c r="G229" s="4" t="s">
        <v>231</v>
      </c>
      <c r="H229" s="1" t="s">
        <v>54</v>
      </c>
      <c r="K229" s="5">
        <v>0</v>
      </c>
    </row>
    <row r="230" spans="2:11" x14ac:dyDescent="0.25">
      <c r="B230" s="1" t="s">
        <v>180</v>
      </c>
      <c r="D230" s="1" t="s">
        <v>181</v>
      </c>
      <c r="E230" s="1" t="s">
        <v>221</v>
      </c>
      <c r="F230" s="1" t="s">
        <v>230</v>
      </c>
      <c r="G230" s="4" t="s">
        <v>231</v>
      </c>
      <c r="H230" s="1" t="s">
        <v>64</v>
      </c>
      <c r="K230" s="5">
        <v>0</v>
      </c>
    </row>
    <row r="231" spans="2:11" x14ac:dyDescent="0.25">
      <c r="K231" s="27"/>
    </row>
    <row r="232" spans="2:11" x14ac:dyDescent="0.25">
      <c r="B232" s="1" t="s">
        <v>180</v>
      </c>
      <c r="D232" s="1" t="s">
        <v>181</v>
      </c>
      <c r="E232" s="1" t="s">
        <v>221</v>
      </c>
      <c r="F232" s="1" t="s">
        <v>232</v>
      </c>
      <c r="G232" s="4" t="s">
        <v>233</v>
      </c>
      <c r="H232" s="1" t="s">
        <v>52</v>
      </c>
      <c r="I232" s="1" t="s">
        <v>279</v>
      </c>
      <c r="K232" s="5">
        <v>0</v>
      </c>
    </row>
    <row r="233" spans="2:11" x14ac:dyDescent="0.25">
      <c r="B233" s="1" t="s">
        <v>180</v>
      </c>
      <c r="D233" s="1" t="s">
        <v>181</v>
      </c>
      <c r="E233" s="1" t="s">
        <v>221</v>
      </c>
      <c r="F233" s="1" t="s">
        <v>232</v>
      </c>
      <c r="G233" s="4" t="s">
        <v>233</v>
      </c>
      <c r="H233" s="1" t="s">
        <v>54</v>
      </c>
      <c r="K233" s="5">
        <v>0</v>
      </c>
    </row>
    <row r="234" spans="2:11" x14ac:dyDescent="0.25">
      <c r="B234" s="1" t="s">
        <v>180</v>
      </c>
      <c r="D234" s="1" t="s">
        <v>181</v>
      </c>
      <c r="E234" s="1" t="s">
        <v>221</v>
      </c>
      <c r="F234" s="1" t="s">
        <v>232</v>
      </c>
      <c r="G234" s="4" t="s">
        <v>233</v>
      </c>
      <c r="H234" s="1" t="s">
        <v>64</v>
      </c>
      <c r="K234" s="5">
        <v>0</v>
      </c>
    </row>
    <row r="235" spans="2:11" x14ac:dyDescent="0.25">
      <c r="K235" s="27"/>
    </row>
    <row r="236" spans="2:11" x14ac:dyDescent="0.25">
      <c r="B236" s="1" t="s">
        <v>180</v>
      </c>
      <c r="D236" s="1" t="s">
        <v>181</v>
      </c>
      <c r="E236" s="1" t="s">
        <v>221</v>
      </c>
      <c r="F236" s="1" t="s">
        <v>234</v>
      </c>
      <c r="G236" s="4" t="s">
        <v>235</v>
      </c>
      <c r="H236" s="1" t="s">
        <v>52</v>
      </c>
      <c r="I236" s="1" t="s">
        <v>279</v>
      </c>
      <c r="K236" s="5">
        <v>0</v>
      </c>
    </row>
    <row r="237" spans="2:11" x14ac:dyDescent="0.25">
      <c r="B237" s="1" t="s">
        <v>180</v>
      </c>
      <c r="D237" s="1" t="s">
        <v>181</v>
      </c>
      <c r="E237" s="1" t="s">
        <v>221</v>
      </c>
      <c r="F237" s="1" t="s">
        <v>234</v>
      </c>
      <c r="G237" s="4" t="s">
        <v>235</v>
      </c>
      <c r="H237" s="1" t="s">
        <v>54</v>
      </c>
      <c r="K237" s="5">
        <v>0</v>
      </c>
    </row>
    <row r="238" spans="2:11" x14ac:dyDescent="0.25">
      <c r="B238" s="1" t="s">
        <v>180</v>
      </c>
      <c r="D238" s="1" t="s">
        <v>181</v>
      </c>
      <c r="E238" s="1" t="s">
        <v>221</v>
      </c>
      <c r="F238" s="1" t="s">
        <v>234</v>
      </c>
      <c r="G238" s="4" t="s">
        <v>235</v>
      </c>
      <c r="H238" s="1" t="s">
        <v>64</v>
      </c>
      <c r="K238" s="5">
        <v>0</v>
      </c>
    </row>
    <row r="239" spans="2:11" x14ac:dyDescent="0.25">
      <c r="K239" s="27"/>
    </row>
    <row r="240" spans="2:11" x14ac:dyDescent="0.25">
      <c r="B240" s="1" t="s">
        <v>180</v>
      </c>
      <c r="D240" s="1" t="s">
        <v>181</v>
      </c>
      <c r="E240" s="1" t="s">
        <v>221</v>
      </c>
      <c r="F240" s="1" t="s">
        <v>236</v>
      </c>
      <c r="G240" s="4" t="s">
        <v>237</v>
      </c>
      <c r="H240" s="1" t="s">
        <v>52</v>
      </c>
      <c r="I240" s="1" t="s">
        <v>279</v>
      </c>
      <c r="K240" s="5">
        <v>0</v>
      </c>
    </row>
    <row r="241" spans="2:13" x14ac:dyDescent="0.25">
      <c r="B241" s="1" t="s">
        <v>180</v>
      </c>
      <c r="D241" s="1" t="s">
        <v>181</v>
      </c>
      <c r="E241" s="1" t="s">
        <v>221</v>
      </c>
      <c r="F241" s="1" t="s">
        <v>236</v>
      </c>
      <c r="G241" s="4" t="s">
        <v>237</v>
      </c>
      <c r="H241" s="1" t="s">
        <v>54</v>
      </c>
      <c r="K241" s="5">
        <v>0</v>
      </c>
    </row>
    <row r="242" spans="2:13" x14ac:dyDescent="0.25">
      <c r="B242" s="1" t="s">
        <v>180</v>
      </c>
      <c r="D242" s="1" t="s">
        <v>181</v>
      </c>
      <c r="E242" s="1" t="s">
        <v>221</v>
      </c>
      <c r="F242" s="1" t="s">
        <v>236</v>
      </c>
      <c r="G242" s="4" t="s">
        <v>237</v>
      </c>
      <c r="H242" s="1" t="s">
        <v>64</v>
      </c>
      <c r="K242" s="5">
        <v>0</v>
      </c>
    </row>
    <row r="243" spans="2:13" x14ac:dyDescent="0.25">
      <c r="K243" s="27"/>
    </row>
    <row r="244" spans="2:13" x14ac:dyDescent="0.25">
      <c r="B244" s="1" t="s">
        <v>239</v>
      </c>
      <c r="F244" s="1" t="s">
        <v>241</v>
      </c>
      <c r="G244" s="4" t="s">
        <v>242</v>
      </c>
      <c r="H244" s="1" t="s">
        <v>52</v>
      </c>
      <c r="I244" s="1" t="s">
        <v>279</v>
      </c>
      <c r="K244" s="5">
        <v>73</v>
      </c>
      <c r="M244" s="5" t="s">
        <v>173</v>
      </c>
    </row>
    <row r="245" spans="2:13" x14ac:dyDescent="0.25">
      <c r="B245" s="1" t="s">
        <v>239</v>
      </c>
      <c r="F245" s="1" t="s">
        <v>241</v>
      </c>
      <c r="G245" s="4" t="s">
        <v>242</v>
      </c>
      <c r="H245" s="1" t="s">
        <v>54</v>
      </c>
      <c r="K245" s="5">
        <v>0</v>
      </c>
      <c r="M245" s="5" t="s">
        <v>274</v>
      </c>
    </row>
    <row r="246" spans="2:13" x14ac:dyDescent="0.25">
      <c r="B246" s="1" t="s">
        <v>239</v>
      </c>
      <c r="F246" s="1" t="s">
        <v>241</v>
      </c>
      <c r="G246" s="4" t="s">
        <v>242</v>
      </c>
      <c r="H246" s="1" t="s">
        <v>64</v>
      </c>
      <c r="K246" s="5">
        <v>0</v>
      </c>
      <c r="M246" s="5">
        <f>SUM(K133:K246)</f>
        <v>12012</v>
      </c>
    </row>
    <row r="248" spans="2:13" x14ac:dyDescent="0.25">
      <c r="I248" s="65" t="s">
        <v>276</v>
      </c>
      <c r="K248" s="5">
        <f>SUM(M99:M246)</f>
        <v>71406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3" style="1" customWidth="1"/>
    <col min="7" max="7" width="10.33203125" style="4" customWidth="1"/>
    <col min="8" max="8" width="9.5546875" style="1" customWidth="1"/>
    <col min="9" max="9" width="0.33203125" style="1" hidden="1" customWidth="1"/>
    <col min="10" max="10" width="0.109375" style="1" hidden="1" customWidth="1"/>
    <col min="11" max="11" width="13"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5">
      <c r="L13" s="15"/>
      <c r="M13" s="13"/>
      <c r="N13" s="13"/>
      <c r="O13" s="13"/>
      <c r="P13" s="19"/>
    </row>
    <row r="14" spans="1:100" hidden="1" outlineLevel="2" x14ac:dyDescent="0.25">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5">
      <c r="B15" s="1" t="s">
        <v>48</v>
      </c>
      <c r="C15" s="2">
        <v>3</v>
      </c>
      <c r="D15" s="2">
        <v>15</v>
      </c>
      <c r="E15" s="1" t="s">
        <v>49</v>
      </c>
      <c r="F15" s="1" t="s">
        <v>56</v>
      </c>
      <c r="G15" s="4" t="s">
        <v>57</v>
      </c>
      <c r="H15" s="1" t="s">
        <v>54</v>
      </c>
      <c r="I15" s="1" t="s">
        <v>58</v>
      </c>
      <c r="L15" s="15"/>
      <c r="M15" s="13"/>
      <c r="N15" s="13"/>
      <c r="O15" s="13"/>
      <c r="P15" s="19"/>
    </row>
    <row r="16" spans="1:100" hidden="1" outlineLevel="2" x14ac:dyDescent="0.25">
      <c r="D16" s="2">
        <v>15</v>
      </c>
      <c r="L16" s="15"/>
      <c r="M16" s="13"/>
      <c r="N16" s="13"/>
      <c r="O16" s="13"/>
      <c r="P16" s="19"/>
    </row>
    <row r="17" spans="2:50" outlineLevel="2" x14ac:dyDescent="0.25">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5">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5">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5">
      <c r="D20" s="2">
        <v>15</v>
      </c>
      <c r="K20" s="26"/>
      <c r="L20" s="15"/>
      <c r="M20" s="13"/>
      <c r="N20" s="13"/>
      <c r="O20" s="13"/>
      <c r="P20" s="19"/>
      <c r="Q20" s="27"/>
      <c r="T20" s="27"/>
      <c r="W20" s="27"/>
      <c r="Z20" s="27"/>
      <c r="AC20" s="27"/>
      <c r="AF20" s="27"/>
      <c r="AI20" s="27"/>
      <c r="AL20" s="27"/>
      <c r="AO20" s="27"/>
      <c r="AR20" s="27"/>
      <c r="AU20" s="27"/>
      <c r="AX20" s="27"/>
    </row>
    <row r="21" spans="2:50" outlineLevel="1" x14ac:dyDescent="0.25">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5">
      <c r="L22" s="15"/>
      <c r="M22" s="13"/>
      <c r="N22" s="13"/>
      <c r="O22" s="13"/>
      <c r="P22" s="19"/>
    </row>
    <row r="23" spans="2:50" outlineLevel="2" x14ac:dyDescent="0.25">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5">
      <c r="B24" s="1" t="s">
        <v>48</v>
      </c>
      <c r="C24" s="2">
        <v>4</v>
      </c>
      <c r="D24" s="2">
        <v>25</v>
      </c>
      <c r="E24" s="1" t="s">
        <v>60</v>
      </c>
      <c r="F24" s="1" t="s">
        <v>68</v>
      </c>
      <c r="G24" s="29" t="s">
        <v>69</v>
      </c>
      <c r="H24" s="1" t="s">
        <v>54</v>
      </c>
      <c r="K24" s="13">
        <f>'Total Reqs'!K16</f>
        <v>0</v>
      </c>
      <c r="L24" s="15"/>
      <c r="M24" s="13"/>
      <c r="N24" s="13"/>
      <c r="O24" s="13"/>
      <c r="P24" s="19"/>
    </row>
    <row r="25" spans="2:50" outlineLevel="2" x14ac:dyDescent="0.25">
      <c r="D25" s="2">
        <v>25</v>
      </c>
      <c r="G25" s="29"/>
      <c r="L25" s="15"/>
      <c r="M25" s="13"/>
      <c r="N25" s="13"/>
      <c r="O25" s="13"/>
      <c r="P25" s="19"/>
    </row>
    <row r="26" spans="2:50" outlineLevel="2" x14ac:dyDescent="0.25">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5">
      <c r="B27" s="1" t="s">
        <v>48</v>
      </c>
      <c r="C27" s="2">
        <v>4</v>
      </c>
      <c r="D27" s="2">
        <v>25</v>
      </c>
      <c r="E27" s="1" t="s">
        <v>60</v>
      </c>
      <c r="F27" s="1" t="s">
        <v>70</v>
      </c>
      <c r="G27" s="31" t="s">
        <v>71</v>
      </c>
      <c r="H27" s="1" t="s">
        <v>54</v>
      </c>
      <c r="K27" s="13">
        <f>'Total Reqs'!K19</f>
        <v>0</v>
      </c>
      <c r="L27" s="15"/>
      <c r="M27" s="13"/>
      <c r="N27" s="13"/>
      <c r="O27" s="13"/>
      <c r="P27" s="19"/>
    </row>
    <row r="28" spans="2:50" outlineLevel="2" x14ac:dyDescent="0.25">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5">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5">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5">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5">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5">
      <c r="G33" s="31"/>
      <c r="K33" s="26"/>
      <c r="L33" s="15"/>
      <c r="M33" s="13"/>
      <c r="N33" s="13"/>
      <c r="O33" s="13"/>
      <c r="P33" s="19"/>
      <c r="Q33" s="27"/>
      <c r="T33" s="27"/>
      <c r="W33" s="27"/>
      <c r="Z33" s="27"/>
      <c r="AC33" s="27"/>
      <c r="AF33" s="27"/>
      <c r="AI33" s="27"/>
      <c r="AL33" s="27"/>
      <c r="AO33" s="27"/>
      <c r="AR33" s="27"/>
      <c r="AU33" s="27"/>
      <c r="AX33" s="27"/>
    </row>
    <row r="34" spans="2:50" outlineLevel="2" x14ac:dyDescent="0.25">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5">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5">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5">
      <c r="D37" s="2">
        <v>2</v>
      </c>
      <c r="K37" s="26"/>
      <c r="L37" s="15"/>
      <c r="M37" s="13"/>
      <c r="N37" s="13"/>
      <c r="O37" s="13"/>
      <c r="P37" s="19"/>
      <c r="Q37" s="27"/>
      <c r="T37" s="27"/>
      <c r="W37" s="27"/>
      <c r="Z37" s="27"/>
      <c r="AC37" s="27"/>
      <c r="AF37" s="27"/>
      <c r="AI37" s="27"/>
      <c r="AL37" s="27"/>
      <c r="AO37" s="27"/>
      <c r="AR37" s="27"/>
      <c r="AU37" s="27"/>
      <c r="AX37" s="27"/>
    </row>
    <row r="38" spans="2:50" outlineLevel="1" x14ac:dyDescent="0.25">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5">
      <c r="K39" s="26"/>
      <c r="L39" s="15"/>
      <c r="M39" s="13"/>
      <c r="N39" s="13"/>
      <c r="O39" s="13"/>
      <c r="P39" s="19"/>
      <c r="Q39" s="27"/>
      <c r="T39" s="27"/>
      <c r="W39" s="27"/>
      <c r="Z39" s="27"/>
      <c r="AC39" s="27"/>
      <c r="AF39" s="27"/>
      <c r="AI39" s="27"/>
      <c r="AL39" s="27"/>
      <c r="AO39" s="27"/>
      <c r="AR39" s="27"/>
      <c r="AU39" s="27"/>
      <c r="AX39" s="27"/>
    </row>
    <row r="40" spans="2:50" outlineLevel="2" x14ac:dyDescent="0.25">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5">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5">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5">
      <c r="D43" s="2">
        <v>7</v>
      </c>
      <c r="K43" s="26"/>
      <c r="L43" s="15"/>
      <c r="M43" s="13"/>
      <c r="N43" s="13"/>
      <c r="O43" s="13"/>
      <c r="P43" s="19"/>
      <c r="Q43" s="27"/>
      <c r="T43" s="27"/>
      <c r="W43" s="27"/>
      <c r="Z43" s="27"/>
      <c r="AC43" s="27"/>
      <c r="AF43" s="27"/>
      <c r="AI43" s="27"/>
      <c r="AL43" s="27"/>
      <c r="AO43" s="27"/>
      <c r="AR43" s="27"/>
      <c r="AU43" s="27"/>
      <c r="AX43" s="27"/>
    </row>
    <row r="44" spans="2:50" outlineLevel="1" x14ac:dyDescent="0.25">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5">
      <c r="K45" s="26"/>
      <c r="L45" s="15"/>
      <c r="M45" s="13"/>
      <c r="N45" s="13"/>
      <c r="O45" s="13"/>
      <c r="P45" s="19"/>
      <c r="Q45" s="27"/>
      <c r="T45" s="27"/>
      <c r="W45" s="27"/>
      <c r="Z45" s="27"/>
      <c r="AC45" s="27"/>
      <c r="AF45" s="27"/>
      <c r="AI45" s="27"/>
      <c r="AL45" s="27"/>
      <c r="AO45" s="27"/>
      <c r="AR45" s="27"/>
      <c r="AU45" s="27"/>
      <c r="AX45" s="27"/>
    </row>
    <row r="46" spans="2:50" hidden="1" outlineLevel="2" x14ac:dyDescent="0.25">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5">
      <c r="B47" s="1" t="s">
        <v>48</v>
      </c>
      <c r="C47" s="2">
        <v>6</v>
      </c>
      <c r="D47" s="2">
        <v>10</v>
      </c>
      <c r="F47" s="1" t="s">
        <v>78</v>
      </c>
      <c r="G47" s="33" t="s">
        <v>79</v>
      </c>
      <c r="H47" s="1" t="s">
        <v>54</v>
      </c>
      <c r="I47" s="1" t="s">
        <v>67</v>
      </c>
      <c r="K47" s="13" t="e">
        <f>'Total Reqs'!#REF!</f>
        <v>#REF!</v>
      </c>
      <c r="L47" s="15"/>
      <c r="M47" s="13"/>
      <c r="N47" s="13"/>
      <c r="O47" s="13"/>
      <c r="P47" s="19"/>
    </row>
    <row r="48" spans="2:50" outlineLevel="2" x14ac:dyDescent="0.25">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5">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5">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5">
      <c r="D51" s="2">
        <v>1</v>
      </c>
      <c r="K51" s="26"/>
      <c r="L51" s="15"/>
      <c r="M51" s="13"/>
      <c r="N51" s="13"/>
      <c r="O51" s="13"/>
      <c r="P51" s="19"/>
      <c r="Q51" s="27"/>
      <c r="T51" s="27"/>
      <c r="W51" s="27"/>
      <c r="Z51" s="27"/>
      <c r="AC51" s="27"/>
      <c r="AF51" s="27"/>
      <c r="AI51" s="27"/>
      <c r="AL51" s="27"/>
      <c r="AO51" s="27"/>
      <c r="AR51" s="27"/>
      <c r="AU51" s="27"/>
      <c r="AX51" s="27"/>
    </row>
    <row r="52" spans="2:50" outlineLevel="1" x14ac:dyDescent="0.25">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5">
      <c r="L53" s="15"/>
      <c r="M53" s="13"/>
      <c r="N53" s="13"/>
      <c r="O53" s="13"/>
      <c r="P53" s="19"/>
    </row>
    <row r="54" spans="2:50" hidden="1" outlineLevel="2" x14ac:dyDescent="0.25">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5">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5">
      <c r="D56" s="2">
        <v>3</v>
      </c>
      <c r="G56" s="29"/>
      <c r="K56" s="34"/>
      <c r="L56" s="15"/>
      <c r="M56" s="13"/>
      <c r="N56" s="13"/>
      <c r="O56" s="13"/>
      <c r="P56" s="19"/>
    </row>
    <row r="57" spans="2:50" outlineLevel="2" x14ac:dyDescent="0.25">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5">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5">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5">
      <c r="D60" s="2">
        <v>3</v>
      </c>
      <c r="K60" s="26"/>
      <c r="L60" s="15"/>
      <c r="M60" s="13"/>
      <c r="N60" s="13"/>
      <c r="O60" s="13"/>
      <c r="P60" s="19"/>
      <c r="Q60" s="27"/>
      <c r="T60" s="27"/>
      <c r="W60" s="27"/>
      <c r="Z60" s="27"/>
      <c r="AC60" s="27"/>
      <c r="AF60" s="27"/>
      <c r="AI60" s="27"/>
      <c r="AL60" s="27"/>
      <c r="AO60" s="27"/>
      <c r="AR60" s="27"/>
      <c r="AU60" s="27"/>
      <c r="AX60" s="27"/>
    </row>
    <row r="61" spans="2:50" outlineLevel="1" x14ac:dyDescent="0.25">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5">
      <c r="L62" s="15"/>
      <c r="M62" s="13"/>
      <c r="N62" s="13"/>
      <c r="O62" s="13"/>
      <c r="P62" s="19"/>
    </row>
    <row r="63" spans="2:50" hidden="1" outlineLevel="2" x14ac:dyDescent="0.25">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5">
      <c r="B64" s="1" t="s">
        <v>48</v>
      </c>
      <c r="C64" s="2">
        <v>7</v>
      </c>
      <c r="D64" s="2">
        <v>4</v>
      </c>
      <c r="E64" s="1" t="s">
        <v>49</v>
      </c>
      <c r="F64" s="1" t="s">
        <v>86</v>
      </c>
      <c r="G64" s="29" t="s">
        <v>87</v>
      </c>
      <c r="H64" s="1" t="s">
        <v>54</v>
      </c>
      <c r="L64" s="15"/>
      <c r="M64" s="13"/>
      <c r="N64" s="13"/>
      <c r="O64" s="13"/>
      <c r="P64" s="19"/>
    </row>
    <row r="65" spans="2:50" hidden="1" outlineLevel="2" x14ac:dyDescent="0.25">
      <c r="D65" s="2">
        <v>4</v>
      </c>
      <c r="G65" s="29"/>
      <c r="L65" s="15"/>
      <c r="M65" s="13"/>
      <c r="N65" s="13"/>
      <c r="O65" s="13"/>
      <c r="P65" s="19"/>
    </row>
    <row r="66" spans="2:50" outlineLevel="2" x14ac:dyDescent="0.25">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5">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5">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5">
      <c r="D69" s="2">
        <v>4</v>
      </c>
      <c r="K69" s="26"/>
      <c r="L69" s="15"/>
      <c r="M69" s="13"/>
      <c r="N69" s="13"/>
      <c r="O69" s="13"/>
      <c r="P69" s="19"/>
      <c r="Q69" s="27"/>
      <c r="T69" s="27"/>
      <c r="W69" s="27"/>
      <c r="Z69" s="27"/>
      <c r="AC69" s="27"/>
      <c r="AF69" s="27"/>
      <c r="AI69" s="27"/>
      <c r="AL69" s="27"/>
      <c r="AO69" s="27"/>
      <c r="AR69" s="27"/>
      <c r="AU69" s="27"/>
      <c r="AX69" s="27"/>
    </row>
    <row r="70" spans="2:50" outlineLevel="1" x14ac:dyDescent="0.25">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5">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5">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5">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5">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5">
      <c r="D75" s="2">
        <v>5</v>
      </c>
      <c r="K75" s="26"/>
      <c r="L75" s="15"/>
      <c r="M75" s="13"/>
      <c r="N75" s="13"/>
      <c r="O75" s="13"/>
      <c r="P75" s="19"/>
      <c r="Q75" s="27"/>
      <c r="T75" s="27"/>
      <c r="W75" s="27"/>
      <c r="Z75" s="27"/>
      <c r="AC75" s="27"/>
      <c r="AF75" s="27"/>
      <c r="AI75" s="27"/>
      <c r="AL75" s="27"/>
      <c r="AO75" s="27"/>
      <c r="AR75" s="27"/>
      <c r="AU75" s="27"/>
      <c r="AX75" s="27"/>
    </row>
    <row r="76" spans="2:50" outlineLevel="1" x14ac:dyDescent="0.25">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5">
      <c r="K77" s="26"/>
      <c r="L77" s="15"/>
      <c r="M77" s="13"/>
      <c r="N77" s="13"/>
      <c r="O77" s="13"/>
      <c r="P77" s="19"/>
      <c r="Q77" s="27"/>
      <c r="T77" s="27"/>
      <c r="W77" s="27"/>
      <c r="Z77" s="27"/>
      <c r="AC77" s="27"/>
      <c r="AF77" s="27"/>
      <c r="AI77" s="27"/>
      <c r="AL77" s="27"/>
      <c r="AO77" s="27"/>
      <c r="AR77" s="27"/>
      <c r="AU77" s="27"/>
      <c r="AX77" s="27"/>
    </row>
    <row r="78" spans="2:50" outlineLevel="2" x14ac:dyDescent="0.25">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5">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5">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5">
      <c r="D81" s="2">
        <v>6</v>
      </c>
      <c r="K81" s="26"/>
      <c r="L81" s="15"/>
      <c r="M81" s="13"/>
      <c r="N81" s="13"/>
      <c r="O81" s="13"/>
      <c r="P81" s="19"/>
      <c r="Q81" s="27"/>
      <c r="T81" s="27"/>
      <c r="W81" s="27"/>
      <c r="Z81" s="27"/>
      <c r="AC81" s="27"/>
      <c r="AF81" s="27"/>
      <c r="AI81" s="27"/>
      <c r="AL81" s="27"/>
      <c r="AO81" s="27"/>
      <c r="AR81" s="27"/>
      <c r="AU81" s="27"/>
      <c r="AX81" s="27"/>
    </row>
    <row r="82" spans="2:50" outlineLevel="1" x14ac:dyDescent="0.25">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5">
      <c r="K83" s="26"/>
      <c r="L83" s="15"/>
      <c r="M83" s="13"/>
      <c r="N83" s="13"/>
      <c r="O83" s="13"/>
      <c r="P83" s="19"/>
      <c r="Q83" s="27"/>
      <c r="T83" s="27"/>
      <c r="W83" s="27"/>
      <c r="Z83" s="27"/>
      <c r="AC83" s="27"/>
      <c r="AF83" s="27"/>
      <c r="AI83" s="27"/>
      <c r="AL83" s="27"/>
      <c r="AO83" s="27"/>
      <c r="AR83" s="27"/>
      <c r="AU83" s="27"/>
      <c r="AX83" s="27"/>
    </row>
    <row r="84" spans="2:50" hidden="1" outlineLevel="1" x14ac:dyDescent="0.25">
      <c r="L84" s="15"/>
      <c r="M84" s="13"/>
      <c r="N84" s="13"/>
      <c r="O84" s="13"/>
      <c r="P84" s="19"/>
    </row>
    <row r="85" spans="2:50" hidden="1" outlineLevel="2" x14ac:dyDescent="0.25">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5">
      <c r="B86" s="1" t="s">
        <v>48</v>
      </c>
      <c r="C86" s="2">
        <v>7</v>
      </c>
      <c r="D86" s="2">
        <v>8</v>
      </c>
      <c r="E86" s="1" t="s">
        <v>49</v>
      </c>
      <c r="F86" s="1" t="s">
        <v>94</v>
      </c>
      <c r="G86" s="29" t="s">
        <v>95</v>
      </c>
      <c r="H86" s="1" t="s">
        <v>54</v>
      </c>
      <c r="I86" s="1" t="s">
        <v>58</v>
      </c>
      <c r="L86" s="15"/>
      <c r="M86" s="13"/>
      <c r="N86" s="13"/>
      <c r="O86" s="13"/>
      <c r="P86" s="19"/>
    </row>
    <row r="87" spans="2:50" hidden="1" outlineLevel="2" x14ac:dyDescent="0.25">
      <c r="D87" s="2">
        <v>8</v>
      </c>
      <c r="G87" s="29"/>
      <c r="L87" s="15"/>
      <c r="M87" s="13"/>
      <c r="N87" s="13"/>
      <c r="O87" s="13"/>
      <c r="P87" s="19"/>
    </row>
    <row r="88" spans="2:50" outlineLevel="2" x14ac:dyDescent="0.25">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5">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5">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5">
      <c r="D91" s="2">
        <v>8</v>
      </c>
      <c r="K91" s="26"/>
      <c r="L91" s="15"/>
      <c r="M91" s="13"/>
      <c r="N91" s="13"/>
      <c r="O91" s="13"/>
      <c r="P91" s="19"/>
      <c r="Q91" s="27"/>
      <c r="T91" s="27"/>
      <c r="W91" s="27"/>
      <c r="Z91" s="27"/>
      <c r="AC91" s="27"/>
      <c r="AF91" s="27"/>
      <c r="AI91" s="27"/>
      <c r="AL91" s="27"/>
      <c r="AO91" s="27"/>
      <c r="AR91" s="27"/>
      <c r="AU91" s="27"/>
      <c r="AX91" s="27"/>
    </row>
    <row r="92" spans="2:50" outlineLevel="1" x14ac:dyDescent="0.25">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5">
      <c r="L93" s="15"/>
      <c r="M93" s="13"/>
      <c r="N93" s="13"/>
      <c r="O93" s="13"/>
      <c r="P93" s="19"/>
    </row>
    <row r="94" spans="2:50" outlineLevel="2" x14ac:dyDescent="0.25">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5">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5">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5">
      <c r="D97" s="2">
        <v>9</v>
      </c>
      <c r="K97" s="26"/>
      <c r="L97" s="15"/>
      <c r="M97" s="13"/>
      <c r="N97" s="13"/>
      <c r="O97" s="13"/>
      <c r="P97" s="19"/>
      <c r="Q97" s="27"/>
      <c r="T97" s="27"/>
      <c r="W97" s="27"/>
      <c r="Z97" s="27"/>
      <c r="AC97" s="27"/>
      <c r="AF97" s="27"/>
      <c r="AI97" s="27"/>
      <c r="AL97" s="27"/>
      <c r="AO97" s="27"/>
      <c r="AR97" s="27"/>
      <c r="AU97" s="27"/>
      <c r="AX97" s="27"/>
    </row>
    <row r="98" spans="2:50" outlineLevel="1" x14ac:dyDescent="0.25">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5">
      <c r="K99" s="26"/>
      <c r="L99" s="15"/>
      <c r="M99" s="13"/>
      <c r="N99" s="13"/>
      <c r="O99" s="13"/>
      <c r="P99" s="19"/>
      <c r="Q99" s="27"/>
      <c r="T99" s="27"/>
      <c r="W99" s="27"/>
      <c r="Z99" s="27"/>
      <c r="AC99" s="27"/>
      <c r="AF99" s="27"/>
      <c r="AI99" s="27"/>
      <c r="AL99" s="27"/>
      <c r="AO99" s="27"/>
      <c r="AR99" s="27"/>
      <c r="AU99" s="27"/>
      <c r="AX99" s="27"/>
    </row>
    <row r="100" spans="2:50" outlineLevel="2" x14ac:dyDescent="0.25">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5">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5">
      <c r="D102" s="2">
        <v>26</v>
      </c>
      <c r="G102" s="29"/>
      <c r="L102" s="15"/>
      <c r="M102" s="13"/>
      <c r="N102" s="13"/>
      <c r="O102" s="13"/>
      <c r="P102" s="19"/>
    </row>
    <row r="103" spans="2:50" outlineLevel="2" x14ac:dyDescent="0.25">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5">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5">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5">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5">
      <c r="L107" s="15"/>
      <c r="M107" s="13"/>
      <c r="N107" s="13"/>
      <c r="O107" s="13"/>
      <c r="P107" s="19"/>
    </row>
    <row r="108" spans="2:50" outlineLevel="2" x14ac:dyDescent="0.25">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5">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5">
      <c r="D110" s="2">
        <v>27</v>
      </c>
      <c r="L110" s="15"/>
      <c r="M110" s="13"/>
      <c r="N110" s="13"/>
      <c r="O110" s="13"/>
      <c r="P110" s="19"/>
    </row>
    <row r="111" spans="2:50" outlineLevel="1" x14ac:dyDescent="0.25">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5">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5">
      <c r="L113" s="15"/>
      <c r="M113" s="13"/>
      <c r="N113" s="13"/>
      <c r="O113" s="13"/>
      <c r="P113" s="19"/>
    </row>
    <row r="114" spans="2:50" hidden="1" outlineLevel="2" x14ac:dyDescent="0.25">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5">
      <c r="B115" s="1" t="s">
        <v>48</v>
      </c>
      <c r="C115" s="2">
        <v>8</v>
      </c>
      <c r="D115" s="2">
        <v>32</v>
      </c>
      <c r="E115" s="1" t="s">
        <v>49</v>
      </c>
      <c r="F115" s="1" t="s">
        <v>66</v>
      </c>
      <c r="G115" s="29" t="s">
        <v>105</v>
      </c>
      <c r="H115" s="1" t="s">
        <v>54</v>
      </c>
      <c r="L115" s="15"/>
      <c r="M115" s="13"/>
      <c r="N115" s="13"/>
      <c r="O115" s="13"/>
      <c r="P115" s="19"/>
    </row>
    <row r="116" spans="2:50" outlineLevel="2" x14ac:dyDescent="0.25">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5">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5">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5">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5">
      <c r="K120" s="26"/>
      <c r="L120" s="15"/>
      <c r="M120" s="13"/>
      <c r="N120" s="13"/>
      <c r="O120" s="13"/>
      <c r="P120" s="19"/>
      <c r="Q120" s="27"/>
      <c r="T120" s="27"/>
      <c r="W120" s="27"/>
      <c r="Z120" s="27"/>
      <c r="AC120" s="27"/>
      <c r="AF120" s="27"/>
      <c r="AI120" s="27"/>
      <c r="AL120" s="27"/>
      <c r="AO120" s="27"/>
      <c r="AR120" s="27"/>
      <c r="AU120" s="27"/>
      <c r="AX120" s="27"/>
    </row>
    <row r="121" spans="2:50" outlineLevel="2" x14ac:dyDescent="0.25">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5">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5">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5">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5">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5">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5">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5">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5">
      <c r="K129" s="26"/>
      <c r="L129" s="15"/>
      <c r="M129" s="13"/>
      <c r="N129" s="13"/>
      <c r="O129" s="13"/>
      <c r="P129" s="19"/>
      <c r="Q129" s="27"/>
      <c r="T129" s="27"/>
      <c r="W129" s="27"/>
      <c r="Z129" s="27"/>
      <c r="AC129" s="27"/>
      <c r="AF129" s="27"/>
      <c r="AI129" s="27"/>
      <c r="AL129" s="27"/>
      <c r="AO129" s="27"/>
      <c r="AR129" s="27"/>
      <c r="AU129" s="27"/>
      <c r="AX129" s="27"/>
    </row>
    <row r="130" spans="2:50" outlineLevel="2" x14ac:dyDescent="0.25">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5">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5">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5">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5">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5">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5">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5">
      <c r="L137" s="15"/>
      <c r="M137" s="13"/>
      <c r="N137" s="13"/>
      <c r="O137" s="13"/>
      <c r="P137" s="19"/>
    </row>
    <row r="138" spans="2:50" outlineLevel="2" x14ac:dyDescent="0.25">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5">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5">
      <c r="D140" s="2">
        <v>38</v>
      </c>
      <c r="L140" s="15"/>
      <c r="M140" s="13"/>
      <c r="N140" s="13"/>
      <c r="O140" s="13"/>
      <c r="P140" s="19"/>
    </row>
    <row r="141" spans="2:50" outlineLevel="1" x14ac:dyDescent="0.25">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5">
      <c r="L142" s="15"/>
      <c r="M142" s="13"/>
      <c r="N142" s="13"/>
      <c r="O142" s="13"/>
      <c r="P142" s="19"/>
    </row>
    <row r="143" spans="2:50" hidden="1" outlineLevel="2" x14ac:dyDescent="0.25">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5">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5">
      <c r="D145" s="2">
        <v>39</v>
      </c>
      <c r="G145" s="29"/>
      <c r="L145" s="15"/>
      <c r="M145" s="13"/>
      <c r="N145" s="13"/>
      <c r="O145" s="13"/>
      <c r="P145" s="19"/>
    </row>
    <row r="146" spans="2:50" outlineLevel="2" x14ac:dyDescent="0.25">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5">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5">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5">
      <c r="K149" s="26"/>
      <c r="L149" s="15"/>
      <c r="M149" s="13"/>
      <c r="N149" s="13"/>
      <c r="O149" s="13"/>
      <c r="P149" s="19"/>
      <c r="Q149" s="27"/>
      <c r="T149" s="27"/>
      <c r="W149" s="27"/>
      <c r="Z149" s="27"/>
      <c r="AC149" s="27"/>
      <c r="AF149" s="27"/>
      <c r="AI149" s="27"/>
      <c r="AL149" s="27"/>
      <c r="AO149" s="27"/>
      <c r="AR149" s="27"/>
      <c r="AU149" s="27"/>
      <c r="AX149" s="27"/>
    </row>
    <row r="150" spans="2:50" outlineLevel="2" x14ac:dyDescent="0.25">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5">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5">
      <c r="D152" s="2">
        <v>39</v>
      </c>
      <c r="L152" s="15"/>
      <c r="M152" s="13"/>
      <c r="N152" s="13"/>
      <c r="O152" s="13"/>
      <c r="P152" s="19"/>
    </row>
    <row r="153" spans="2:50" outlineLevel="1" x14ac:dyDescent="0.25">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5">
      <c r="K154" s="26"/>
      <c r="L154" s="15"/>
      <c r="M154" s="13"/>
      <c r="N154" s="13"/>
      <c r="O154" s="13"/>
      <c r="P154" s="19"/>
      <c r="Q154" s="27"/>
      <c r="T154" s="27"/>
      <c r="W154" s="27"/>
      <c r="Z154" s="27"/>
      <c r="AC154" s="27"/>
      <c r="AF154" s="27"/>
      <c r="AI154" s="27"/>
      <c r="AL154" s="27"/>
      <c r="AO154" s="27"/>
      <c r="AR154" s="27"/>
      <c r="AU154" s="27"/>
      <c r="AX154" s="27"/>
    </row>
    <row r="155" spans="2:50" outlineLevel="2" x14ac:dyDescent="0.25">
      <c r="B155" s="1" t="s">
        <v>48</v>
      </c>
      <c r="C155" s="2">
        <v>10</v>
      </c>
      <c r="D155" s="2">
        <v>28</v>
      </c>
      <c r="E155" s="1" t="s">
        <v>122</v>
      </c>
      <c r="F155" s="1" t="s">
        <v>278</v>
      </c>
      <c r="G155" s="29" t="s">
        <v>123</v>
      </c>
      <c r="H155" s="1" t="s">
        <v>52</v>
      </c>
      <c r="I155" s="1" t="s">
        <v>63</v>
      </c>
      <c r="K155" s="13">
        <f>'Total Reqs'!K88</f>
        <v>560</v>
      </c>
      <c r="L155" s="15"/>
      <c r="M155" s="13"/>
      <c r="N155" s="13"/>
      <c r="O155" s="13"/>
      <c r="P155" s="19"/>
      <c r="S155" s="5">
        <v>5000</v>
      </c>
    </row>
    <row r="156" spans="2:50" outlineLevel="2" x14ac:dyDescent="0.25">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5">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5">
      <c r="D158" s="2">
        <v>28</v>
      </c>
      <c r="G158" s="29"/>
      <c r="L158" s="15"/>
      <c r="M158" s="13"/>
      <c r="N158" s="13"/>
      <c r="O158" s="13"/>
      <c r="P158" s="19"/>
    </row>
    <row r="159" spans="2:50" outlineLevel="2" x14ac:dyDescent="0.25">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5">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5">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5">
      <c r="B162" s="2"/>
      <c r="C162" s="2">
        <v>10</v>
      </c>
      <c r="D162" s="20" t="s">
        <v>128</v>
      </c>
      <c r="E162" s="16"/>
      <c r="F162" s="16"/>
      <c r="G162" s="21"/>
      <c r="H162" s="16"/>
      <c r="I162" s="16"/>
      <c r="J162" s="16"/>
      <c r="K162" s="22">
        <f>SUBTOTAL(9,K155:K161)</f>
        <v>634</v>
      </c>
      <c r="L162" s="22">
        <f>SUBTOTAL(9,L155:L161)</f>
        <v>0</v>
      </c>
      <c r="M162" s="22">
        <f>K162-L162</f>
        <v>634</v>
      </c>
      <c r="N162" s="22">
        <v>798</v>
      </c>
      <c r="O162" s="22">
        <f>IF(M162&lt;0.9*N162,0.9*N162,IF(M162&gt;1.1*N162,1.1*N162,M162))</f>
        <v>718.2</v>
      </c>
      <c r="P162" s="23">
        <f>(M162-O162)</f>
        <v>-84.200000000000045</v>
      </c>
      <c r="Q162" s="24"/>
      <c r="R162" s="24"/>
      <c r="S162" s="24">
        <f>SUBTOTAL(9,S155:S161)</f>
        <v>5000</v>
      </c>
      <c r="T162" s="24"/>
      <c r="U162" s="32">
        <f>S162-K162</f>
        <v>4366</v>
      </c>
    </row>
    <row r="163" spans="2:50" outlineLevel="1" x14ac:dyDescent="0.25">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5">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5">
      <c r="D166" s="20">
        <v>30</v>
      </c>
      <c r="K166" s="26"/>
      <c r="L166" s="15"/>
      <c r="M166" s="13"/>
      <c r="N166" s="13"/>
      <c r="O166" s="13"/>
      <c r="P166" s="19"/>
      <c r="Q166" s="27"/>
      <c r="T166" s="27"/>
      <c r="W166" s="27"/>
    </row>
    <row r="167" spans="2:50" outlineLevel="2" x14ac:dyDescent="0.25">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5">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5">
      <c r="D169" s="2">
        <v>30</v>
      </c>
      <c r="K169" s="34"/>
      <c r="L169" s="13"/>
      <c r="M169" s="13"/>
      <c r="N169" s="13"/>
      <c r="O169" s="13"/>
      <c r="P169" s="19"/>
    </row>
    <row r="170" spans="2:50" outlineLevel="1" x14ac:dyDescent="0.25">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5">
      <c r="L171" s="15"/>
      <c r="M171" s="13"/>
      <c r="N171" s="13"/>
      <c r="O171" s="13"/>
      <c r="P171" s="19"/>
      <c r="S171" s="39"/>
    </row>
    <row r="172" spans="2:50" outlineLevel="2" x14ac:dyDescent="0.25">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5">
      <c r="L173" s="15"/>
      <c r="M173" s="13"/>
      <c r="N173" s="13"/>
      <c r="O173" s="13"/>
      <c r="P173" s="19"/>
    </row>
    <row r="174" spans="2:50" outlineLevel="1" x14ac:dyDescent="0.25">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5">
      <c r="L175" s="15"/>
      <c r="M175" s="13"/>
      <c r="N175" s="13"/>
      <c r="O175" s="13"/>
      <c r="P175" s="19"/>
    </row>
    <row r="176" spans="2:50" ht="21" customHeight="1" outlineLevel="1" x14ac:dyDescent="0.3">
      <c r="D176" s="40" t="s">
        <v>134</v>
      </c>
      <c r="E176" s="41"/>
      <c r="F176" s="41"/>
      <c r="G176" s="42"/>
      <c r="H176" s="41"/>
      <c r="I176" s="41"/>
      <c r="J176" s="41"/>
      <c r="K176" s="40">
        <f>SUM(K174,K174,K170,K162,K153,K141,K136,K128,K119,K111,K106,K98,K92,K82,K76,K70,K61,K52,K44,K38,K32,K21)</f>
        <v>51666</v>
      </c>
      <c r="L176" s="40">
        <f>SUM(L174,L170,L162,L153,L141,L136,L128,L119,L111,L106,L98,L92,L82,L76,L70,L61,L52,L44,L38,L32,L21)</f>
        <v>8107.8882400000002</v>
      </c>
      <c r="M176" s="40">
        <f>SUBTOTAL(9,M11:M174)</f>
        <v>43558.11176</v>
      </c>
      <c r="N176" s="40">
        <f>SUBTOTAL(9,N11:N174)</f>
        <v>35177</v>
      </c>
      <c r="O176" s="40">
        <f>SUBTOTAL(9,O11:O174)</f>
        <v>36272.199999999997</v>
      </c>
      <c r="P176" s="43">
        <f>SUBTOTAL(9,P11:P174)</f>
        <v>7285.9117599999981</v>
      </c>
      <c r="Q176" s="41"/>
      <c r="R176" s="41"/>
      <c r="S176" s="40">
        <f>SUBTOTAL(9,S11:S174)</f>
        <v>94189</v>
      </c>
      <c r="T176" s="41"/>
      <c r="U176" s="44">
        <f>S176-K176</f>
        <v>42523</v>
      </c>
      <c r="V176" s="41"/>
      <c r="W176" s="41"/>
      <c r="X176" s="41"/>
    </row>
    <row r="177" spans="2:32" outlineLevel="1" x14ac:dyDescent="0.25">
      <c r="F177" s="37"/>
      <c r="K177" s="28"/>
      <c r="L177" s="15"/>
      <c r="M177" s="13"/>
      <c r="N177" s="13"/>
      <c r="O177" s="13"/>
      <c r="P177" s="19"/>
    </row>
    <row r="178" spans="2:32" hidden="1" outlineLevel="2" x14ac:dyDescent="0.25">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5">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5">
      <c r="D180" s="2" t="s">
        <v>137</v>
      </c>
      <c r="J180" s="13"/>
      <c r="L180" s="15"/>
      <c r="M180" s="13"/>
      <c r="N180" s="13"/>
      <c r="O180" s="13"/>
      <c r="P180" s="19"/>
      <c r="Q180" s="13"/>
      <c r="T180" s="13"/>
      <c r="W180" s="13"/>
      <c r="Z180" s="13"/>
      <c r="AC180" s="13"/>
      <c r="AF180" s="13"/>
    </row>
    <row r="181" spans="2:32" hidden="1" outlineLevel="2" x14ac:dyDescent="0.25">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5">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5">
      <c r="D183" s="2" t="s">
        <v>137</v>
      </c>
      <c r="J183" s="13"/>
      <c r="L183" s="15"/>
      <c r="M183" s="13"/>
      <c r="N183" s="13"/>
      <c r="O183" s="13"/>
      <c r="P183" s="19"/>
      <c r="Q183" s="13"/>
      <c r="T183" s="13"/>
      <c r="W183" s="13"/>
      <c r="Z183" s="13"/>
      <c r="AC183" s="13"/>
      <c r="AF183" s="13"/>
    </row>
    <row r="184" spans="2:32" hidden="1" outlineLevel="2" x14ac:dyDescent="0.25">
      <c r="D184" s="2" t="s">
        <v>137</v>
      </c>
      <c r="J184" s="13"/>
      <c r="L184" s="15"/>
      <c r="M184" s="13"/>
      <c r="N184" s="13"/>
      <c r="O184" s="13"/>
      <c r="P184" s="19"/>
      <c r="Q184" s="13"/>
      <c r="T184" s="13"/>
      <c r="W184" s="13"/>
      <c r="Z184" s="13"/>
      <c r="AC184" s="13"/>
      <c r="AF184" s="13"/>
    </row>
    <row r="185" spans="2:32" hidden="1" outlineLevel="2" x14ac:dyDescent="0.25">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5">
      <c r="B186" s="1" t="s">
        <v>136</v>
      </c>
      <c r="D186" s="2" t="s">
        <v>137</v>
      </c>
      <c r="E186" s="1" t="s">
        <v>49</v>
      </c>
      <c r="F186" s="1" t="s">
        <v>55</v>
      </c>
      <c r="H186" s="1" t="s">
        <v>54</v>
      </c>
      <c r="J186" s="13"/>
      <c r="K186" s="13" t="e">
        <f>'Total Reqs'!#REF!</f>
        <v>#REF!</v>
      </c>
      <c r="L186" s="15"/>
      <c r="M186" s="13"/>
      <c r="N186" s="13"/>
      <c r="O186" s="13"/>
      <c r="P186" s="19"/>
    </row>
    <row r="187" spans="2:32" hidden="1" outlineLevel="2" x14ac:dyDescent="0.25">
      <c r="D187" s="2" t="s">
        <v>137</v>
      </c>
      <c r="J187" s="13"/>
      <c r="L187" s="15"/>
      <c r="M187" s="13"/>
      <c r="N187" s="13"/>
      <c r="O187" s="13"/>
      <c r="P187" s="19"/>
      <c r="Q187" s="13"/>
      <c r="T187" s="13"/>
      <c r="W187" s="13"/>
      <c r="Z187" s="13"/>
      <c r="AC187" s="13"/>
      <c r="AF187" s="13"/>
    </row>
    <row r="188" spans="2:32" hidden="1" outlineLevel="2" x14ac:dyDescent="0.25">
      <c r="D188" s="2" t="s">
        <v>137</v>
      </c>
      <c r="F188" s="37"/>
      <c r="J188" s="13"/>
      <c r="L188" s="15"/>
      <c r="M188" s="13"/>
      <c r="N188" s="13"/>
      <c r="O188" s="13"/>
      <c r="P188" s="19"/>
      <c r="Q188" s="13"/>
      <c r="T188" s="13"/>
      <c r="W188" s="13"/>
      <c r="Z188" s="13"/>
      <c r="AC188" s="13"/>
      <c r="AF188" s="13"/>
    </row>
    <row r="189" spans="2:32" hidden="1" outlineLevel="2" x14ac:dyDescent="0.25">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5">
      <c r="B190" s="1" t="s">
        <v>136</v>
      </c>
      <c r="D190" s="2" t="s">
        <v>137</v>
      </c>
      <c r="E190" s="1" t="s">
        <v>49</v>
      </c>
      <c r="F190" s="1" t="s">
        <v>144</v>
      </c>
      <c r="H190" s="1" t="s">
        <v>54</v>
      </c>
      <c r="J190" s="13"/>
      <c r="K190" s="13" t="e">
        <f>'Total Reqs'!#REF!</f>
        <v>#REF!</v>
      </c>
      <c r="L190" s="15"/>
      <c r="M190" s="13"/>
      <c r="N190" s="13"/>
      <c r="O190" s="13"/>
      <c r="P190" s="19"/>
    </row>
    <row r="191" spans="2:32" outlineLevel="2" x14ac:dyDescent="0.25">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5">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5">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5">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5">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5">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5">
      <c r="D197" s="2" t="s">
        <v>145</v>
      </c>
      <c r="K197" s="45"/>
      <c r="L197" s="15"/>
      <c r="M197" s="13"/>
      <c r="N197" s="13"/>
      <c r="O197" s="13"/>
      <c r="P197" s="19"/>
      <c r="Q197" s="46"/>
      <c r="T197" s="35"/>
    </row>
    <row r="198" spans="2:50" hidden="1" outlineLevel="2" x14ac:dyDescent="0.25">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5">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5">
      <c r="D200" s="2" t="s">
        <v>145</v>
      </c>
      <c r="K200" s="45"/>
      <c r="L200" s="15"/>
      <c r="M200" s="13"/>
      <c r="N200" s="13"/>
      <c r="O200" s="13"/>
      <c r="P200" s="19"/>
      <c r="Q200" s="46"/>
      <c r="T200" s="35"/>
    </row>
    <row r="201" spans="2:50" hidden="1" outlineLevel="2" x14ac:dyDescent="0.25">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5">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5">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5">
      <c r="K204" s="26"/>
      <c r="L204" s="15"/>
      <c r="M204" s="13"/>
      <c r="N204" s="13"/>
      <c r="O204" s="13"/>
      <c r="P204" s="19"/>
      <c r="Q204" s="27"/>
      <c r="T204" s="27"/>
      <c r="W204" s="27"/>
      <c r="Z204" s="27"/>
      <c r="AC204" s="27"/>
      <c r="AF204" s="27"/>
      <c r="AI204" s="27"/>
      <c r="AL204" s="27"/>
      <c r="AO204" s="27"/>
      <c r="AR204" s="27"/>
      <c r="AU204" s="27"/>
      <c r="AX204" s="27"/>
    </row>
    <row r="205" spans="2:50" outlineLevel="2" x14ac:dyDescent="0.25">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5">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5">
      <c r="D207" s="2" t="s">
        <v>150</v>
      </c>
      <c r="K207" s="28"/>
      <c r="L207" s="15"/>
      <c r="M207" s="13"/>
      <c r="N207" s="13"/>
      <c r="O207" s="13"/>
      <c r="P207" s="19"/>
    </row>
    <row r="208" spans="2:50" hidden="1" outlineLevel="2" x14ac:dyDescent="0.25">
      <c r="D208" s="2" t="s">
        <v>150</v>
      </c>
      <c r="L208" s="15"/>
      <c r="M208" s="13"/>
      <c r="N208" s="13"/>
      <c r="O208" s="13"/>
      <c r="P208" s="19"/>
    </row>
    <row r="209" spans="2:21" hidden="1" outlineLevel="2" x14ac:dyDescent="0.25">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5">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5">
      <c r="D211" s="2" t="s">
        <v>150</v>
      </c>
      <c r="K211" s="28" t="e">
        <f>'Total Reqs'!#REF!</f>
        <v>#REF!</v>
      </c>
      <c r="L211" s="15"/>
      <c r="M211" s="13"/>
      <c r="N211" s="13"/>
      <c r="O211" s="13"/>
      <c r="P211" s="19"/>
    </row>
    <row r="212" spans="2:21" hidden="1" outlineLevel="2" x14ac:dyDescent="0.25">
      <c r="D212" s="2" t="s">
        <v>150</v>
      </c>
      <c r="L212" s="15"/>
      <c r="M212" s="13"/>
      <c r="N212" s="13"/>
      <c r="O212" s="13"/>
      <c r="P212" s="19"/>
    </row>
    <row r="213" spans="2:21" hidden="1" outlineLevel="2" x14ac:dyDescent="0.25">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5">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5">
      <c r="D215" s="2" t="s">
        <v>150</v>
      </c>
      <c r="L215" s="15"/>
      <c r="M215" s="13"/>
      <c r="N215" s="13"/>
      <c r="O215" s="13"/>
      <c r="P215" s="19"/>
    </row>
    <row r="216" spans="2:21" hidden="1" outlineLevel="2" x14ac:dyDescent="0.25">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5">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5">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5">
      <c r="L219" s="15"/>
      <c r="M219" s="13"/>
      <c r="N219" s="13"/>
      <c r="O219" s="13"/>
      <c r="P219" s="19"/>
    </row>
    <row r="220" spans="2:21" outlineLevel="2" x14ac:dyDescent="0.25">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5">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5">
      <c r="D222" s="2" t="s">
        <v>155</v>
      </c>
      <c r="L222" s="15"/>
      <c r="M222" s="13"/>
      <c r="N222" s="13"/>
      <c r="O222" s="13"/>
      <c r="P222" s="19"/>
    </row>
    <row r="223" spans="2:21" outlineLevel="1" x14ac:dyDescent="0.25">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5">
      <c r="L224" s="15"/>
      <c r="M224" s="13"/>
      <c r="N224" s="13"/>
      <c r="O224" s="13"/>
      <c r="P224" s="19"/>
    </row>
    <row r="225" spans="1:50" outlineLevel="1" x14ac:dyDescent="0.25">
      <c r="A225" s="1" t="s">
        <v>160</v>
      </c>
      <c r="F225" s="35"/>
      <c r="L225" s="15"/>
      <c r="M225" s="13"/>
      <c r="N225" s="13"/>
      <c r="O225" s="13"/>
      <c r="P225" s="19"/>
    </row>
    <row r="226" spans="1:50" outlineLevel="1" x14ac:dyDescent="0.25">
      <c r="L226" s="15"/>
      <c r="M226" s="13"/>
      <c r="N226" s="13"/>
      <c r="O226" s="13"/>
      <c r="P226" s="19"/>
    </row>
    <row r="227" spans="1:50" hidden="1" outlineLevel="2" x14ac:dyDescent="0.25">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5">
      <c r="D228" s="2" t="s">
        <v>161</v>
      </c>
      <c r="E228" s="1" t="s">
        <v>49</v>
      </c>
      <c r="F228" s="1" t="s">
        <v>161</v>
      </c>
      <c r="H228" s="1" t="s">
        <v>54</v>
      </c>
      <c r="I228" s="1" t="s">
        <v>157</v>
      </c>
      <c r="K228" s="13" t="e">
        <f>'Total Reqs'!#REF!</f>
        <v>#REF!</v>
      </c>
      <c r="L228" s="15"/>
      <c r="M228" s="13"/>
      <c r="N228" s="13"/>
      <c r="O228" s="13"/>
      <c r="P228" s="19"/>
    </row>
    <row r="229" spans="1:50" outlineLevel="2" x14ac:dyDescent="0.25">
      <c r="D229" s="2" t="s">
        <v>162</v>
      </c>
      <c r="E229" s="1" t="s">
        <v>60</v>
      </c>
      <c r="F229" s="1" t="s">
        <v>162</v>
      </c>
      <c r="H229" s="1" t="s">
        <v>52</v>
      </c>
      <c r="I229" s="1" t="s">
        <v>157</v>
      </c>
      <c r="K229" s="13">
        <f>'Total Reqs'!K121</f>
        <v>5055</v>
      </c>
      <c r="L229" s="15">
        <v>1114</v>
      </c>
      <c r="M229" s="13"/>
      <c r="N229" s="13"/>
      <c r="O229" s="13"/>
      <c r="P229" s="19"/>
      <c r="S229" s="5">
        <v>0</v>
      </c>
    </row>
    <row r="230" spans="1:50" outlineLevel="2" x14ac:dyDescent="0.25">
      <c r="D230" s="2" t="s">
        <v>162</v>
      </c>
      <c r="E230" s="1" t="s">
        <v>60</v>
      </c>
      <c r="F230" s="1" t="s">
        <v>162</v>
      </c>
      <c r="H230" s="1" t="s">
        <v>54</v>
      </c>
      <c r="I230" s="1" t="s">
        <v>157</v>
      </c>
      <c r="K230" s="13">
        <f>'Total Reqs'!K122</f>
        <v>0</v>
      </c>
      <c r="L230" s="15"/>
      <c r="M230" s="13"/>
      <c r="N230" s="13"/>
      <c r="O230" s="13"/>
      <c r="P230" s="19"/>
    </row>
    <row r="231" spans="1:50" outlineLevel="2" x14ac:dyDescent="0.25">
      <c r="K231" s="28" t="s">
        <v>288</v>
      </c>
      <c r="L231" s="15"/>
      <c r="M231" s="13"/>
      <c r="N231" s="13"/>
      <c r="O231" s="13"/>
      <c r="P231" s="19"/>
    </row>
    <row r="232" spans="1:50" outlineLevel="1" x14ac:dyDescent="0.25">
      <c r="D232" s="20" t="s">
        <v>287</v>
      </c>
      <c r="E232" s="16"/>
      <c r="F232" s="16"/>
      <c r="G232" s="21"/>
      <c r="H232" s="16"/>
      <c r="I232" s="16"/>
      <c r="J232" s="16"/>
      <c r="K232" s="22">
        <f>SUBTOTAL(9,K229:K231)</f>
        <v>5055</v>
      </c>
      <c r="L232" s="22">
        <f>SUBTOTAL(9,L229:L231)</f>
        <v>1114</v>
      </c>
      <c r="M232" s="22">
        <f>K232-L232</f>
        <v>3941</v>
      </c>
      <c r="N232" s="22">
        <v>4369</v>
      </c>
      <c r="O232" s="22">
        <f>IF(M232&lt;0.9*N232,0.9*N232,IF(M232&gt;1.1*N232,1.1*N232,M232))</f>
        <v>3941</v>
      </c>
      <c r="P232" s="23">
        <f>(M232-O232)</f>
        <v>0</v>
      </c>
      <c r="Q232" s="24"/>
      <c r="R232" s="24"/>
      <c r="S232" s="24">
        <f>SUBTOTAL(9,S229:S231)</f>
        <v>0</v>
      </c>
      <c r="T232" s="24"/>
      <c r="U232" s="32">
        <f>S232-K232</f>
        <v>-5055</v>
      </c>
    </row>
    <row r="233" spans="1:50" outlineLevel="1" x14ac:dyDescent="0.25">
      <c r="H233" s="37"/>
      <c r="K233" s="49"/>
      <c r="L233" s="15"/>
      <c r="M233" s="13"/>
      <c r="N233" s="13"/>
      <c r="O233" s="13"/>
      <c r="P233" s="19"/>
    </row>
    <row r="234" spans="1:50" hidden="1" outlineLevel="2" x14ac:dyDescent="0.25">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5">
      <c r="A235" s="37"/>
      <c r="D235" s="2" t="s">
        <v>163</v>
      </c>
      <c r="E235" s="1" t="s">
        <v>49</v>
      </c>
      <c r="F235" s="1" t="s">
        <v>163</v>
      </c>
      <c r="H235" s="1" t="s">
        <v>54</v>
      </c>
      <c r="I235" s="1" t="s">
        <v>157</v>
      </c>
      <c r="K235" s="13" t="e">
        <f>'Total Reqs'!#REF!</f>
        <v>#REF!</v>
      </c>
      <c r="L235" s="15"/>
      <c r="M235" s="13"/>
      <c r="N235" s="13"/>
      <c r="O235" s="13"/>
      <c r="P235" s="19"/>
    </row>
    <row r="236" spans="1:50" outlineLevel="2" x14ac:dyDescent="0.25">
      <c r="A236" s="37"/>
      <c r="B236" s="1" t="s">
        <v>164</v>
      </c>
      <c r="D236" s="2" t="s">
        <v>165</v>
      </c>
      <c r="E236" s="1" t="s">
        <v>166</v>
      </c>
      <c r="F236" s="1" t="s">
        <v>165</v>
      </c>
      <c r="H236" s="1" t="s">
        <v>52</v>
      </c>
      <c r="I236" s="1" t="s">
        <v>157</v>
      </c>
      <c r="K236" s="13">
        <f>'Total Reqs'!K124</f>
        <v>450</v>
      </c>
      <c r="L236" s="15"/>
      <c r="M236" s="13"/>
      <c r="N236" s="13"/>
      <c r="O236" s="13"/>
      <c r="P236" s="19"/>
      <c r="S236" s="5">
        <v>0</v>
      </c>
    </row>
    <row r="237" spans="1:50" outlineLevel="2" x14ac:dyDescent="0.25">
      <c r="D237" s="2" t="s">
        <v>165</v>
      </c>
      <c r="E237" s="1" t="s">
        <v>166</v>
      </c>
      <c r="F237" s="1" t="s">
        <v>165</v>
      </c>
      <c r="H237" s="1" t="s">
        <v>54</v>
      </c>
      <c r="I237" s="1" t="s">
        <v>157</v>
      </c>
      <c r="K237" s="13">
        <f>'Total Reqs'!K125</f>
        <v>0</v>
      </c>
      <c r="L237" s="15"/>
      <c r="M237" s="13"/>
      <c r="N237" s="13"/>
      <c r="O237" s="13"/>
      <c r="P237" s="19"/>
    </row>
    <row r="238" spans="1:50" outlineLevel="2" x14ac:dyDescent="0.25">
      <c r="D238" s="2" t="s">
        <v>165</v>
      </c>
      <c r="E238" s="1" t="s">
        <v>166</v>
      </c>
      <c r="F238" s="1" t="s">
        <v>165</v>
      </c>
      <c r="H238" s="1" t="s">
        <v>125</v>
      </c>
      <c r="I238" s="1" t="s">
        <v>157</v>
      </c>
      <c r="K238" s="13">
        <f>'Total Reqs'!K126</f>
        <v>0</v>
      </c>
      <c r="L238" s="15"/>
      <c r="M238" s="13"/>
      <c r="N238" s="13"/>
      <c r="O238" s="13"/>
      <c r="P238" s="19"/>
    </row>
    <row r="239" spans="1:50" outlineLevel="1" x14ac:dyDescent="0.25">
      <c r="D239" s="20" t="s">
        <v>167</v>
      </c>
      <c r="E239" s="16"/>
      <c r="F239" s="16"/>
      <c r="G239" s="21"/>
      <c r="H239" s="16"/>
      <c r="I239" s="16"/>
      <c r="J239" s="16"/>
      <c r="K239" s="22">
        <f>SUBTOTAL(9,K236:K238)</f>
        <v>450</v>
      </c>
      <c r="L239" s="22">
        <f>SUBTOTAL(9,L236:L238)</f>
        <v>0</v>
      </c>
      <c r="M239" s="22">
        <f>K239-L239</f>
        <v>450</v>
      </c>
      <c r="N239" s="22">
        <v>0</v>
      </c>
      <c r="O239" s="22">
        <f>IF(M239&lt;0.9*N239,0.9*N239,IF(M239&gt;1.1*N239,1.1*N239,M239))</f>
        <v>0</v>
      </c>
      <c r="P239" s="23">
        <f>(M239-O239)</f>
        <v>450</v>
      </c>
      <c r="Q239" s="24"/>
      <c r="R239" s="24"/>
      <c r="S239" s="24">
        <f>SUBTOTAL(9,S236:S238)</f>
        <v>0</v>
      </c>
      <c r="T239" s="24"/>
      <c r="U239" s="32">
        <f>S239-K239</f>
        <v>-450</v>
      </c>
    </row>
    <row r="240" spans="1:50" outlineLevel="1" x14ac:dyDescent="0.25">
      <c r="K240" s="50"/>
      <c r="L240" s="15"/>
      <c r="M240" s="13"/>
      <c r="N240" s="13"/>
      <c r="O240" s="13"/>
      <c r="P240" s="19"/>
      <c r="Q240" s="27"/>
      <c r="T240" s="27"/>
      <c r="W240" s="27"/>
      <c r="Z240" s="27"/>
      <c r="AC240" s="27"/>
      <c r="AF240" s="27"/>
      <c r="AI240" s="27"/>
      <c r="AL240" s="27"/>
      <c r="AO240" s="27"/>
      <c r="AR240" s="27"/>
      <c r="AU240" s="27"/>
      <c r="AX240" s="27"/>
    </row>
    <row r="241" spans="1:50" outlineLevel="2" x14ac:dyDescent="0.25">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5">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5">
      <c r="L243" s="15"/>
      <c r="M243" s="13"/>
      <c r="N243" s="13"/>
      <c r="O243" s="13"/>
      <c r="P243" s="19"/>
    </row>
    <row r="244" spans="1:50" hidden="1" outlineLevel="2" x14ac:dyDescent="0.25">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5">
      <c r="D245" s="2" t="s">
        <v>171</v>
      </c>
      <c r="E245" s="1" t="s">
        <v>49</v>
      </c>
      <c r="F245" s="35" t="s">
        <v>171</v>
      </c>
      <c r="H245" s="1" t="s">
        <v>54</v>
      </c>
      <c r="I245" s="1" t="s">
        <v>157</v>
      </c>
      <c r="K245" s="13" t="e">
        <f>'Total Reqs'!#REF!</f>
        <v>#REF!</v>
      </c>
      <c r="L245" s="15"/>
      <c r="M245" s="13"/>
      <c r="N245" s="13"/>
      <c r="O245" s="13"/>
      <c r="P245" s="19"/>
    </row>
    <row r="246" spans="1:50" outlineLevel="1" collapsed="1" x14ac:dyDescent="0.25">
      <c r="A246" s="1" t="s">
        <v>172</v>
      </c>
      <c r="F246" s="35"/>
      <c r="L246" s="15"/>
      <c r="M246" s="13"/>
      <c r="N246" s="13"/>
      <c r="O246" s="13"/>
      <c r="P246" s="19"/>
    </row>
    <row r="247" spans="1:50" outlineLevel="1" x14ac:dyDescent="0.25">
      <c r="D247" s="14"/>
      <c r="E247" s="35"/>
      <c r="L247" s="15"/>
      <c r="M247" s="13"/>
      <c r="N247" s="13"/>
      <c r="O247" s="13"/>
      <c r="P247" s="19"/>
    </row>
    <row r="248" spans="1:50" outlineLevel="2" x14ac:dyDescent="0.25">
      <c r="B248" s="1" t="s">
        <v>153</v>
      </c>
      <c r="D248" s="2" t="s">
        <v>158</v>
      </c>
      <c r="F248" s="1" t="s">
        <v>173</v>
      </c>
      <c r="G248" s="4" t="s">
        <v>174</v>
      </c>
      <c r="H248" s="1" t="s">
        <v>52</v>
      </c>
      <c r="I248" s="1" t="s">
        <v>175</v>
      </c>
      <c r="K248" s="13">
        <f>'Total Reqs'!K133</f>
        <v>2005</v>
      </c>
      <c r="L248" s="15">
        <f>(1-0.0235)*3072</f>
        <v>2999.808</v>
      </c>
      <c r="M248" s="13"/>
      <c r="N248" s="13"/>
      <c r="O248" s="13"/>
      <c r="P248" s="19"/>
      <c r="S248" s="5">
        <f>11910-S251</f>
        <v>10486</v>
      </c>
      <c r="U248" s="51"/>
    </row>
    <row r="249" spans="1:50" outlineLevel="2" x14ac:dyDescent="0.25">
      <c r="B249" s="1" t="s">
        <v>153</v>
      </c>
      <c r="D249" s="2" t="s">
        <v>158</v>
      </c>
      <c r="F249" s="1" t="s">
        <v>173</v>
      </c>
      <c r="G249" s="4" t="s">
        <v>174</v>
      </c>
      <c r="H249" s="1" t="s">
        <v>54</v>
      </c>
      <c r="I249" s="1" t="s">
        <v>175</v>
      </c>
      <c r="K249" s="13">
        <f>'Total Reqs'!K134</f>
        <v>0</v>
      </c>
      <c r="L249" s="15"/>
      <c r="M249" s="13"/>
      <c r="N249" s="13"/>
      <c r="O249" s="13"/>
      <c r="P249" s="19"/>
    </row>
    <row r="250" spans="1:50" outlineLevel="2" x14ac:dyDescent="0.25">
      <c r="B250" s="1" t="s">
        <v>153</v>
      </c>
      <c r="D250" s="2" t="s">
        <v>158</v>
      </c>
      <c r="F250" s="1" t="s">
        <v>173</v>
      </c>
      <c r="G250" s="4" t="s">
        <v>174</v>
      </c>
      <c r="H250" s="1" t="s">
        <v>64</v>
      </c>
      <c r="I250" s="1" t="s">
        <v>175</v>
      </c>
      <c r="K250" s="13">
        <f>'Total Reqs'!K135</f>
        <v>0</v>
      </c>
      <c r="L250" s="15"/>
      <c r="M250" s="13"/>
      <c r="N250" s="13"/>
      <c r="O250" s="13"/>
      <c r="P250" s="19"/>
    </row>
    <row r="251" spans="1:50" outlineLevel="2" x14ac:dyDescent="0.25">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5">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5">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5">
      <c r="B254" s="2"/>
      <c r="D254" s="20" t="s">
        <v>159</v>
      </c>
      <c r="E254" s="16"/>
      <c r="F254" s="16"/>
      <c r="G254" s="21"/>
      <c r="H254" s="16"/>
      <c r="I254" s="16"/>
      <c r="J254" s="16"/>
      <c r="K254" s="22">
        <f>SUBTOTAL(9,K248:K253)</f>
        <v>2263</v>
      </c>
      <c r="L254" s="22">
        <f>SUBTOTAL(9,L248:L253)</f>
        <v>2999.808</v>
      </c>
      <c r="M254" s="22">
        <f>K254-L254</f>
        <v>-736.80799999999999</v>
      </c>
      <c r="N254" s="22">
        <v>3814</v>
      </c>
      <c r="O254" s="22">
        <f>IF(M254&lt;0.9*N254,0.9*N254,IF(M254&gt;1.1*N254,1.1*N254,M254))</f>
        <v>3432.6</v>
      </c>
      <c r="P254" s="23">
        <f>(M254-O254)</f>
        <v>-4169.4079999999994</v>
      </c>
      <c r="Q254" s="24"/>
      <c r="R254" s="24"/>
      <c r="S254" s="24">
        <f>SUBTOTAL(9,S248:S253)</f>
        <v>11910</v>
      </c>
      <c r="T254" s="24"/>
      <c r="U254" s="32">
        <f>S254-K254</f>
        <v>9647</v>
      </c>
    </row>
    <row r="255" spans="1:50" outlineLevel="1" x14ac:dyDescent="0.25">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5">
      <c r="B256" s="1" t="s">
        <v>177</v>
      </c>
      <c r="D256" s="2" t="s">
        <v>177</v>
      </c>
      <c r="F256" s="1" t="s">
        <v>173</v>
      </c>
      <c r="G256" s="4" t="s">
        <v>178</v>
      </c>
      <c r="H256" s="1" t="s">
        <v>52</v>
      </c>
      <c r="I256" s="1" t="s">
        <v>175</v>
      </c>
      <c r="K256" s="13">
        <f>'Total Reqs'!K140</f>
        <v>966</v>
      </c>
      <c r="L256" s="15">
        <f>(1-0.017)*(1-0.0158)*816</f>
        <v>789.45437759999993</v>
      </c>
      <c r="M256" s="13"/>
      <c r="N256" s="13"/>
      <c r="O256" s="13"/>
      <c r="P256" s="19"/>
      <c r="S256" s="5">
        <v>3507</v>
      </c>
    </row>
    <row r="257" spans="2:50" outlineLevel="2" x14ac:dyDescent="0.25">
      <c r="B257" s="1" t="s">
        <v>177</v>
      </c>
      <c r="D257" s="2" t="s">
        <v>177</v>
      </c>
      <c r="F257" s="1" t="s">
        <v>173</v>
      </c>
      <c r="G257" s="4" t="s">
        <v>178</v>
      </c>
      <c r="H257" s="1" t="s">
        <v>54</v>
      </c>
      <c r="I257" s="1" t="s">
        <v>175</v>
      </c>
      <c r="K257" s="13">
        <f>'Total Reqs'!K141</f>
        <v>0</v>
      </c>
      <c r="L257" s="15"/>
      <c r="M257" s="13"/>
      <c r="N257" s="13"/>
      <c r="O257" s="13"/>
      <c r="P257" s="19"/>
    </row>
    <row r="258" spans="2:50" outlineLevel="2" x14ac:dyDescent="0.25">
      <c r="B258" s="1" t="s">
        <v>177</v>
      </c>
      <c r="D258" s="2" t="s">
        <v>177</v>
      </c>
      <c r="F258" s="1" t="s">
        <v>173</v>
      </c>
      <c r="G258" s="4" t="s">
        <v>178</v>
      </c>
      <c r="H258" s="1" t="s">
        <v>64</v>
      </c>
      <c r="I258" s="1" t="s">
        <v>175</v>
      </c>
      <c r="K258" s="15">
        <v>0</v>
      </c>
      <c r="L258" s="15"/>
      <c r="M258" s="13"/>
      <c r="N258" s="13"/>
      <c r="O258" s="13"/>
      <c r="P258" s="19"/>
    </row>
    <row r="259" spans="2:50" outlineLevel="1" x14ac:dyDescent="0.25">
      <c r="B259" s="2"/>
      <c r="D259" s="20" t="s">
        <v>179</v>
      </c>
      <c r="E259" s="16"/>
      <c r="F259" s="16"/>
      <c r="G259" s="21"/>
      <c r="H259" s="16"/>
      <c r="I259" s="16"/>
      <c r="J259" s="16"/>
      <c r="K259" s="22">
        <f>SUBTOTAL(9,K256:K258)</f>
        <v>966</v>
      </c>
      <c r="L259" s="22">
        <f>SUBTOTAL(9,L256:L258)</f>
        <v>789.45437759999993</v>
      </c>
      <c r="M259" s="22">
        <f>K259-L259</f>
        <v>176.54562240000007</v>
      </c>
      <c r="N259" s="22">
        <v>1016</v>
      </c>
      <c r="O259" s="22">
        <f>IF(M259&lt;0.9*N259,0.9*N259,IF(M259&gt;1.1*N259,1.1*N259,M259))</f>
        <v>914.4</v>
      </c>
      <c r="P259" s="23">
        <f>(M259-O259)</f>
        <v>-737.85437759999991</v>
      </c>
      <c r="Q259" s="24"/>
      <c r="R259" s="24"/>
      <c r="S259" s="32">
        <f>SUBTOTAL(9,S256:S258)</f>
        <v>3507</v>
      </c>
      <c r="T259" s="24"/>
      <c r="U259" s="32">
        <f>S259-K259</f>
        <v>2541</v>
      </c>
    </row>
    <row r="260" spans="2:50" outlineLevel="1" x14ac:dyDescent="0.25">
      <c r="F260" s="37"/>
      <c r="L260" s="15"/>
      <c r="M260" s="13"/>
      <c r="N260" s="13"/>
      <c r="O260" s="13"/>
      <c r="P260" s="19"/>
    </row>
    <row r="261" spans="2:50" outlineLevel="2" x14ac:dyDescent="0.25">
      <c r="B261" s="1" t="s">
        <v>180</v>
      </c>
      <c r="D261" s="2" t="s">
        <v>181</v>
      </c>
      <c r="E261" s="1" t="s">
        <v>173</v>
      </c>
      <c r="F261" s="1" t="s">
        <v>182</v>
      </c>
      <c r="G261" s="4" t="s">
        <v>183</v>
      </c>
      <c r="H261" s="1" t="s">
        <v>52</v>
      </c>
      <c r="I261" s="1" t="s">
        <v>175</v>
      </c>
      <c r="K261" s="13">
        <f>'Total Reqs'!K144</f>
        <v>6293</v>
      </c>
      <c r="L261" s="15">
        <f>(1-0.026)*(7571-1468)</f>
        <v>5944.3220000000001</v>
      </c>
      <c r="M261" s="13"/>
      <c r="N261" s="13"/>
      <c r="O261" s="13"/>
      <c r="P261" s="19"/>
      <c r="S261" s="5">
        <v>19102</v>
      </c>
    </row>
    <row r="262" spans="2:50" ht="13.8" outlineLevel="2" x14ac:dyDescent="0.25">
      <c r="B262" s="1" t="s">
        <v>180</v>
      </c>
      <c r="D262" s="2" t="s">
        <v>181</v>
      </c>
      <c r="G262" s="53"/>
      <c r="I262" s="1" t="s">
        <v>175</v>
      </c>
      <c r="K262" s="13">
        <f>'Total Reqs'!K145</f>
        <v>0</v>
      </c>
      <c r="L262" s="54" t="s">
        <v>286</v>
      </c>
      <c r="M262" s="13"/>
      <c r="N262" s="13"/>
      <c r="O262" s="13"/>
      <c r="P262" s="19"/>
    </row>
    <row r="263" spans="2:50" ht="13.8"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5">
      <c r="D264" s="2" t="s">
        <v>181</v>
      </c>
      <c r="L264" s="15"/>
      <c r="M264" s="13"/>
      <c r="N264" s="13"/>
      <c r="O264" s="13"/>
      <c r="P264" s="19"/>
    </row>
    <row r="265" spans="2:50" outlineLevel="2" x14ac:dyDescent="0.25">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5">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5">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5">
      <c r="D268" s="2" t="s">
        <v>181</v>
      </c>
      <c r="F268" s="48"/>
      <c r="L268" s="15"/>
      <c r="M268" s="13"/>
      <c r="N268" s="13"/>
      <c r="O268" s="13"/>
      <c r="P268" s="19"/>
    </row>
    <row r="269" spans="2:50" outlineLevel="2" x14ac:dyDescent="0.25">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5">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5">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5">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5">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5">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5">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5">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5">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5">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5">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5">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5">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5">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5">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5">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5">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5">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5">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5">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5">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5">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5">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5">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5">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5">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5">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5">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5">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5">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5">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5">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5">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5">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5">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5">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5">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5">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5">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5">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5">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5">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5">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5">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5">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5">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5">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5">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5">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5">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5">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5">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5">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5">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5">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5">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5">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5">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5">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5">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5">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5">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5">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5">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5">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5">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5">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5">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5">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5">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5">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5">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5">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5">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5">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5">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5">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5">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5">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5">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5">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5">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5">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5">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5">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5">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5">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5">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5">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5">
      <c r="B360" s="2" t="str">
        <f>B359</f>
        <v>SONAT</v>
      </c>
      <c r="D360" s="20" t="s">
        <v>238</v>
      </c>
      <c r="E360" s="16"/>
      <c r="F360" s="16"/>
      <c r="G360" s="21"/>
      <c r="H360" s="16"/>
      <c r="I360" s="16"/>
      <c r="J360" s="16"/>
      <c r="K360" s="22">
        <f>SUBTOTAL(9,K261:K359)</f>
        <v>8710</v>
      </c>
      <c r="L360" s="22">
        <f>SUBTOTAL(9,L261:L359)</f>
        <v>5944.3220000000001</v>
      </c>
      <c r="M360" s="22">
        <f>K360-L360</f>
        <v>2765.6779999999999</v>
      </c>
      <c r="N360" s="22">
        <v>1331</v>
      </c>
      <c r="O360" s="22">
        <f>IF(M360&lt;0.9*N360,0.9*N360,IF(M360&gt;1.1*N360,1.1*N360,M360))</f>
        <v>1464.1000000000001</v>
      </c>
      <c r="P360" s="23">
        <f>(M360-O360)</f>
        <v>1301.5779999999997</v>
      </c>
      <c r="Q360" s="24"/>
      <c r="R360" s="24"/>
      <c r="S360" s="24">
        <f>SUBTOTAL(9,S261:S359)</f>
        <v>37262</v>
      </c>
      <c r="T360" s="32"/>
      <c r="U360" s="24">
        <f>S360-K360</f>
        <v>28552</v>
      </c>
    </row>
    <row r="361" spans="2:50" outlineLevel="1" x14ac:dyDescent="0.25">
      <c r="K361" s="26"/>
      <c r="L361" s="15"/>
      <c r="M361" s="13"/>
      <c r="N361" s="13"/>
      <c r="O361" s="13"/>
      <c r="P361" s="19"/>
      <c r="Q361" s="27"/>
      <c r="T361" s="27"/>
      <c r="W361" s="27"/>
      <c r="Z361" s="27"/>
      <c r="AC361" s="27"/>
      <c r="AF361" s="27"/>
      <c r="AI361" s="27"/>
      <c r="AL361" s="27"/>
      <c r="AO361" s="27"/>
      <c r="AR361" s="27"/>
      <c r="AU361" s="27"/>
      <c r="AX361" s="27"/>
    </row>
    <row r="362" spans="2:50" outlineLevel="1" x14ac:dyDescent="0.25">
      <c r="K362" s="26"/>
      <c r="L362" s="15"/>
      <c r="M362" s="13"/>
      <c r="N362" s="13"/>
      <c r="O362" s="13"/>
      <c r="P362" s="19"/>
      <c r="Q362" s="27"/>
      <c r="T362" s="27"/>
      <c r="W362" s="27"/>
      <c r="Z362" s="27"/>
      <c r="AC362" s="27"/>
      <c r="AF362" s="27"/>
      <c r="AI362" s="27"/>
      <c r="AL362" s="27"/>
      <c r="AO362" s="27"/>
      <c r="AR362" s="27"/>
      <c r="AU362" s="27"/>
      <c r="AX362" s="27"/>
    </row>
    <row r="363" spans="2:50" outlineLevel="2" x14ac:dyDescent="0.25">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5">
      <c r="B364" s="1" t="s">
        <v>239</v>
      </c>
      <c r="D364" s="2" t="s">
        <v>240</v>
      </c>
      <c r="F364" s="1" t="s">
        <v>241</v>
      </c>
      <c r="G364" s="4" t="s">
        <v>242</v>
      </c>
      <c r="H364" s="1" t="s">
        <v>54</v>
      </c>
      <c r="I364" s="1" t="s">
        <v>175</v>
      </c>
      <c r="K364" s="13">
        <f>'Total Reqs'!K245</f>
        <v>0</v>
      </c>
      <c r="L364" s="15"/>
      <c r="M364" s="13"/>
      <c r="N364" s="13"/>
      <c r="O364" s="13"/>
      <c r="P364" s="19"/>
    </row>
    <row r="365" spans="2:50" outlineLevel="2" x14ac:dyDescent="0.25">
      <c r="B365" s="1" t="s">
        <v>239</v>
      </c>
      <c r="D365" s="2" t="s">
        <v>240</v>
      </c>
      <c r="F365" s="1" t="s">
        <v>241</v>
      </c>
      <c r="G365" s="4" t="s">
        <v>242</v>
      </c>
      <c r="H365" s="1" t="s">
        <v>64</v>
      </c>
      <c r="I365" s="1" t="s">
        <v>175</v>
      </c>
      <c r="K365" s="13">
        <f>'Total Reqs'!K246</f>
        <v>0</v>
      </c>
      <c r="L365" s="15"/>
      <c r="M365" s="13"/>
      <c r="N365" s="13"/>
      <c r="O365" s="13"/>
      <c r="P365" s="19"/>
    </row>
    <row r="366" spans="2:50" outlineLevel="1" x14ac:dyDescent="0.25">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5">
      <c r="D367" s="2" t="s">
        <v>244</v>
      </c>
      <c r="K367" s="13">
        <f>SUM(K366,,K360,K259,K254,K242,K239,K232,K223,K218,K203,K176)</f>
        <v>71406</v>
      </c>
      <c r="L367" s="13">
        <f>SUM(L366,,L360,L259,L254,L242,L239,L232,L223,L218,L203,L176)</f>
        <v>19018.4726176</v>
      </c>
      <c r="M367" s="13"/>
      <c r="N367" s="13">
        <f>SUM(N366,,N360,N259,N254,N242,N239,N232,N223,N218,N203,N176)</f>
        <v>46420</v>
      </c>
      <c r="O367" s="13"/>
      <c r="P367" s="19"/>
      <c r="S367" s="5">
        <f>SUBTOTAL(9,S11:S365)</f>
        <v>147365</v>
      </c>
    </row>
    <row r="368" spans="2:50" x14ac:dyDescent="0.25">
      <c r="L368" s="15"/>
      <c r="M368" s="13"/>
      <c r="N368" s="13"/>
      <c r="O368" s="13"/>
      <c r="P368" s="19"/>
    </row>
    <row r="369" spans="12:16" x14ac:dyDescent="0.25">
      <c r="L369" s="15"/>
      <c r="M369" s="13"/>
      <c r="N369" s="13"/>
      <c r="O369" s="13"/>
      <c r="P369" s="19"/>
    </row>
    <row r="370" spans="12:16" x14ac:dyDescent="0.25">
      <c r="L370" s="15"/>
      <c r="M370" s="13"/>
      <c r="N370" s="13"/>
      <c r="O370" s="13"/>
      <c r="P370" s="19"/>
    </row>
    <row r="371" spans="12:16" x14ac:dyDescent="0.25">
      <c r="L371" s="15"/>
      <c r="M371" s="13"/>
      <c r="N371" s="13"/>
      <c r="O371" s="13"/>
      <c r="P371" s="19"/>
    </row>
    <row r="372" spans="12:16" x14ac:dyDescent="0.25">
      <c r="L372" s="15"/>
      <c r="M372" s="13"/>
      <c r="N372" s="13"/>
      <c r="O372" s="13"/>
      <c r="P372" s="19"/>
    </row>
    <row r="373" spans="12:16" x14ac:dyDescent="0.25">
      <c r="L373" s="15"/>
      <c r="M373" s="13"/>
      <c r="N373" s="13"/>
      <c r="O373" s="13"/>
      <c r="P373" s="19"/>
    </row>
    <row r="374" spans="12:16" x14ac:dyDescent="0.25">
      <c r="L374" s="15"/>
      <c r="M374" s="13"/>
      <c r="N374" s="13"/>
      <c r="O374" s="13"/>
      <c r="P374" s="19"/>
    </row>
    <row r="375" spans="12:16" x14ac:dyDescent="0.25">
      <c r="L375" s="15"/>
      <c r="M375" s="13"/>
      <c r="N375" s="13"/>
      <c r="O375" s="13"/>
      <c r="P375" s="19"/>
    </row>
    <row r="376" spans="12:16" x14ac:dyDescent="0.25">
      <c r="L376" s="15"/>
      <c r="M376" s="13"/>
      <c r="N376" s="13"/>
      <c r="O376" s="13"/>
      <c r="P376" s="19"/>
    </row>
    <row r="377" spans="12:16" x14ac:dyDescent="0.25">
      <c r="L377" s="15"/>
      <c r="M377" s="13"/>
      <c r="N377" s="13"/>
      <c r="O377" s="13"/>
      <c r="P377" s="19"/>
    </row>
    <row r="378" spans="12:16" x14ac:dyDescent="0.25">
      <c r="L378" s="15"/>
      <c r="M378" s="13"/>
      <c r="N378" s="13"/>
      <c r="O378" s="13"/>
      <c r="P378" s="19"/>
    </row>
    <row r="379" spans="12:16" x14ac:dyDescent="0.25">
      <c r="L379" s="15"/>
      <c r="M379" s="13"/>
      <c r="N379" s="13"/>
      <c r="O379" s="13"/>
      <c r="P379" s="19"/>
    </row>
    <row r="380" spans="12:16" x14ac:dyDescent="0.25">
      <c r="L380" s="15"/>
      <c r="M380" s="13"/>
      <c r="N380" s="13"/>
      <c r="O380" s="13"/>
      <c r="P380" s="19"/>
    </row>
    <row r="381" spans="12:16" x14ac:dyDescent="0.25">
      <c r="L381" s="15"/>
      <c r="M381" s="13"/>
      <c r="N381" s="13"/>
      <c r="O381" s="13"/>
      <c r="P381" s="19"/>
    </row>
    <row r="382" spans="12:16" x14ac:dyDescent="0.25">
      <c r="L382" s="15"/>
      <c r="M382" s="13"/>
      <c r="N382" s="13"/>
      <c r="O382" s="13"/>
      <c r="P382" s="19"/>
    </row>
    <row r="383" spans="12:16" x14ac:dyDescent="0.25">
      <c r="L383" s="15"/>
      <c r="M383" s="13"/>
      <c r="N383" s="13"/>
      <c r="O383" s="13"/>
      <c r="P383" s="19"/>
    </row>
    <row r="384" spans="12:16" x14ac:dyDescent="0.25">
      <c r="L384" s="15"/>
      <c r="M384" s="13"/>
      <c r="N384" s="13"/>
      <c r="O384" s="13"/>
      <c r="P384" s="19"/>
    </row>
    <row r="385" spans="12:16" x14ac:dyDescent="0.25">
      <c r="L385" s="15"/>
      <c r="M385" s="13"/>
      <c r="N385" s="13"/>
      <c r="O385" s="13"/>
      <c r="P385" s="19"/>
    </row>
    <row r="386" spans="12:16" x14ac:dyDescent="0.25">
      <c r="L386" s="15"/>
      <c r="M386" s="13"/>
      <c r="N386" s="13"/>
      <c r="O386" s="13"/>
      <c r="P386" s="19"/>
    </row>
    <row r="387" spans="12:16" x14ac:dyDescent="0.25">
      <c r="L387" s="15"/>
      <c r="M387" s="13"/>
      <c r="N387" s="13"/>
      <c r="O387" s="13"/>
      <c r="P387" s="19"/>
    </row>
    <row r="388" spans="12:16" x14ac:dyDescent="0.25">
      <c r="L388" s="15"/>
      <c r="M388" s="13"/>
      <c r="N388" s="13"/>
      <c r="O388" s="13"/>
      <c r="P388" s="19"/>
    </row>
    <row r="389" spans="12:16" x14ac:dyDescent="0.25">
      <c r="L389" s="15"/>
      <c r="M389" s="13"/>
      <c r="N389" s="13"/>
      <c r="O389" s="13"/>
      <c r="P389" s="19"/>
    </row>
    <row r="390" spans="12:16" x14ac:dyDescent="0.25">
      <c r="L390" s="15"/>
      <c r="M390" s="13"/>
      <c r="N390" s="13"/>
      <c r="O390" s="13"/>
      <c r="P390" s="19"/>
    </row>
    <row r="391" spans="12:16" x14ac:dyDescent="0.25">
      <c r="L391" s="15"/>
      <c r="M391" s="13"/>
      <c r="N391" s="13"/>
      <c r="O391" s="13"/>
      <c r="P391" s="19"/>
    </row>
    <row r="392" spans="12:16" x14ac:dyDescent="0.25">
      <c r="L392" s="15"/>
      <c r="M392" s="13"/>
      <c r="N392" s="13"/>
      <c r="O392" s="13"/>
      <c r="P392" s="19"/>
    </row>
    <row r="393" spans="12:16" x14ac:dyDescent="0.25">
      <c r="L393" s="15"/>
      <c r="M393" s="13"/>
      <c r="N393" s="13"/>
      <c r="O393" s="13"/>
      <c r="P393" s="19"/>
    </row>
    <row r="394" spans="12:16" x14ac:dyDescent="0.25">
      <c r="L394" s="15"/>
      <c r="M394" s="13"/>
      <c r="N394" s="13"/>
      <c r="O394" s="13"/>
      <c r="P394" s="19"/>
    </row>
    <row r="395" spans="12:16" x14ac:dyDescent="0.25">
      <c r="L395" s="15"/>
      <c r="M395" s="13"/>
      <c r="N395" s="13"/>
      <c r="O395" s="13"/>
      <c r="P395" s="19"/>
    </row>
    <row r="396" spans="12:16" x14ac:dyDescent="0.25">
      <c r="L396" s="15"/>
      <c r="M396" s="13"/>
      <c r="N396" s="13"/>
      <c r="O396" s="13"/>
      <c r="P396" s="19"/>
    </row>
    <row r="397" spans="12:16" x14ac:dyDescent="0.25">
      <c r="L397" s="15"/>
      <c r="M397" s="13"/>
      <c r="N397" s="13"/>
      <c r="O397" s="13"/>
      <c r="P397" s="19"/>
    </row>
    <row r="398" spans="12:16" x14ac:dyDescent="0.25">
      <c r="L398" s="15"/>
      <c r="M398" s="13"/>
      <c r="N398" s="13"/>
      <c r="O398" s="13"/>
      <c r="P398" s="19"/>
    </row>
    <row r="399" spans="12:16" x14ac:dyDescent="0.25">
      <c r="L399" s="15"/>
      <c r="M399" s="13"/>
      <c r="N399" s="13"/>
      <c r="O399" s="13"/>
      <c r="P399" s="13"/>
    </row>
    <row r="400" spans="12:16" x14ac:dyDescent="0.25">
      <c r="L400" s="15"/>
      <c r="M400" s="13"/>
      <c r="N400" s="13"/>
      <c r="O400" s="13"/>
      <c r="P400" s="13"/>
    </row>
    <row r="401" spans="12:16" x14ac:dyDescent="0.25">
      <c r="L401" s="15"/>
      <c r="M401" s="13"/>
      <c r="N401" s="13"/>
      <c r="O401" s="13"/>
      <c r="P401" s="13"/>
    </row>
    <row r="402" spans="12:16" x14ac:dyDescent="0.25">
      <c r="L402" s="15"/>
      <c r="M402" s="13"/>
      <c r="N402" s="13"/>
      <c r="O402" s="13"/>
      <c r="P402" s="13"/>
    </row>
    <row r="403" spans="12:16" x14ac:dyDescent="0.25">
      <c r="L403" s="15"/>
      <c r="M403" s="13"/>
      <c r="N403" s="13"/>
      <c r="O403" s="13"/>
      <c r="P403" s="13"/>
    </row>
    <row r="404" spans="12:16" x14ac:dyDescent="0.25">
      <c r="L404" s="15"/>
      <c r="M404" s="13"/>
      <c r="N404" s="13"/>
      <c r="O404" s="13"/>
      <c r="P404" s="13"/>
    </row>
    <row r="405" spans="12:16" x14ac:dyDescent="0.25">
      <c r="L405" s="15"/>
      <c r="M405" s="13"/>
      <c r="N405" s="13"/>
      <c r="O405" s="13"/>
      <c r="P405" s="13"/>
    </row>
    <row r="406" spans="12:16" x14ac:dyDescent="0.25">
      <c r="L406" s="15"/>
      <c r="M406" s="13"/>
      <c r="N406" s="13"/>
      <c r="O406" s="13"/>
      <c r="P406" s="13"/>
    </row>
    <row r="407" spans="12:16" x14ac:dyDescent="0.25">
      <c r="L407" s="15"/>
      <c r="M407" s="13"/>
      <c r="N407" s="13"/>
      <c r="O407" s="13"/>
      <c r="P407" s="13"/>
    </row>
    <row r="408" spans="12:16" x14ac:dyDescent="0.25">
      <c r="L408" s="15"/>
      <c r="M408" s="13"/>
      <c r="N408" s="13"/>
      <c r="O408" s="13"/>
      <c r="P408" s="13"/>
    </row>
    <row r="409" spans="12:16" x14ac:dyDescent="0.25">
      <c r="L409" s="15"/>
      <c r="M409" s="13"/>
      <c r="N409" s="13"/>
      <c r="O409" s="13"/>
      <c r="P409" s="13"/>
    </row>
    <row r="410" spans="12:16" x14ac:dyDescent="0.25">
      <c r="L410" s="15"/>
      <c r="M410" s="13"/>
      <c r="N410" s="13"/>
      <c r="O410" s="13"/>
      <c r="P410" s="13"/>
    </row>
    <row r="411" spans="12:16" x14ac:dyDescent="0.25">
      <c r="L411" s="15"/>
      <c r="M411" s="13"/>
      <c r="N411" s="13"/>
      <c r="O411" s="13"/>
      <c r="P411" s="13"/>
    </row>
    <row r="412" spans="12:16" x14ac:dyDescent="0.25">
      <c r="L412" s="15"/>
      <c r="M412" s="13"/>
      <c r="N412" s="13"/>
      <c r="O412" s="13"/>
      <c r="P412" s="13"/>
    </row>
    <row r="413" spans="12:16" x14ac:dyDescent="0.25">
      <c r="L413" s="15"/>
      <c r="M413" s="13"/>
      <c r="N413" s="13"/>
      <c r="O413" s="13"/>
      <c r="P413" s="13"/>
    </row>
    <row r="414" spans="12:16" x14ac:dyDescent="0.25">
      <c r="L414" s="15"/>
      <c r="M414" s="13"/>
      <c r="N414" s="13"/>
      <c r="O414" s="13"/>
      <c r="P414" s="13"/>
    </row>
    <row r="415" spans="12:16" x14ac:dyDescent="0.25">
      <c r="L415" s="15"/>
      <c r="M415" s="13"/>
      <c r="N415" s="13"/>
      <c r="O415" s="13"/>
      <c r="P415" s="13"/>
    </row>
    <row r="416" spans="12:16" x14ac:dyDescent="0.25">
      <c r="L416" s="15"/>
      <c r="M416" s="13"/>
      <c r="N416" s="13"/>
      <c r="O416" s="13"/>
      <c r="P416" s="13"/>
    </row>
    <row r="417" spans="12:16" x14ac:dyDescent="0.25">
      <c r="L417" s="15"/>
      <c r="M417" s="13"/>
      <c r="N417" s="13"/>
      <c r="O417" s="13"/>
      <c r="P417" s="13"/>
    </row>
    <row r="418" spans="12:16" x14ac:dyDescent="0.25">
      <c r="L418" s="15"/>
      <c r="M418" s="13"/>
      <c r="N418" s="13"/>
      <c r="O418" s="13"/>
      <c r="P418" s="13"/>
    </row>
    <row r="419" spans="12:16" x14ac:dyDescent="0.25">
      <c r="L419" s="15"/>
      <c r="M419" s="13"/>
      <c r="N419" s="13"/>
      <c r="O419" s="13"/>
      <c r="P419" s="13"/>
    </row>
    <row r="420" spans="12:16" x14ac:dyDescent="0.25">
      <c r="L420" s="15"/>
      <c r="M420" s="13"/>
      <c r="N420" s="13"/>
      <c r="O420" s="13"/>
      <c r="P420" s="13"/>
    </row>
    <row r="421" spans="12:16" x14ac:dyDescent="0.25">
      <c r="L421" s="15"/>
      <c r="M421" s="13"/>
      <c r="N421" s="13"/>
      <c r="O421" s="13"/>
      <c r="P421" s="13"/>
    </row>
    <row r="422" spans="12:16" x14ac:dyDescent="0.25">
      <c r="L422" s="15"/>
      <c r="M422" s="13"/>
      <c r="N422" s="13"/>
      <c r="O422" s="13"/>
      <c r="P422" s="13"/>
    </row>
    <row r="423" spans="12:16" x14ac:dyDescent="0.25">
      <c r="L423" s="15"/>
      <c r="M423" s="13"/>
      <c r="N423" s="13"/>
      <c r="O423" s="13"/>
      <c r="P423" s="13"/>
    </row>
    <row r="424" spans="12:16" x14ac:dyDescent="0.25">
      <c r="L424" s="15"/>
      <c r="M424" s="13"/>
      <c r="N424" s="13"/>
      <c r="O424" s="13"/>
      <c r="P424" s="13"/>
    </row>
    <row r="425" spans="12:16" x14ac:dyDescent="0.25">
      <c r="L425" s="15"/>
      <c r="M425" s="13"/>
      <c r="N425" s="13"/>
      <c r="O425" s="13"/>
      <c r="P425" s="13"/>
    </row>
    <row r="426" spans="12:16" x14ac:dyDescent="0.25">
      <c r="L426" s="15"/>
      <c r="M426" s="13"/>
      <c r="N426" s="13"/>
      <c r="O426" s="13"/>
      <c r="P426" s="13"/>
    </row>
    <row r="427" spans="12:16" x14ac:dyDescent="0.25">
      <c r="L427" s="15"/>
      <c r="M427" s="13"/>
      <c r="N427" s="13"/>
      <c r="O427" s="13"/>
      <c r="P427" s="13"/>
    </row>
    <row r="428" spans="12:16" x14ac:dyDescent="0.25">
      <c r="L428" s="15"/>
      <c r="M428" s="13"/>
      <c r="N428" s="13"/>
      <c r="O428" s="13"/>
      <c r="P428" s="13"/>
    </row>
    <row r="429" spans="12:16" x14ac:dyDescent="0.25">
      <c r="L429" s="15"/>
      <c r="M429" s="13"/>
      <c r="N429" s="13"/>
      <c r="O429" s="13"/>
      <c r="P429" s="13"/>
    </row>
    <row r="430" spans="12:16" x14ac:dyDescent="0.25">
      <c r="L430" s="15"/>
      <c r="M430" s="13"/>
      <c r="N430" s="13"/>
      <c r="O430" s="13"/>
      <c r="P430" s="13"/>
    </row>
    <row r="431" spans="12:16" x14ac:dyDescent="0.25">
      <c r="L431" s="15"/>
      <c r="M431" s="13"/>
      <c r="N431" s="13"/>
      <c r="O431" s="13"/>
      <c r="P431" s="13"/>
    </row>
    <row r="432" spans="12:16" x14ac:dyDescent="0.25">
      <c r="L432" s="15"/>
      <c r="M432" s="13"/>
      <c r="N432" s="13"/>
      <c r="O432" s="13"/>
      <c r="P432" s="13"/>
    </row>
    <row r="433" spans="12:16" x14ac:dyDescent="0.25">
      <c r="L433" s="15"/>
      <c r="M433" s="13"/>
      <c r="N433" s="13"/>
      <c r="O433" s="13"/>
      <c r="P433" s="13"/>
    </row>
    <row r="434" spans="12:16" x14ac:dyDescent="0.25">
      <c r="L434" s="15"/>
      <c r="M434" s="13"/>
      <c r="N434" s="13"/>
      <c r="O434" s="13"/>
      <c r="P434" s="13"/>
    </row>
    <row r="435" spans="12:16" x14ac:dyDescent="0.25">
      <c r="L435" s="15"/>
      <c r="M435" s="13"/>
      <c r="N435" s="13"/>
      <c r="O435" s="13"/>
      <c r="P435" s="13"/>
    </row>
    <row r="436" spans="12:16" x14ac:dyDescent="0.25">
      <c r="L436" s="15"/>
      <c r="M436" s="13"/>
      <c r="N436" s="13"/>
      <c r="O436" s="13"/>
      <c r="P436" s="13"/>
    </row>
    <row r="437" spans="12:16" x14ac:dyDescent="0.25">
      <c r="L437" s="15"/>
      <c r="M437" s="13"/>
      <c r="N437" s="13"/>
      <c r="O437" s="13"/>
      <c r="P437" s="13"/>
    </row>
    <row r="438" spans="12:16" x14ac:dyDescent="0.25">
      <c r="L438" s="15"/>
      <c r="M438" s="13"/>
      <c r="N438" s="13"/>
      <c r="O438" s="13"/>
      <c r="P438" s="13"/>
    </row>
    <row r="439" spans="12:16" x14ac:dyDescent="0.25">
      <c r="L439" s="15"/>
      <c r="M439" s="13"/>
      <c r="N439" s="13"/>
      <c r="O439" s="13"/>
      <c r="P439" s="13"/>
    </row>
    <row r="440" spans="12:16" x14ac:dyDescent="0.25">
      <c r="L440" s="15"/>
      <c r="M440" s="13"/>
      <c r="N440" s="13"/>
      <c r="O440" s="13"/>
      <c r="P440" s="13"/>
    </row>
    <row r="441" spans="12:16" x14ac:dyDescent="0.25">
      <c r="L441" s="15"/>
      <c r="M441" s="13"/>
      <c r="N441" s="13"/>
      <c r="O441" s="13"/>
      <c r="P441" s="13"/>
    </row>
    <row r="442" spans="12:16" x14ac:dyDescent="0.25">
      <c r="L442" s="15"/>
      <c r="M442" s="13"/>
      <c r="N442" s="13"/>
      <c r="O442" s="13"/>
      <c r="P442" s="13"/>
    </row>
    <row r="443" spans="12:16" x14ac:dyDescent="0.25">
      <c r="L443" s="15"/>
      <c r="M443" s="13"/>
      <c r="N443" s="13"/>
      <c r="O443" s="13"/>
      <c r="P443" s="13"/>
    </row>
    <row r="444" spans="12:16" x14ac:dyDescent="0.25">
      <c r="L444" s="15"/>
      <c r="M444" s="13"/>
      <c r="N444" s="13"/>
      <c r="O444" s="13"/>
      <c r="P444" s="13"/>
    </row>
    <row r="445" spans="12:16" x14ac:dyDescent="0.25">
      <c r="L445" s="15"/>
      <c r="M445" s="13"/>
      <c r="N445" s="13"/>
      <c r="O445" s="13"/>
      <c r="P445" s="13"/>
    </row>
    <row r="446" spans="12:16" x14ac:dyDescent="0.25">
      <c r="L446" s="15"/>
      <c r="M446" s="13"/>
      <c r="N446" s="13"/>
      <c r="O446" s="13"/>
      <c r="P446" s="13"/>
    </row>
    <row r="447" spans="12:16" x14ac:dyDescent="0.25">
      <c r="L447" s="15"/>
      <c r="M447" s="13"/>
      <c r="N447" s="13"/>
      <c r="O447" s="13"/>
      <c r="P447" s="13"/>
    </row>
    <row r="448" spans="12:16" x14ac:dyDescent="0.25">
      <c r="L448" s="15"/>
      <c r="M448" s="13"/>
      <c r="N448" s="13"/>
      <c r="O448" s="13"/>
      <c r="P448" s="13"/>
    </row>
    <row r="449" spans="12:16" x14ac:dyDescent="0.25">
      <c r="L449" s="15"/>
      <c r="M449" s="13"/>
      <c r="N449" s="13"/>
      <c r="O449" s="13"/>
      <c r="P449" s="13"/>
    </row>
    <row r="450" spans="12:16" x14ac:dyDescent="0.25">
      <c r="L450" s="15"/>
      <c r="M450" s="13"/>
      <c r="N450" s="13"/>
      <c r="O450" s="13"/>
      <c r="P450" s="13"/>
    </row>
    <row r="451" spans="12:16" x14ac:dyDescent="0.25">
      <c r="L451" s="15"/>
      <c r="M451" s="13"/>
      <c r="N451" s="13"/>
      <c r="O451" s="13"/>
      <c r="P451" s="13"/>
    </row>
    <row r="452" spans="12:16" x14ac:dyDescent="0.25">
      <c r="L452" s="15"/>
      <c r="M452" s="13"/>
      <c r="N452" s="13"/>
      <c r="O452" s="13"/>
      <c r="P452" s="13"/>
    </row>
    <row r="453" spans="12:16" x14ac:dyDescent="0.25">
      <c r="L453" s="15"/>
      <c r="M453" s="13"/>
      <c r="N453" s="13"/>
      <c r="O453" s="13"/>
      <c r="P453" s="13"/>
    </row>
    <row r="454" spans="12:16" x14ac:dyDescent="0.25">
      <c r="L454" s="15"/>
      <c r="M454" s="13"/>
      <c r="N454" s="13"/>
      <c r="O454" s="13"/>
      <c r="P454" s="13"/>
    </row>
    <row r="455" spans="12:16" x14ac:dyDescent="0.25">
      <c r="L455" s="15"/>
      <c r="M455" s="13"/>
      <c r="N455" s="13"/>
      <c r="O455" s="13"/>
      <c r="P455" s="13"/>
    </row>
    <row r="456" spans="12:16" x14ac:dyDescent="0.25">
      <c r="L456" s="15"/>
      <c r="M456" s="13"/>
      <c r="N456" s="13"/>
      <c r="O456" s="13"/>
      <c r="P456" s="13"/>
    </row>
    <row r="457" spans="12:16" x14ac:dyDescent="0.25">
      <c r="L457" s="15"/>
      <c r="M457" s="13"/>
      <c r="N457" s="13"/>
      <c r="O457" s="13"/>
      <c r="P457" s="13"/>
    </row>
    <row r="458" spans="12:16" x14ac:dyDescent="0.25">
      <c r="L458" s="15"/>
      <c r="M458" s="13"/>
      <c r="N458" s="13"/>
      <c r="O458" s="13"/>
      <c r="P458" s="13"/>
    </row>
    <row r="459" spans="12:16" x14ac:dyDescent="0.25">
      <c r="L459" s="15"/>
      <c r="M459" s="13"/>
      <c r="N459" s="13"/>
      <c r="O459" s="13"/>
      <c r="P459" s="13"/>
    </row>
    <row r="460" spans="12:16" x14ac:dyDescent="0.25">
      <c r="L460" s="15"/>
      <c r="M460" s="13"/>
      <c r="N460" s="13"/>
      <c r="O460" s="13"/>
      <c r="P460" s="13"/>
    </row>
    <row r="461" spans="12:16" x14ac:dyDescent="0.25">
      <c r="L461" s="15"/>
      <c r="M461" s="13"/>
      <c r="N461" s="13"/>
      <c r="O461" s="13"/>
      <c r="P461" s="13"/>
    </row>
    <row r="462" spans="12:16" x14ac:dyDescent="0.25">
      <c r="L462" s="15"/>
      <c r="M462" s="13"/>
      <c r="N462" s="13"/>
      <c r="O462" s="13"/>
      <c r="P462" s="13"/>
    </row>
    <row r="463" spans="12:16" x14ac:dyDescent="0.25">
      <c r="L463" s="15"/>
      <c r="M463" s="13"/>
      <c r="N463" s="13"/>
      <c r="O463" s="13"/>
      <c r="P463" s="13"/>
    </row>
    <row r="464" spans="12:16" x14ac:dyDescent="0.25">
      <c r="L464" s="15"/>
      <c r="M464" s="13"/>
      <c r="N464" s="13"/>
      <c r="O464" s="13"/>
      <c r="P464" s="13"/>
    </row>
    <row r="465" spans="12:16" x14ac:dyDescent="0.25">
      <c r="L465" s="15"/>
      <c r="M465" s="13"/>
      <c r="N465" s="13"/>
      <c r="O465" s="13"/>
      <c r="P465" s="13"/>
    </row>
    <row r="466" spans="12:16" x14ac:dyDescent="0.25">
      <c r="L466" s="15"/>
      <c r="M466" s="13"/>
      <c r="N466" s="13"/>
      <c r="O466" s="13"/>
      <c r="P466" s="13"/>
    </row>
    <row r="467" spans="12:16" x14ac:dyDescent="0.25">
      <c r="L467" s="15"/>
      <c r="M467" s="13"/>
      <c r="N467" s="13"/>
      <c r="O467" s="13"/>
      <c r="P467" s="13"/>
    </row>
    <row r="468" spans="12:16" x14ac:dyDescent="0.25">
      <c r="L468" s="15"/>
      <c r="M468" s="13"/>
      <c r="N468" s="13"/>
      <c r="O468" s="13"/>
      <c r="P468" s="13"/>
    </row>
    <row r="469" spans="12:16" x14ac:dyDescent="0.25">
      <c r="L469" s="15"/>
      <c r="M469" s="13"/>
      <c r="N469" s="13"/>
      <c r="O469" s="13"/>
      <c r="P469" s="13"/>
    </row>
    <row r="470" spans="12:16" x14ac:dyDescent="0.25">
      <c r="L470" s="15"/>
      <c r="M470" s="13"/>
      <c r="N470" s="13"/>
      <c r="O470" s="13"/>
      <c r="P470" s="13"/>
    </row>
    <row r="471" spans="12:16" x14ac:dyDescent="0.25">
      <c r="L471" s="15"/>
      <c r="M471" s="13"/>
      <c r="N471" s="13"/>
      <c r="O471" s="13"/>
      <c r="P471" s="13"/>
    </row>
    <row r="472" spans="12:16" x14ac:dyDescent="0.25">
      <c r="L472" s="15"/>
      <c r="M472" s="13"/>
      <c r="N472" s="13"/>
      <c r="O472" s="13"/>
      <c r="P472" s="13"/>
    </row>
    <row r="473" spans="12:16" x14ac:dyDescent="0.25">
      <c r="L473" s="15"/>
      <c r="M473" s="13"/>
      <c r="N473" s="13"/>
      <c r="O473" s="13"/>
      <c r="P473" s="13"/>
    </row>
    <row r="474" spans="12:16" x14ac:dyDescent="0.25">
      <c r="L474" s="15"/>
      <c r="M474" s="13"/>
      <c r="N474" s="13"/>
      <c r="O474" s="13"/>
      <c r="P474" s="13"/>
    </row>
    <row r="475" spans="12:16" x14ac:dyDescent="0.25">
      <c r="L475" s="15"/>
      <c r="M475" s="13"/>
      <c r="N475" s="13"/>
      <c r="O475" s="13"/>
      <c r="P475" s="13"/>
    </row>
    <row r="476" spans="12:16" x14ac:dyDescent="0.25">
      <c r="L476" s="15"/>
      <c r="M476" s="13"/>
      <c r="N476" s="13"/>
      <c r="O476" s="13"/>
      <c r="P476" s="13"/>
    </row>
    <row r="477" spans="12:16" x14ac:dyDescent="0.25">
      <c r="L477" s="15"/>
      <c r="M477" s="13"/>
      <c r="N477" s="13"/>
      <c r="O477" s="13"/>
      <c r="P477" s="13"/>
    </row>
    <row r="478" spans="12:16" x14ac:dyDescent="0.25">
      <c r="L478" s="15"/>
      <c r="M478" s="13"/>
      <c r="N478" s="13"/>
      <c r="O478" s="13"/>
      <c r="P478" s="13"/>
    </row>
    <row r="479" spans="12:16" x14ac:dyDescent="0.25">
      <c r="L479" s="15"/>
      <c r="M479" s="13"/>
      <c r="N479" s="13"/>
      <c r="O479" s="13"/>
      <c r="P479" s="13"/>
    </row>
    <row r="480" spans="12:16" x14ac:dyDescent="0.25">
      <c r="L480" s="15"/>
      <c r="M480" s="13"/>
      <c r="N480" s="13"/>
      <c r="O480" s="13"/>
      <c r="P480" s="13"/>
    </row>
    <row r="481" spans="12:16" x14ac:dyDescent="0.25">
      <c r="L481" s="15"/>
      <c r="M481" s="13"/>
      <c r="N481" s="13"/>
      <c r="O481" s="13"/>
      <c r="P481" s="13"/>
    </row>
    <row r="482" spans="12:16" x14ac:dyDescent="0.25">
      <c r="L482" s="15"/>
      <c r="M482" s="13"/>
      <c r="N482" s="13"/>
      <c r="O482" s="13"/>
      <c r="P482" s="13"/>
    </row>
    <row r="483" spans="12:16" x14ac:dyDescent="0.25">
      <c r="L483" s="15"/>
      <c r="M483" s="13"/>
      <c r="N483" s="13"/>
      <c r="O483" s="13"/>
      <c r="P483" s="13"/>
    </row>
    <row r="484" spans="12:16" x14ac:dyDescent="0.25">
      <c r="L484" s="15"/>
      <c r="M484" s="13"/>
      <c r="N484" s="13"/>
      <c r="O484" s="13"/>
      <c r="P484" s="13"/>
    </row>
    <row r="485" spans="12:16" x14ac:dyDescent="0.25">
      <c r="L485" s="15"/>
      <c r="M485" s="13"/>
      <c r="N485" s="13"/>
      <c r="O485" s="13"/>
      <c r="P485" s="13"/>
    </row>
    <row r="486" spans="12:16" x14ac:dyDescent="0.25">
      <c r="L486" s="15"/>
      <c r="M486" s="13"/>
      <c r="N486" s="13"/>
      <c r="O486" s="13"/>
      <c r="P486" s="13"/>
    </row>
    <row r="487" spans="12:16" x14ac:dyDescent="0.25">
      <c r="L487" s="15"/>
      <c r="M487" s="13"/>
      <c r="N487" s="13"/>
      <c r="O487" s="13"/>
      <c r="P487" s="13"/>
    </row>
    <row r="488" spans="12:16" x14ac:dyDescent="0.25">
      <c r="L488" s="15"/>
      <c r="M488" s="13"/>
      <c r="N488" s="13"/>
      <c r="O488" s="13"/>
      <c r="P488" s="13"/>
    </row>
    <row r="489" spans="12:16" x14ac:dyDescent="0.25">
      <c r="L489" s="15"/>
      <c r="M489" s="13"/>
      <c r="N489" s="13"/>
      <c r="O489" s="13"/>
      <c r="P489" s="13"/>
    </row>
    <row r="490" spans="12:16" x14ac:dyDescent="0.25">
      <c r="L490" s="15"/>
      <c r="M490" s="13"/>
      <c r="N490" s="13"/>
      <c r="O490" s="13"/>
      <c r="P490" s="13"/>
    </row>
    <row r="491" spans="12:16" x14ac:dyDescent="0.25">
      <c r="L491" s="15"/>
      <c r="M491" s="13"/>
      <c r="N491" s="13"/>
      <c r="O491" s="13"/>
      <c r="P491" s="13"/>
    </row>
    <row r="492" spans="12:16" x14ac:dyDescent="0.25">
      <c r="L492" s="15"/>
      <c r="M492" s="13"/>
      <c r="N492" s="13"/>
      <c r="O492" s="13"/>
      <c r="P492" s="13"/>
    </row>
    <row r="493" spans="12:16" x14ac:dyDescent="0.25">
      <c r="L493" s="15"/>
      <c r="M493" s="13"/>
      <c r="N493" s="13"/>
      <c r="O493" s="13"/>
      <c r="P493" s="13"/>
    </row>
    <row r="494" spans="12:16" x14ac:dyDescent="0.25">
      <c r="L494" s="15"/>
      <c r="M494" s="13"/>
      <c r="N494" s="13"/>
      <c r="O494" s="13"/>
      <c r="P494" s="13"/>
    </row>
    <row r="495" spans="12:16" x14ac:dyDescent="0.25">
      <c r="L495" s="15"/>
      <c r="M495" s="13"/>
      <c r="N495" s="13"/>
      <c r="O495" s="13"/>
      <c r="P495" s="13"/>
    </row>
    <row r="496" spans="12:16" x14ac:dyDescent="0.25">
      <c r="L496" s="15"/>
      <c r="M496" s="13"/>
      <c r="N496" s="13"/>
      <c r="O496" s="13"/>
      <c r="P496" s="13"/>
    </row>
    <row r="497" spans="12:16" x14ac:dyDescent="0.25">
      <c r="L497" s="15"/>
      <c r="M497" s="13"/>
      <c r="N497" s="13"/>
      <c r="O497" s="13"/>
      <c r="P497" s="13"/>
    </row>
    <row r="498" spans="12:16" x14ac:dyDescent="0.25">
      <c r="L498" s="15"/>
      <c r="M498" s="13"/>
      <c r="N498" s="13"/>
      <c r="O498" s="13"/>
      <c r="P498" s="13"/>
    </row>
    <row r="499" spans="12:16" x14ac:dyDescent="0.25">
      <c r="L499" s="15"/>
      <c r="M499" s="13"/>
      <c r="N499" s="13"/>
      <c r="O499" s="13"/>
      <c r="P499" s="13"/>
    </row>
    <row r="500" spans="12:16" x14ac:dyDescent="0.25">
      <c r="L500" s="15"/>
      <c r="M500" s="13"/>
      <c r="N500" s="13"/>
      <c r="O500" s="13"/>
      <c r="P500" s="13"/>
    </row>
    <row r="501" spans="12:16" x14ac:dyDescent="0.25">
      <c r="L501" s="15"/>
      <c r="M501" s="13"/>
      <c r="N501" s="13"/>
      <c r="O501" s="13"/>
      <c r="P501" s="13"/>
    </row>
    <row r="502" spans="12:16" x14ac:dyDescent="0.25">
      <c r="L502" s="15"/>
      <c r="M502" s="13"/>
      <c r="N502" s="13"/>
      <c r="O502" s="13"/>
      <c r="P502" s="13"/>
    </row>
    <row r="503" spans="12:16" x14ac:dyDescent="0.25">
      <c r="L503" s="15"/>
      <c r="M503" s="13"/>
      <c r="N503" s="13"/>
      <c r="O503" s="13"/>
      <c r="P503" s="13"/>
    </row>
    <row r="504" spans="12:16" x14ac:dyDescent="0.25">
      <c r="L504" s="15"/>
      <c r="M504" s="13"/>
      <c r="N504" s="13"/>
      <c r="O504" s="13"/>
      <c r="P504" s="13"/>
    </row>
    <row r="505" spans="12:16" x14ac:dyDescent="0.25">
      <c r="L505" s="15"/>
      <c r="M505" s="13"/>
      <c r="N505" s="13"/>
      <c r="O505" s="13"/>
      <c r="P505" s="13"/>
    </row>
    <row r="506" spans="12:16" x14ac:dyDescent="0.25">
      <c r="L506" s="15"/>
      <c r="M506" s="13"/>
      <c r="N506" s="13"/>
      <c r="O506" s="13"/>
      <c r="P506" s="13"/>
    </row>
    <row r="507" spans="12:16" x14ac:dyDescent="0.25">
      <c r="L507" s="15"/>
      <c r="M507" s="13"/>
      <c r="N507" s="13"/>
      <c r="O507" s="13"/>
      <c r="P507" s="13"/>
    </row>
    <row r="508" spans="12:16" x14ac:dyDescent="0.25">
      <c r="L508" s="15"/>
      <c r="M508" s="13"/>
      <c r="N508" s="13"/>
      <c r="O508" s="13"/>
      <c r="P508" s="13"/>
    </row>
    <row r="509" spans="12:16" x14ac:dyDescent="0.25">
      <c r="L509" s="15"/>
      <c r="M509" s="13"/>
      <c r="N509" s="13"/>
      <c r="O509" s="13"/>
      <c r="P509" s="13"/>
    </row>
    <row r="510" spans="12:16" x14ac:dyDescent="0.25">
      <c r="L510" s="15"/>
      <c r="M510" s="13"/>
      <c r="N510" s="13"/>
      <c r="O510" s="13"/>
      <c r="P510" s="13"/>
    </row>
    <row r="511" spans="12:16" x14ac:dyDescent="0.25">
      <c r="L511" s="15"/>
      <c r="M511" s="13"/>
      <c r="N511" s="13"/>
      <c r="O511" s="13"/>
      <c r="P511" s="13"/>
    </row>
    <row r="512" spans="12:16" x14ac:dyDescent="0.25">
      <c r="L512" s="15"/>
      <c r="M512" s="13"/>
      <c r="N512" s="13"/>
      <c r="O512" s="13"/>
      <c r="P512" s="13"/>
    </row>
    <row r="513" spans="12:16" x14ac:dyDescent="0.25">
      <c r="L513" s="15"/>
      <c r="M513" s="13"/>
      <c r="N513" s="13"/>
      <c r="O513" s="13"/>
      <c r="P513" s="13"/>
    </row>
    <row r="514" spans="12:16" x14ac:dyDescent="0.25">
      <c r="L514" s="15"/>
      <c r="M514" s="13"/>
      <c r="N514" s="13"/>
      <c r="O514" s="13"/>
      <c r="P514" s="13"/>
    </row>
    <row r="515" spans="12:16" x14ac:dyDescent="0.25">
      <c r="L515" s="15"/>
      <c r="M515" s="13"/>
      <c r="N515" s="13"/>
      <c r="O515" s="13"/>
      <c r="P515" s="13"/>
    </row>
    <row r="516" spans="12:16" x14ac:dyDescent="0.25">
      <c r="L516" s="15"/>
      <c r="M516" s="13"/>
      <c r="N516" s="13"/>
      <c r="O516" s="13"/>
      <c r="P516" s="13"/>
    </row>
    <row r="517" spans="12:16" x14ac:dyDescent="0.25">
      <c r="L517" s="15"/>
      <c r="M517" s="13"/>
      <c r="N517" s="13"/>
      <c r="O517" s="13"/>
      <c r="P517" s="13"/>
    </row>
    <row r="518" spans="12:16" x14ac:dyDescent="0.25">
      <c r="L518" s="15"/>
      <c r="M518" s="13"/>
      <c r="N518" s="13"/>
      <c r="O518" s="13"/>
      <c r="P518" s="13"/>
    </row>
    <row r="519" spans="12:16" x14ac:dyDescent="0.25">
      <c r="L519" s="15"/>
      <c r="M519" s="13"/>
      <c r="N519" s="13"/>
      <c r="O519" s="13"/>
      <c r="P519" s="13"/>
    </row>
    <row r="520" spans="12:16" x14ac:dyDescent="0.25">
      <c r="L520" s="15"/>
      <c r="M520" s="13"/>
      <c r="N520" s="13"/>
      <c r="O520" s="13"/>
      <c r="P520" s="13"/>
    </row>
    <row r="521" spans="12:16" x14ac:dyDescent="0.25">
      <c r="L521" s="15"/>
      <c r="M521" s="13"/>
      <c r="N521" s="13"/>
      <c r="O521" s="13"/>
      <c r="P521" s="13"/>
    </row>
    <row r="522" spans="12:16" x14ac:dyDescent="0.25">
      <c r="L522" s="15"/>
      <c r="M522" s="13"/>
      <c r="N522" s="13"/>
      <c r="O522" s="13"/>
      <c r="P522" s="13"/>
    </row>
    <row r="523" spans="12:16" x14ac:dyDescent="0.25">
      <c r="L523" s="15"/>
      <c r="M523" s="13"/>
      <c r="N523" s="13"/>
      <c r="O523" s="13"/>
      <c r="P523" s="13"/>
    </row>
    <row r="524" spans="12:16" x14ac:dyDescent="0.25">
      <c r="L524" s="15"/>
      <c r="M524" s="13"/>
      <c r="N524" s="13"/>
      <c r="O524" s="13"/>
      <c r="P524" s="13"/>
    </row>
    <row r="525" spans="12:16" x14ac:dyDescent="0.25">
      <c r="L525" s="15"/>
      <c r="M525" s="13"/>
      <c r="N525" s="13"/>
      <c r="O525" s="13"/>
      <c r="P525" s="13"/>
    </row>
    <row r="526" spans="12:16" x14ac:dyDescent="0.25">
      <c r="L526" s="15"/>
      <c r="M526" s="13"/>
      <c r="N526" s="13"/>
      <c r="O526" s="13"/>
      <c r="P526" s="13"/>
    </row>
    <row r="527" spans="12:16" x14ac:dyDescent="0.25">
      <c r="L527" s="15"/>
      <c r="M527" s="13"/>
      <c r="N527" s="13"/>
      <c r="O527" s="13"/>
      <c r="P527" s="13"/>
    </row>
    <row r="528" spans="12:16" x14ac:dyDescent="0.25">
      <c r="L528" s="15"/>
      <c r="M528" s="13"/>
      <c r="N528" s="13"/>
      <c r="O528" s="13"/>
      <c r="P528" s="13"/>
    </row>
    <row r="529" spans="12:16" x14ac:dyDescent="0.25">
      <c r="L529" s="15"/>
      <c r="M529" s="13"/>
      <c r="N529" s="13"/>
      <c r="O529" s="13"/>
      <c r="P529" s="13"/>
    </row>
    <row r="530" spans="12:16" x14ac:dyDescent="0.25">
      <c r="L530" s="15"/>
      <c r="M530" s="13"/>
      <c r="N530" s="13"/>
      <c r="O530" s="13"/>
      <c r="P530" s="13"/>
    </row>
    <row r="531" spans="12:16" x14ac:dyDescent="0.25">
      <c r="L531" s="15"/>
      <c r="M531" s="13"/>
      <c r="N531" s="13"/>
      <c r="O531" s="13"/>
      <c r="P531" s="13"/>
    </row>
    <row r="532" spans="12:16" x14ac:dyDescent="0.25">
      <c r="L532" s="15"/>
      <c r="M532" s="13"/>
      <c r="N532" s="13"/>
      <c r="O532" s="13"/>
      <c r="P532" s="13"/>
    </row>
    <row r="533" spans="12:16" x14ac:dyDescent="0.25">
      <c r="L533" s="15"/>
      <c r="M533" s="13"/>
      <c r="N533" s="13"/>
      <c r="O533" s="13"/>
      <c r="P533" s="13"/>
    </row>
    <row r="534" spans="12:16" x14ac:dyDescent="0.25">
      <c r="L534" s="15"/>
      <c r="M534" s="13"/>
      <c r="N534" s="13"/>
      <c r="O534" s="13"/>
      <c r="P534" s="13"/>
    </row>
    <row r="535" spans="12:16" x14ac:dyDescent="0.25">
      <c r="L535" s="15"/>
      <c r="M535" s="13"/>
      <c r="N535" s="13"/>
      <c r="O535" s="13"/>
      <c r="P535" s="13"/>
    </row>
    <row r="536" spans="12:16" x14ac:dyDescent="0.25">
      <c r="L536" s="15"/>
      <c r="M536" s="13"/>
      <c r="N536" s="13"/>
      <c r="O536" s="13"/>
      <c r="P536" s="13"/>
    </row>
    <row r="537" spans="12:16" x14ac:dyDescent="0.25">
      <c r="L537" s="15"/>
      <c r="M537" s="13"/>
      <c r="N537" s="13"/>
      <c r="O537" s="13"/>
      <c r="P537" s="13"/>
    </row>
    <row r="538" spans="12:16" x14ac:dyDescent="0.25">
      <c r="L538" s="15"/>
      <c r="M538" s="13"/>
      <c r="N538" s="13"/>
      <c r="O538" s="13"/>
      <c r="P538" s="13"/>
    </row>
    <row r="539" spans="12:16" x14ac:dyDescent="0.25">
      <c r="L539" s="15"/>
      <c r="M539" s="13"/>
      <c r="N539" s="13"/>
      <c r="O539" s="13"/>
      <c r="P539" s="13"/>
    </row>
    <row r="540" spans="12:16" x14ac:dyDescent="0.25">
      <c r="L540" s="15"/>
      <c r="M540" s="13"/>
      <c r="N540" s="13"/>
      <c r="O540" s="13"/>
      <c r="P540" s="13"/>
    </row>
    <row r="541" spans="12:16" x14ac:dyDescent="0.25">
      <c r="L541" s="15"/>
      <c r="M541" s="13"/>
      <c r="N541" s="13"/>
      <c r="O541" s="13"/>
      <c r="P541" s="13"/>
    </row>
    <row r="542" spans="12:16" x14ac:dyDescent="0.25">
      <c r="L542" s="15"/>
      <c r="M542" s="13"/>
      <c r="N542" s="13"/>
      <c r="O542" s="13"/>
      <c r="P542" s="13"/>
    </row>
    <row r="543" spans="12:16" x14ac:dyDescent="0.25">
      <c r="L543" s="15"/>
      <c r="M543" s="13"/>
      <c r="N543" s="13"/>
      <c r="O543" s="13"/>
      <c r="P543" s="13"/>
    </row>
    <row r="544" spans="12:16" x14ac:dyDescent="0.25">
      <c r="L544" s="15"/>
      <c r="M544" s="13"/>
      <c r="N544" s="13"/>
      <c r="O544" s="13"/>
      <c r="P544" s="13"/>
    </row>
    <row r="545" spans="12:16" x14ac:dyDescent="0.25">
      <c r="L545" s="15"/>
      <c r="M545" s="13"/>
      <c r="N545" s="13"/>
      <c r="O545" s="13"/>
      <c r="P545" s="13"/>
    </row>
    <row r="546" spans="12:16" x14ac:dyDescent="0.25">
      <c r="L546" s="15"/>
      <c r="M546" s="13"/>
      <c r="N546" s="13"/>
      <c r="O546" s="13"/>
      <c r="P546" s="13"/>
    </row>
    <row r="547" spans="12:16" x14ac:dyDescent="0.25">
      <c r="L547" s="15"/>
      <c r="M547" s="13"/>
      <c r="N547" s="13"/>
      <c r="O547" s="13"/>
      <c r="P547" s="13"/>
    </row>
    <row r="548" spans="12:16" x14ac:dyDescent="0.25">
      <c r="L548" s="15"/>
      <c r="M548" s="13"/>
      <c r="N548" s="13"/>
      <c r="O548" s="13"/>
      <c r="P548" s="13"/>
    </row>
    <row r="549" spans="12:16" x14ac:dyDescent="0.25">
      <c r="L549" s="15"/>
      <c r="M549" s="13"/>
      <c r="N549" s="13"/>
      <c r="O549" s="13"/>
      <c r="P549" s="13"/>
    </row>
    <row r="550" spans="12:16" x14ac:dyDescent="0.25">
      <c r="L550" s="15"/>
      <c r="M550" s="13"/>
      <c r="N550" s="13"/>
      <c r="O550" s="13"/>
      <c r="P550" s="13"/>
    </row>
    <row r="551" spans="12:16" x14ac:dyDescent="0.25">
      <c r="L551" s="15"/>
      <c r="M551" s="13"/>
      <c r="N551" s="13"/>
      <c r="O551" s="13"/>
      <c r="P551" s="13"/>
    </row>
    <row r="552" spans="12:16" x14ac:dyDescent="0.25">
      <c r="L552" s="15"/>
      <c r="M552" s="13"/>
      <c r="N552" s="13"/>
      <c r="O552" s="13"/>
      <c r="P552" s="13"/>
    </row>
    <row r="553" spans="12:16" x14ac:dyDescent="0.25">
      <c r="L553" s="15"/>
      <c r="M553" s="13"/>
      <c r="N553" s="13"/>
      <c r="O553" s="13"/>
      <c r="P553" s="13"/>
    </row>
    <row r="554" spans="12:16" x14ac:dyDescent="0.25">
      <c r="L554" s="15"/>
      <c r="M554" s="13"/>
      <c r="N554" s="13"/>
      <c r="O554" s="13"/>
      <c r="P554" s="13"/>
    </row>
    <row r="555" spans="12:16" x14ac:dyDescent="0.25">
      <c r="L555" s="15"/>
      <c r="M555" s="13"/>
      <c r="N555" s="13"/>
      <c r="O555" s="13"/>
      <c r="P555" s="13"/>
    </row>
    <row r="556" spans="12:16" x14ac:dyDescent="0.25">
      <c r="L556" s="15"/>
      <c r="M556" s="13"/>
      <c r="N556" s="13"/>
      <c r="O556" s="13"/>
      <c r="P556" s="13"/>
    </row>
    <row r="557" spans="12:16" x14ac:dyDescent="0.25">
      <c r="L557" s="15"/>
      <c r="M557" s="13"/>
      <c r="N557" s="13"/>
      <c r="O557" s="13"/>
      <c r="P557" s="13"/>
    </row>
    <row r="558" spans="12:16" x14ac:dyDescent="0.25">
      <c r="L558" s="15"/>
      <c r="M558" s="13"/>
      <c r="N558" s="13"/>
      <c r="O558" s="13"/>
      <c r="P558" s="13"/>
    </row>
    <row r="559" spans="12:16" x14ac:dyDescent="0.25">
      <c r="L559" s="15"/>
      <c r="M559" s="13"/>
      <c r="N559" s="13"/>
      <c r="O559" s="13"/>
      <c r="P559" s="13"/>
    </row>
    <row r="560" spans="12:16" x14ac:dyDescent="0.25">
      <c r="L560" s="15"/>
      <c r="M560" s="13"/>
      <c r="N560" s="13"/>
      <c r="O560" s="13"/>
      <c r="P560" s="13"/>
    </row>
    <row r="561" spans="12:16" x14ac:dyDescent="0.25">
      <c r="L561" s="15"/>
      <c r="M561" s="13"/>
      <c r="N561" s="13"/>
      <c r="O561" s="13"/>
      <c r="P561" s="13"/>
    </row>
    <row r="562" spans="12:16" x14ac:dyDescent="0.25">
      <c r="L562" s="15"/>
      <c r="M562" s="13"/>
      <c r="N562" s="13"/>
      <c r="O562" s="13"/>
      <c r="P562" s="13"/>
    </row>
    <row r="563" spans="12:16" x14ac:dyDescent="0.25">
      <c r="L563" s="15"/>
      <c r="M563" s="13"/>
      <c r="N563" s="13"/>
      <c r="O563" s="13"/>
      <c r="P563" s="13"/>
    </row>
    <row r="564" spans="12:16" x14ac:dyDescent="0.25">
      <c r="L564" s="15"/>
      <c r="M564" s="13"/>
      <c r="N564" s="13"/>
      <c r="O564" s="13"/>
      <c r="P564" s="13"/>
    </row>
    <row r="565" spans="12:16" x14ac:dyDescent="0.25">
      <c r="L565" s="15"/>
      <c r="M565" s="13"/>
      <c r="N565" s="13"/>
      <c r="O565" s="13"/>
      <c r="P565" s="13"/>
    </row>
    <row r="566" spans="12:16" x14ac:dyDescent="0.25">
      <c r="L566" s="15"/>
      <c r="M566" s="13"/>
      <c r="N566" s="13"/>
      <c r="O566" s="13"/>
      <c r="P566" s="13"/>
    </row>
    <row r="567" spans="12:16" x14ac:dyDescent="0.25">
      <c r="L567" s="15"/>
      <c r="M567" s="13"/>
      <c r="N567" s="13"/>
      <c r="O567" s="13"/>
      <c r="P567" s="13"/>
    </row>
    <row r="568" spans="12:16" x14ac:dyDescent="0.25">
      <c r="L568" s="15"/>
      <c r="M568" s="13"/>
      <c r="N568" s="13"/>
      <c r="O568" s="13"/>
      <c r="P568" s="13"/>
    </row>
    <row r="569" spans="12:16" x14ac:dyDescent="0.25">
      <c r="L569" s="15"/>
      <c r="M569" s="13"/>
      <c r="N569" s="13"/>
      <c r="O569" s="13"/>
      <c r="P569" s="13"/>
    </row>
    <row r="570" spans="12:16" x14ac:dyDescent="0.25">
      <c r="L570" s="15"/>
      <c r="M570" s="13"/>
      <c r="N570" s="13"/>
      <c r="O570" s="13"/>
      <c r="P570" s="13"/>
    </row>
    <row r="571" spans="12:16" x14ac:dyDescent="0.25">
      <c r="L571" s="15"/>
      <c r="M571" s="13"/>
      <c r="N571" s="13"/>
      <c r="O571" s="13"/>
      <c r="P571" s="13"/>
    </row>
    <row r="572" spans="12:16" x14ac:dyDescent="0.25">
      <c r="L572" s="15"/>
      <c r="M572" s="13"/>
      <c r="N572" s="13"/>
      <c r="O572" s="13"/>
      <c r="P572" s="13"/>
    </row>
    <row r="573" spans="12:16" x14ac:dyDescent="0.25">
      <c r="L573" s="15"/>
      <c r="M573" s="13"/>
      <c r="N573" s="13"/>
      <c r="O573" s="13"/>
      <c r="P573" s="13"/>
    </row>
    <row r="574" spans="12:16" x14ac:dyDescent="0.25">
      <c r="L574" s="15"/>
      <c r="M574" s="13"/>
      <c r="N574" s="13"/>
      <c r="O574" s="13"/>
      <c r="P574" s="13"/>
    </row>
    <row r="575" spans="12:16" x14ac:dyDescent="0.25">
      <c r="L575" s="15"/>
      <c r="M575" s="13"/>
      <c r="N575" s="13"/>
      <c r="O575" s="13"/>
      <c r="P575" s="13"/>
    </row>
    <row r="576" spans="12:16" x14ac:dyDescent="0.25">
      <c r="L576" s="15"/>
      <c r="M576" s="13"/>
      <c r="N576" s="13"/>
      <c r="O576" s="13"/>
      <c r="P576" s="13"/>
    </row>
    <row r="577" spans="12:16" x14ac:dyDescent="0.25">
      <c r="L577" s="15"/>
      <c r="M577" s="13"/>
      <c r="N577" s="13"/>
      <c r="O577" s="13"/>
      <c r="P577" s="13"/>
    </row>
    <row r="578" spans="12:16" x14ac:dyDescent="0.25">
      <c r="L578" s="15"/>
      <c r="M578" s="13"/>
      <c r="N578" s="13"/>
      <c r="O578" s="13"/>
      <c r="P578" s="13"/>
    </row>
    <row r="579" spans="12:16" x14ac:dyDescent="0.25">
      <c r="L579" s="15"/>
      <c r="M579" s="13"/>
      <c r="N579" s="13"/>
      <c r="O579" s="13"/>
      <c r="P579" s="13"/>
    </row>
    <row r="580" spans="12:16" x14ac:dyDescent="0.25">
      <c r="L580" s="15"/>
      <c r="M580" s="13"/>
      <c r="N580" s="13"/>
      <c r="O580" s="13"/>
      <c r="P580" s="13"/>
    </row>
    <row r="581" spans="12:16" x14ac:dyDescent="0.25">
      <c r="L581" s="15"/>
      <c r="M581" s="13"/>
      <c r="N581" s="13"/>
      <c r="O581" s="13"/>
      <c r="P581" s="13"/>
    </row>
    <row r="582" spans="12:16" x14ac:dyDescent="0.25">
      <c r="L582" s="15"/>
      <c r="M582" s="13"/>
      <c r="N582" s="13"/>
      <c r="O582" s="13"/>
      <c r="P582" s="13"/>
    </row>
    <row r="583" spans="12:16" x14ac:dyDescent="0.25">
      <c r="L583" s="15"/>
      <c r="M583" s="13"/>
      <c r="N583" s="13"/>
      <c r="O583" s="13"/>
      <c r="P583" s="13"/>
    </row>
    <row r="584" spans="12:16" x14ac:dyDescent="0.25">
      <c r="L584" s="15"/>
      <c r="M584" s="13"/>
      <c r="N584" s="13"/>
      <c r="O584" s="13"/>
      <c r="P584" s="13"/>
    </row>
    <row r="585" spans="12:16" x14ac:dyDescent="0.25">
      <c r="L585" s="15"/>
      <c r="M585" s="13"/>
      <c r="N585" s="13"/>
      <c r="O585" s="13"/>
      <c r="P585" s="13"/>
    </row>
    <row r="586" spans="12:16" x14ac:dyDescent="0.25">
      <c r="L586" s="15"/>
      <c r="M586" s="13"/>
      <c r="N586" s="13"/>
      <c r="O586" s="13"/>
      <c r="P586" s="13"/>
    </row>
    <row r="587" spans="12:16" x14ac:dyDescent="0.25">
      <c r="L587" s="15"/>
      <c r="M587" s="13"/>
      <c r="N587" s="13"/>
      <c r="O587" s="13"/>
      <c r="P587" s="13"/>
    </row>
    <row r="588" spans="12:16" x14ac:dyDescent="0.25">
      <c r="L588" s="15"/>
      <c r="M588" s="13"/>
      <c r="N588" s="13"/>
      <c r="O588" s="13"/>
      <c r="P588" s="13"/>
    </row>
    <row r="589" spans="12:16" x14ac:dyDescent="0.25">
      <c r="L589" s="15"/>
      <c r="M589" s="13"/>
      <c r="N589" s="13"/>
      <c r="O589" s="13"/>
      <c r="P589" s="13"/>
    </row>
    <row r="590" spans="12:16" x14ac:dyDescent="0.25">
      <c r="L590" s="15"/>
      <c r="M590" s="13"/>
      <c r="N590" s="13"/>
      <c r="O590" s="13"/>
      <c r="P590" s="13"/>
    </row>
    <row r="591" spans="12:16" x14ac:dyDescent="0.25">
      <c r="L591" s="15"/>
      <c r="M591" s="13"/>
      <c r="N591" s="13"/>
      <c r="O591" s="13"/>
      <c r="P591" s="13"/>
    </row>
    <row r="592" spans="12:16" x14ac:dyDescent="0.25">
      <c r="L592" s="15"/>
      <c r="M592" s="13"/>
      <c r="N592" s="13"/>
      <c r="O592" s="13"/>
      <c r="P592" s="13"/>
    </row>
    <row r="593" spans="12:16" x14ac:dyDescent="0.25">
      <c r="L593" s="15"/>
      <c r="M593" s="13"/>
      <c r="N593" s="13"/>
      <c r="O593" s="13"/>
      <c r="P593" s="13"/>
    </row>
    <row r="594" spans="12:16" x14ac:dyDescent="0.25">
      <c r="L594" s="15"/>
      <c r="M594" s="13"/>
      <c r="N594" s="13"/>
      <c r="O594" s="13"/>
      <c r="P594" s="13"/>
    </row>
    <row r="595" spans="12:16" x14ac:dyDescent="0.25">
      <c r="L595" s="15"/>
      <c r="M595" s="13"/>
      <c r="N595" s="13"/>
      <c r="O595" s="13"/>
      <c r="P595" s="13"/>
    </row>
    <row r="596" spans="12:16" x14ac:dyDescent="0.25">
      <c r="L596" s="15"/>
      <c r="M596" s="13"/>
      <c r="N596" s="13"/>
      <c r="O596" s="13"/>
      <c r="P596" s="13"/>
    </row>
    <row r="597" spans="12:16" x14ac:dyDescent="0.25">
      <c r="L597" s="15"/>
      <c r="M597" s="13"/>
      <c r="N597" s="13"/>
      <c r="O597" s="13"/>
      <c r="P597" s="13"/>
    </row>
    <row r="598" spans="12:16" x14ac:dyDescent="0.25">
      <c r="L598" s="15"/>
      <c r="M598" s="13"/>
      <c r="N598" s="13"/>
      <c r="O598" s="13"/>
      <c r="P598" s="13"/>
    </row>
    <row r="599" spans="12:16" x14ac:dyDescent="0.25">
      <c r="L599" s="15"/>
      <c r="M599" s="13"/>
      <c r="N599" s="13"/>
      <c r="O599" s="13"/>
      <c r="P599" s="13"/>
    </row>
    <row r="600" spans="12:16" x14ac:dyDescent="0.25">
      <c r="L600" s="15"/>
      <c r="M600" s="13"/>
      <c r="N600" s="13"/>
      <c r="O600" s="13"/>
      <c r="P600" s="13"/>
    </row>
    <row r="601" spans="12:16" x14ac:dyDescent="0.25">
      <c r="L601" s="15"/>
      <c r="M601" s="13"/>
      <c r="N601" s="13"/>
      <c r="O601" s="13"/>
      <c r="P601" s="13"/>
    </row>
    <row r="602" spans="12:16" x14ac:dyDescent="0.25">
      <c r="L602" s="15"/>
      <c r="M602" s="13"/>
      <c r="N602" s="13"/>
      <c r="O602" s="13"/>
      <c r="P602" s="13"/>
    </row>
    <row r="603" spans="12:16" x14ac:dyDescent="0.25">
      <c r="L603" s="15"/>
      <c r="M603" s="13"/>
      <c r="N603" s="13"/>
      <c r="O603" s="13"/>
      <c r="P603" s="13"/>
    </row>
    <row r="604" spans="12:16" x14ac:dyDescent="0.25">
      <c r="L604" s="15"/>
      <c r="M604" s="13"/>
      <c r="N604" s="13"/>
      <c r="O604" s="13"/>
      <c r="P604" s="13"/>
    </row>
    <row r="605" spans="12:16" x14ac:dyDescent="0.25">
      <c r="L605" s="15"/>
      <c r="M605" s="13"/>
      <c r="N605" s="13"/>
      <c r="O605" s="13"/>
      <c r="P605" s="13"/>
    </row>
    <row r="606" spans="12:16" x14ac:dyDescent="0.25">
      <c r="L606" s="15"/>
      <c r="M606" s="13"/>
      <c r="N606" s="13"/>
      <c r="O606" s="13"/>
      <c r="P606" s="13"/>
    </row>
    <row r="607" spans="12:16" x14ac:dyDescent="0.25">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7" t="str">
        <f>'Total Reqs'!E1</f>
        <v>October  2000</v>
      </c>
    </row>
    <row r="3" spans="1:8" x14ac:dyDescent="0.25">
      <c r="C3" s="55" t="s">
        <v>245</v>
      </c>
    </row>
    <row r="5" spans="1:8" x14ac:dyDescent="0.25">
      <c r="A5" s="56"/>
      <c r="B5" s="56"/>
      <c r="C5" s="56"/>
      <c r="D5" s="56" t="s">
        <v>246</v>
      </c>
      <c r="E5" s="56" t="s">
        <v>247</v>
      </c>
      <c r="F5" s="55"/>
      <c r="G5" s="55"/>
    </row>
    <row r="6" spans="1:8" x14ac:dyDescent="0.25">
      <c r="A6" s="56"/>
      <c r="B6" s="56"/>
      <c r="C6" s="56"/>
      <c r="D6" s="56" t="s">
        <v>248</v>
      </c>
      <c r="E6" s="56" t="s">
        <v>248</v>
      </c>
      <c r="F6" s="55" t="s">
        <v>249</v>
      </c>
      <c r="G6" s="55"/>
    </row>
    <row r="7" spans="1:8" x14ac:dyDescent="0.25">
      <c r="A7" s="57" t="s">
        <v>250</v>
      </c>
      <c r="B7" s="57"/>
      <c r="C7" s="57" t="s">
        <v>251</v>
      </c>
      <c r="D7" s="57" t="s">
        <v>252</v>
      </c>
      <c r="E7" s="57" t="s">
        <v>252</v>
      </c>
      <c r="F7" s="58" t="s">
        <v>253</v>
      </c>
      <c r="G7" s="55"/>
    </row>
    <row r="8" spans="1:8" x14ac:dyDescent="0.25">
      <c r="A8" s="55" t="s">
        <v>254</v>
      </c>
      <c r="B8" s="55"/>
    </row>
    <row r="9" spans="1:8" x14ac:dyDescent="0.25">
      <c r="A9" s="55"/>
      <c r="B9" s="55" t="s">
        <v>255</v>
      </c>
    </row>
    <row r="10" spans="1:8" x14ac:dyDescent="0.25">
      <c r="B10" s="66" t="s">
        <v>283</v>
      </c>
      <c r="C10" t="s">
        <v>282</v>
      </c>
      <c r="D10" s="59">
        <f>E10*31</f>
        <v>15500</v>
      </c>
      <c r="E10" s="60">
        <v>500</v>
      </c>
      <c r="F10" t="s">
        <v>256</v>
      </c>
      <c r="G10" s="55" t="s">
        <v>257</v>
      </c>
    </row>
    <row r="11" spans="1:8" x14ac:dyDescent="0.25">
      <c r="A11" s="55"/>
      <c r="B11" s="55"/>
      <c r="C11" t="s">
        <v>258</v>
      </c>
      <c r="D11" s="59">
        <f t="shared" ref="D11:D17" si="0">E11*31</f>
        <v>45508</v>
      </c>
      <c r="E11" s="60">
        <v>1468</v>
      </c>
      <c r="F11" t="s">
        <v>259</v>
      </c>
      <c r="G11" s="61" t="s">
        <v>260</v>
      </c>
      <c r="H11" s="60"/>
    </row>
    <row r="12" spans="1:8" x14ac:dyDescent="0.25">
      <c r="B12" s="55" t="s">
        <v>261</v>
      </c>
      <c r="C12" t="s">
        <v>262</v>
      </c>
      <c r="D12" s="59">
        <f t="shared" si="0"/>
        <v>48763</v>
      </c>
      <c r="E12" s="60">
        <v>1573</v>
      </c>
      <c r="F12" t="s">
        <v>263</v>
      </c>
    </row>
    <row r="13" spans="1:8" x14ac:dyDescent="0.25">
      <c r="C13" t="s">
        <v>264</v>
      </c>
      <c r="D13" s="59">
        <f t="shared" si="0"/>
        <v>2480</v>
      </c>
      <c r="E13" s="60">
        <v>80</v>
      </c>
      <c r="F13" t="s">
        <v>263</v>
      </c>
    </row>
    <row r="14" spans="1:8" x14ac:dyDescent="0.25">
      <c r="C14" t="s">
        <v>265</v>
      </c>
      <c r="D14" s="59">
        <f t="shared" si="0"/>
        <v>0</v>
      </c>
      <c r="E14" s="60">
        <v>0</v>
      </c>
    </row>
    <row r="15" spans="1:8" x14ac:dyDescent="0.25">
      <c r="C15" t="s">
        <v>266</v>
      </c>
      <c r="D15" s="59">
        <f t="shared" si="0"/>
        <v>0</v>
      </c>
      <c r="E15" s="60">
        <v>0</v>
      </c>
      <c r="F15" t="s">
        <v>256</v>
      </c>
    </row>
    <row r="16" spans="1:8" x14ac:dyDescent="0.25">
      <c r="C16" t="s">
        <v>136</v>
      </c>
      <c r="D16" s="59">
        <f t="shared" si="0"/>
        <v>0</v>
      </c>
      <c r="E16" s="60">
        <v>0</v>
      </c>
    </row>
    <row r="17" spans="1:6" x14ac:dyDescent="0.25">
      <c r="C17" t="s">
        <v>267</v>
      </c>
      <c r="D17" s="59">
        <f t="shared" si="0"/>
        <v>81995</v>
      </c>
      <c r="E17" s="60">
        <v>2645</v>
      </c>
      <c r="F17" t="s">
        <v>263</v>
      </c>
    </row>
    <row r="18" spans="1:6" x14ac:dyDescent="0.25">
      <c r="D18" s="59"/>
      <c r="E18" s="60"/>
    </row>
    <row r="19" spans="1:6" x14ac:dyDescent="0.25">
      <c r="A19" s="55" t="s">
        <v>268</v>
      </c>
      <c r="B19" s="55"/>
      <c r="D19" s="59"/>
      <c r="E19" s="60"/>
    </row>
    <row r="20" spans="1:6" x14ac:dyDescent="0.25">
      <c r="C20" t="s">
        <v>269</v>
      </c>
      <c r="D20" s="59">
        <f>E20*31</f>
        <v>121024</v>
      </c>
      <c r="E20" s="64">
        <v>3904</v>
      </c>
      <c r="F20" t="s">
        <v>263</v>
      </c>
    </row>
    <row r="21" spans="1:6" x14ac:dyDescent="0.25">
      <c r="D21" s="60"/>
    </row>
    <row r="22" spans="1:6" x14ac:dyDescent="0.25">
      <c r="A22" t="s">
        <v>284</v>
      </c>
      <c r="D22" s="60"/>
    </row>
    <row r="23" spans="1:6" x14ac:dyDescent="0.25">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2000-08-29T14:58:22Z</cp:lastPrinted>
  <dcterms:created xsi:type="dcterms:W3CDTF">2000-08-23T17:27:03Z</dcterms:created>
  <dcterms:modified xsi:type="dcterms:W3CDTF">2023-09-10T12:07:48Z</dcterms:modified>
</cp:coreProperties>
</file>