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</workbook>
</file>

<file path=xl/calcChain.xml><?xml version="1.0" encoding="utf-8"?>
<calcChain xmlns="http://schemas.openxmlformats.org/spreadsheetml/2006/main">
  <c r="BK13" i="1" l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B16" i="1"/>
  <c r="W16" i="1"/>
  <c r="AP16" i="1"/>
  <c r="BK16" i="1"/>
  <c r="CD16" i="1"/>
  <c r="A17" i="1"/>
  <c r="B17" i="1"/>
  <c r="V17" i="1"/>
  <c r="W17" i="1"/>
  <c r="AP17" i="1"/>
  <c r="BJ17" i="1"/>
  <c r="BK17" i="1"/>
  <c r="CD17" i="1"/>
  <c r="A18" i="1"/>
  <c r="B18" i="1"/>
  <c r="V18" i="1"/>
  <c r="W18" i="1"/>
  <c r="AP18" i="1"/>
  <c r="BJ18" i="1"/>
  <c r="BK18" i="1"/>
  <c r="CD18" i="1"/>
  <c r="A19" i="1"/>
  <c r="C19" i="1"/>
  <c r="V19" i="1"/>
  <c r="X19" i="1"/>
  <c r="AQ19" i="1"/>
  <c r="BJ19" i="1"/>
  <c r="BL19" i="1"/>
  <c r="CE19" i="1"/>
  <c r="A20" i="1"/>
  <c r="D20" i="1"/>
  <c r="V20" i="1"/>
  <c r="Y20" i="1"/>
  <c r="AR20" i="1"/>
  <c r="BJ20" i="1"/>
  <c r="BM20" i="1"/>
  <c r="CF20" i="1"/>
  <c r="A21" i="1"/>
  <c r="E21" i="1"/>
  <c r="V21" i="1"/>
  <c r="Z21" i="1"/>
  <c r="AS21" i="1"/>
  <c r="BJ21" i="1"/>
  <c r="BN21" i="1"/>
  <c r="CG21" i="1"/>
  <c r="A22" i="1"/>
  <c r="F22" i="1"/>
  <c r="V22" i="1"/>
  <c r="AA22" i="1"/>
  <c r="AT22" i="1"/>
  <c r="BJ22" i="1"/>
  <c r="BO22" i="1"/>
  <c r="CH22" i="1"/>
  <c r="A23" i="1"/>
  <c r="G23" i="1"/>
  <c r="V23" i="1"/>
  <c r="AB23" i="1"/>
  <c r="AU23" i="1"/>
  <c r="BJ23" i="1"/>
  <c r="BP23" i="1"/>
  <c r="CI23" i="1"/>
  <c r="A24" i="1"/>
  <c r="G24" i="1"/>
  <c r="V24" i="1"/>
  <c r="AB24" i="1"/>
  <c r="AU24" i="1"/>
  <c r="BJ24" i="1"/>
  <c r="BP24" i="1"/>
  <c r="CI24" i="1"/>
  <c r="A25" i="1"/>
  <c r="G25" i="1"/>
  <c r="V25" i="1"/>
  <c r="AB25" i="1"/>
  <c r="AU25" i="1"/>
  <c r="BJ25" i="1"/>
  <c r="BP25" i="1"/>
  <c r="CI25" i="1"/>
  <c r="A26" i="1"/>
  <c r="H26" i="1"/>
  <c r="V26" i="1"/>
  <c r="AC26" i="1"/>
  <c r="AV26" i="1"/>
  <c r="BJ26" i="1"/>
  <c r="BQ26" i="1"/>
  <c r="CJ26" i="1"/>
  <c r="A27" i="1"/>
  <c r="I27" i="1"/>
  <c r="V27" i="1"/>
  <c r="AD27" i="1"/>
  <c r="AW27" i="1"/>
  <c r="BJ27" i="1"/>
  <c r="BR27" i="1"/>
  <c r="CK27" i="1"/>
  <c r="A28" i="1"/>
  <c r="J28" i="1"/>
  <c r="V28" i="1"/>
  <c r="AE28" i="1"/>
  <c r="AX28" i="1"/>
  <c r="BJ28" i="1"/>
  <c r="BS28" i="1"/>
  <c r="CL28" i="1"/>
  <c r="A29" i="1"/>
  <c r="K29" i="1"/>
  <c r="V29" i="1"/>
  <c r="AF29" i="1"/>
  <c r="AY29" i="1"/>
  <c r="BJ29" i="1"/>
  <c r="BT29" i="1"/>
  <c r="CM29" i="1"/>
  <c r="A30" i="1"/>
  <c r="L30" i="1"/>
  <c r="V30" i="1"/>
  <c r="AG30" i="1"/>
  <c r="AZ30" i="1"/>
  <c r="BJ30" i="1"/>
  <c r="BU30" i="1"/>
  <c r="CN30" i="1"/>
  <c r="A31" i="1"/>
  <c r="L31" i="1"/>
  <c r="V31" i="1"/>
  <c r="AG31" i="1"/>
  <c r="AZ31" i="1"/>
  <c r="BJ31" i="1"/>
  <c r="BU31" i="1"/>
  <c r="CN31" i="1"/>
  <c r="A32" i="1"/>
  <c r="L32" i="1"/>
  <c r="V32" i="1"/>
  <c r="AG32" i="1"/>
  <c r="AZ32" i="1"/>
  <c r="BJ32" i="1"/>
  <c r="BU32" i="1"/>
  <c r="CN32" i="1"/>
  <c r="A33" i="1"/>
  <c r="M33" i="1"/>
  <c r="V33" i="1"/>
  <c r="AH33" i="1"/>
  <c r="BA33" i="1"/>
  <c r="BJ33" i="1"/>
  <c r="BV33" i="1"/>
  <c r="CO33" i="1"/>
  <c r="A34" i="1"/>
  <c r="N34" i="1"/>
  <c r="V34" i="1"/>
  <c r="AI34" i="1"/>
  <c r="BB34" i="1"/>
  <c r="BJ34" i="1"/>
  <c r="BW34" i="1"/>
  <c r="CP34" i="1"/>
  <c r="A35" i="1"/>
  <c r="O35" i="1"/>
  <c r="V35" i="1"/>
  <c r="AJ35" i="1"/>
  <c r="BC35" i="1"/>
  <c r="BJ35" i="1"/>
  <c r="BX35" i="1"/>
  <c r="CQ35" i="1"/>
  <c r="A36" i="1"/>
  <c r="P36" i="1"/>
  <c r="V36" i="1"/>
  <c r="AK36" i="1"/>
  <c r="BD36" i="1"/>
  <c r="BJ36" i="1"/>
  <c r="BY36" i="1"/>
  <c r="CR36" i="1"/>
  <c r="A37" i="1"/>
  <c r="Q37" i="1"/>
  <c r="V37" i="1"/>
  <c r="AL37" i="1"/>
  <c r="BE37" i="1"/>
  <c r="BJ37" i="1"/>
  <c r="BZ37" i="1"/>
  <c r="CS37" i="1"/>
  <c r="A38" i="1"/>
  <c r="Q38" i="1"/>
  <c r="V38" i="1"/>
  <c r="AL38" i="1"/>
  <c r="BE38" i="1"/>
  <c r="BJ38" i="1"/>
  <c r="BZ38" i="1"/>
  <c r="CS38" i="1"/>
  <c r="A39" i="1"/>
  <c r="Q39" i="1"/>
  <c r="V39" i="1"/>
  <c r="AL39" i="1"/>
  <c r="BE39" i="1"/>
  <c r="BJ39" i="1"/>
  <c r="BZ39" i="1"/>
  <c r="CS39" i="1"/>
  <c r="A40" i="1"/>
  <c r="Q40" i="1"/>
  <c r="V40" i="1"/>
  <c r="AL40" i="1"/>
  <c r="BE40" i="1"/>
  <c r="BJ40" i="1"/>
  <c r="BZ40" i="1"/>
  <c r="CS40" i="1"/>
  <c r="A41" i="1"/>
  <c r="Q41" i="1"/>
  <c r="V41" i="1"/>
  <c r="AL41" i="1"/>
  <c r="BE41" i="1"/>
  <c r="BJ41" i="1"/>
  <c r="BZ41" i="1"/>
  <c r="CS41" i="1"/>
  <c r="A42" i="1"/>
  <c r="R42" i="1"/>
  <c r="V42" i="1"/>
  <c r="AM42" i="1"/>
  <c r="BF42" i="1"/>
  <c r="BJ42" i="1"/>
  <c r="CA42" i="1"/>
  <c r="CT42" i="1"/>
  <c r="A43" i="1"/>
  <c r="S43" i="1"/>
  <c r="V43" i="1"/>
  <c r="AN43" i="1"/>
  <c r="BG43" i="1"/>
  <c r="BJ43" i="1"/>
  <c r="CB43" i="1"/>
  <c r="CU43" i="1"/>
  <c r="A44" i="1"/>
  <c r="T44" i="1"/>
  <c r="V44" i="1"/>
  <c r="AO44" i="1"/>
  <c r="BH44" i="1"/>
  <c r="BJ44" i="1"/>
  <c r="CC44" i="1"/>
  <c r="CV44" i="1"/>
  <c r="A45" i="1"/>
  <c r="T45" i="1"/>
  <c r="V45" i="1"/>
  <c r="AO45" i="1"/>
  <c r="BH45" i="1"/>
  <c r="BJ45" i="1"/>
  <c r="CC45" i="1"/>
  <c r="CV45" i="1"/>
  <c r="A46" i="1"/>
  <c r="T46" i="1"/>
  <c r="V46" i="1"/>
  <c r="AO46" i="1"/>
  <c r="BH46" i="1"/>
  <c r="BJ46" i="1"/>
  <c r="CC46" i="1"/>
  <c r="C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B50" i="1"/>
  <c r="W50" i="1"/>
  <c r="AP50" i="1"/>
  <c r="BK50" i="1"/>
  <c r="CD50" i="1"/>
  <c r="B51" i="1"/>
  <c r="W51" i="1"/>
  <c r="AP51" i="1"/>
  <c r="BK51" i="1"/>
  <c r="CD51" i="1"/>
</calcChain>
</file>

<file path=xl/sharedStrings.xml><?xml version="1.0" encoding="utf-8"?>
<sst xmlns="http://schemas.openxmlformats.org/spreadsheetml/2006/main" count="283" uniqueCount="20">
  <si>
    <t>Deal Ticket#</t>
  </si>
  <si>
    <t>Customer</t>
  </si>
  <si>
    <t>Well Name</t>
  </si>
  <si>
    <t>Meter #</t>
  </si>
  <si>
    <t>Price</t>
  </si>
  <si>
    <t>Premium</t>
  </si>
  <si>
    <t>Transport</t>
  </si>
  <si>
    <t>Fuel</t>
  </si>
  <si>
    <t>Net Price</t>
  </si>
  <si>
    <t>Total Volume</t>
  </si>
  <si>
    <t>Total Cost</t>
  </si>
  <si>
    <t>Juniper</t>
  </si>
  <si>
    <t>EI 57</t>
  </si>
  <si>
    <t>St.65</t>
  </si>
  <si>
    <t>SMI 253</t>
  </si>
  <si>
    <t>800 L</t>
  </si>
  <si>
    <t>HI 244</t>
  </si>
  <si>
    <t>W Cam 313</t>
  </si>
  <si>
    <t>Koch/Tenn 800L</t>
  </si>
  <si>
    <t>EI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</si>
</sst>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1" formatCode="_(* #,##0_);_(* \(#,##0\);_(* &quot;-&quot;_);_(@_)"/>
    <numFmt numFmtId="164" formatCode="&quot;$&quot;#,##0.0000"/>
    <numFmt numFmtId="165" formatCode="&quot;$&quot;#,##0.00"/>
    <numFmt numFmtId="166" formatCode="&quot;$&quot;#,##0.000"/>
    <numFmt numFmtId="167" formatCode="0.00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1" fillId="0" borderId="1" xfId="0" applyNumberFormat="1" applyFont="1" applyBorder="1"/>
    <xf numFmtId="38" fontId="1" fillId="0" borderId="0" xfId="0" applyNumberFormat="1" applyFont="1"/>
    <xf numFmtId="38" fontId="1" fillId="0" borderId="2" xfId="0" applyNumberFormat="1" applyFont="1" applyBorder="1"/>
    <xf numFmtId="165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164" fontId="2" fillId="0" borderId="1" xfId="0" applyNumberFormat="1" applyFont="1" applyBorder="1"/>
    <xf numFmtId="38" fontId="0" fillId="0" borderId="0" xfId="0" applyNumberFormat="1" applyBorder="1" applyProtection="1">
      <protection locked="0"/>
    </xf>
    <xf numFmtId="38" fontId="0" fillId="0" borderId="2" xfId="0" applyNumberFormat="1" applyBorder="1"/>
    <xf numFmtId="165" fontId="0" fillId="0" borderId="0" xfId="0" applyNumberFormat="1"/>
    <xf numFmtId="38" fontId="0" fillId="0" borderId="0" xfId="0" applyNumberFormat="1"/>
    <xf numFmtId="41" fontId="0" fillId="0" borderId="0" xfId="0" applyNumberFormat="1"/>
    <xf numFmtId="164" fontId="0" fillId="0" borderId="1" xfId="0" applyNumberForma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Dec'%202001_Trans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Dec'%202001_Tennesse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Dec'%202001_HI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57">
          <cell r="Q57">
            <v>1854.1582965046202</v>
          </cell>
        </row>
        <row r="58">
          <cell r="Q58">
            <v>770.38971474487744</v>
          </cell>
        </row>
        <row r="59">
          <cell r="Q59">
            <v>0</v>
          </cell>
        </row>
        <row r="60">
          <cell r="Q60">
            <v>12.053033346725591</v>
          </cell>
        </row>
        <row r="61">
          <cell r="Q61">
            <v>0</v>
          </cell>
        </row>
        <row r="62">
          <cell r="Q62">
            <v>0</v>
          </cell>
        </row>
        <row r="63">
          <cell r="Q63">
            <v>1899.3571715548412</v>
          </cell>
        </row>
        <row r="64">
          <cell r="Q64">
            <v>1.004419445560466</v>
          </cell>
        </row>
        <row r="65">
          <cell r="Q65">
            <v>1.004419445560466</v>
          </cell>
        </row>
        <row r="66">
          <cell r="Q66">
            <v>1.004419445560466</v>
          </cell>
        </row>
        <row r="67">
          <cell r="Q67">
            <v>1.004419445560466</v>
          </cell>
        </row>
        <row r="68">
          <cell r="Q68">
            <v>1.004419445560466</v>
          </cell>
        </row>
        <row r="69">
          <cell r="Q69">
            <v>1.004419445560466</v>
          </cell>
        </row>
        <row r="70">
          <cell r="Q70">
            <v>1.004419445560466</v>
          </cell>
        </row>
        <row r="71">
          <cell r="Q71">
            <v>778.4250703093611</v>
          </cell>
        </row>
        <row r="72">
          <cell r="Q72">
            <v>778.4250703093611</v>
          </cell>
        </row>
        <row r="73">
          <cell r="Q73">
            <v>778.4250703093611</v>
          </cell>
        </row>
        <row r="74">
          <cell r="Q74">
            <v>778.4250703093611</v>
          </cell>
        </row>
        <row r="75">
          <cell r="Q75">
            <v>1460.4258738449175</v>
          </cell>
        </row>
        <row r="76">
          <cell r="Q76">
            <v>1488.5496183206105</v>
          </cell>
        </row>
        <row r="77">
          <cell r="Q77">
            <v>778.4250703093611</v>
          </cell>
        </row>
        <row r="78">
          <cell r="Q78">
            <v>778.4250703093611</v>
          </cell>
        </row>
        <row r="79">
          <cell r="Q79">
            <v>778.4250703093611</v>
          </cell>
        </row>
        <row r="80">
          <cell r="Q80">
            <v>778.4250703093611</v>
          </cell>
        </row>
        <row r="81">
          <cell r="Q81">
            <v>778.4250703093611</v>
          </cell>
        </row>
        <row r="82">
          <cell r="Q82">
            <v>778.4250703093611</v>
          </cell>
        </row>
        <row r="83">
          <cell r="Q83">
            <v>778.4250703093611</v>
          </cell>
        </row>
        <row r="84">
          <cell r="Q84">
            <v>2862.5954198473282</v>
          </cell>
        </row>
        <row r="85">
          <cell r="Q85">
            <v>3013.2583366813979</v>
          </cell>
        </row>
        <row r="86">
          <cell r="Q86">
            <v>3013.2583366813979</v>
          </cell>
        </row>
        <row r="87">
          <cell r="Q87">
            <v>3013.2583366813979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Wellhead"/>
      <sheetName val="Sales"/>
      <sheetName val="Totals"/>
    </sheetNames>
    <sheetDataSet>
      <sheetData sheetId="0" refreshError="1"/>
      <sheetData sheetId="1">
        <row r="138">
          <cell r="K138">
            <v>450</v>
          </cell>
          <cell r="AC138">
            <v>2771</v>
          </cell>
        </row>
        <row r="139">
          <cell r="K139">
            <v>450</v>
          </cell>
          <cell r="AC139">
            <v>2827</v>
          </cell>
        </row>
        <row r="140">
          <cell r="K140">
            <v>450</v>
          </cell>
          <cell r="AC140">
            <v>2781</v>
          </cell>
        </row>
        <row r="141">
          <cell r="K141">
            <v>450</v>
          </cell>
          <cell r="AC141">
            <v>2745</v>
          </cell>
        </row>
        <row r="142">
          <cell r="K142">
            <v>450</v>
          </cell>
          <cell r="AC142">
            <v>2820</v>
          </cell>
        </row>
        <row r="143">
          <cell r="K143">
            <v>450</v>
          </cell>
          <cell r="AC143">
            <v>2799</v>
          </cell>
        </row>
        <row r="144">
          <cell r="K144">
            <v>450</v>
          </cell>
          <cell r="AC144">
            <v>2795</v>
          </cell>
        </row>
        <row r="145">
          <cell r="K145">
            <v>450</v>
          </cell>
          <cell r="AC145">
            <v>2785</v>
          </cell>
        </row>
        <row r="146">
          <cell r="K146">
            <v>450</v>
          </cell>
          <cell r="AC146">
            <v>2787</v>
          </cell>
        </row>
        <row r="147">
          <cell r="K147">
            <v>450</v>
          </cell>
          <cell r="AC147">
            <v>2725</v>
          </cell>
        </row>
        <row r="148">
          <cell r="K148">
            <v>450</v>
          </cell>
          <cell r="AC148">
            <v>2767</v>
          </cell>
        </row>
        <row r="149">
          <cell r="K149">
            <v>450</v>
          </cell>
          <cell r="AC149">
            <v>2823</v>
          </cell>
        </row>
        <row r="150">
          <cell r="K150">
            <v>450</v>
          </cell>
          <cell r="AC150">
            <v>2844</v>
          </cell>
        </row>
        <row r="151">
          <cell r="K151">
            <v>450</v>
          </cell>
          <cell r="AC151">
            <v>2823</v>
          </cell>
        </row>
        <row r="152">
          <cell r="K152">
            <v>450</v>
          </cell>
          <cell r="AC152">
            <v>2825</v>
          </cell>
        </row>
        <row r="153">
          <cell r="K153">
            <v>450</v>
          </cell>
          <cell r="AC153">
            <v>2829</v>
          </cell>
        </row>
        <row r="154">
          <cell r="K154">
            <v>450</v>
          </cell>
          <cell r="AC154">
            <v>2818</v>
          </cell>
        </row>
        <row r="155">
          <cell r="K155">
            <v>450</v>
          </cell>
          <cell r="AC155">
            <v>2816</v>
          </cell>
        </row>
        <row r="156">
          <cell r="K156">
            <v>450</v>
          </cell>
          <cell r="AC156">
            <v>2794</v>
          </cell>
        </row>
        <row r="157">
          <cell r="K157">
            <v>450</v>
          </cell>
          <cell r="AC157">
            <v>2795</v>
          </cell>
        </row>
        <row r="158">
          <cell r="K158">
            <v>450</v>
          </cell>
          <cell r="AC158">
            <v>2781</v>
          </cell>
        </row>
        <row r="159">
          <cell r="K159">
            <v>450</v>
          </cell>
          <cell r="AC159">
            <v>2780</v>
          </cell>
        </row>
        <row r="160">
          <cell r="K160">
            <v>450</v>
          </cell>
          <cell r="AC160">
            <v>2763</v>
          </cell>
        </row>
        <row r="161">
          <cell r="K161">
            <v>450</v>
          </cell>
          <cell r="AC161">
            <v>2760</v>
          </cell>
        </row>
        <row r="162">
          <cell r="K162">
            <v>450</v>
          </cell>
          <cell r="AC162">
            <v>2747</v>
          </cell>
        </row>
        <row r="163">
          <cell r="K163">
            <v>450</v>
          </cell>
          <cell r="AC163">
            <v>2745</v>
          </cell>
        </row>
        <row r="164">
          <cell r="K164">
            <v>450</v>
          </cell>
          <cell r="AC164">
            <v>2747</v>
          </cell>
        </row>
        <row r="165">
          <cell r="K165">
            <v>450</v>
          </cell>
          <cell r="AC165">
            <v>2745</v>
          </cell>
        </row>
        <row r="166">
          <cell r="K166">
            <v>450</v>
          </cell>
          <cell r="AC166">
            <v>2645</v>
          </cell>
        </row>
        <row r="167">
          <cell r="K167">
            <v>450</v>
          </cell>
          <cell r="AC167">
            <v>2692</v>
          </cell>
        </row>
        <row r="168">
          <cell r="K168">
            <v>450</v>
          </cell>
          <cell r="AC168">
            <v>2692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9">
          <cell r="G9">
            <v>4089</v>
          </cell>
          <cell r="N9">
            <v>1200</v>
          </cell>
        </row>
        <row r="10">
          <cell r="G10">
            <v>4109</v>
          </cell>
          <cell r="N10">
            <v>1200</v>
          </cell>
        </row>
        <row r="11">
          <cell r="G11">
            <v>4104</v>
          </cell>
          <cell r="N11">
            <v>2213</v>
          </cell>
        </row>
        <row r="12">
          <cell r="G12">
            <v>4105</v>
          </cell>
          <cell r="N12">
            <v>1200</v>
          </cell>
        </row>
        <row r="13">
          <cell r="G13">
            <v>4092</v>
          </cell>
          <cell r="N13">
            <v>1200</v>
          </cell>
        </row>
        <row r="14">
          <cell r="G14">
            <v>4108</v>
          </cell>
          <cell r="N14">
            <v>1200</v>
          </cell>
        </row>
        <row r="15">
          <cell r="G15">
            <v>4133</v>
          </cell>
          <cell r="N15">
            <v>1200</v>
          </cell>
        </row>
        <row r="16">
          <cell r="G16">
            <v>3709</v>
          </cell>
          <cell r="N16">
            <v>1200</v>
          </cell>
        </row>
        <row r="17">
          <cell r="G17">
            <v>740</v>
          </cell>
          <cell r="N17">
            <v>1200</v>
          </cell>
        </row>
        <row r="18">
          <cell r="G18">
            <v>4158</v>
          </cell>
          <cell r="N18">
            <v>1200</v>
          </cell>
        </row>
        <row r="19">
          <cell r="G19">
            <v>4141</v>
          </cell>
          <cell r="N19">
            <v>1200</v>
          </cell>
        </row>
        <row r="20">
          <cell r="G20">
            <v>4129</v>
          </cell>
          <cell r="N20">
            <v>1</v>
          </cell>
        </row>
        <row r="21">
          <cell r="G21">
            <v>4134</v>
          </cell>
          <cell r="N21">
            <v>1</v>
          </cell>
        </row>
        <row r="22">
          <cell r="G22">
            <v>4130</v>
          </cell>
          <cell r="N22">
            <v>1</v>
          </cell>
        </row>
        <row r="23">
          <cell r="G23">
            <v>4125</v>
          </cell>
          <cell r="N23">
            <v>1</v>
          </cell>
        </row>
        <row r="24">
          <cell r="G24">
            <v>4119</v>
          </cell>
          <cell r="N24">
            <v>1</v>
          </cell>
        </row>
        <row r="25">
          <cell r="G25">
            <v>4124</v>
          </cell>
          <cell r="N25">
            <v>1</v>
          </cell>
        </row>
        <row r="26">
          <cell r="G26">
            <v>4124</v>
          </cell>
          <cell r="N26">
            <v>1</v>
          </cell>
        </row>
        <row r="27">
          <cell r="G27">
            <v>4117</v>
          </cell>
          <cell r="N27">
            <v>1</v>
          </cell>
        </row>
        <row r="28">
          <cell r="G28">
            <v>4107</v>
          </cell>
          <cell r="N28">
            <v>1</v>
          </cell>
        </row>
        <row r="29">
          <cell r="G29">
            <v>4109</v>
          </cell>
          <cell r="N29">
            <v>1</v>
          </cell>
        </row>
        <row r="30">
          <cell r="G30">
            <v>4102</v>
          </cell>
          <cell r="N30">
            <v>1</v>
          </cell>
        </row>
        <row r="31">
          <cell r="G31">
            <v>4104</v>
          </cell>
          <cell r="N31">
            <v>1</v>
          </cell>
        </row>
        <row r="32">
          <cell r="G32">
            <v>4081</v>
          </cell>
          <cell r="N32">
            <v>1</v>
          </cell>
        </row>
        <row r="33">
          <cell r="G33">
            <v>4070</v>
          </cell>
          <cell r="N33">
            <v>1</v>
          </cell>
        </row>
        <row r="34">
          <cell r="G34">
            <v>3135</v>
          </cell>
          <cell r="N34">
            <v>1</v>
          </cell>
        </row>
        <row r="35">
          <cell r="G35">
            <v>4094</v>
          </cell>
          <cell r="N35">
            <v>1</v>
          </cell>
        </row>
        <row r="36">
          <cell r="G36">
            <v>3938</v>
          </cell>
          <cell r="N36">
            <v>1</v>
          </cell>
        </row>
        <row r="37">
          <cell r="G37">
            <v>3963</v>
          </cell>
          <cell r="N37">
            <v>1</v>
          </cell>
        </row>
        <row r="38">
          <cell r="G38">
            <v>2119</v>
          </cell>
          <cell r="N38">
            <v>1</v>
          </cell>
        </row>
        <row r="39">
          <cell r="G39">
            <v>1221</v>
          </cell>
          <cell r="N39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5"/>
  <sheetViews>
    <sheetView tabSelected="1" workbookViewId="0"/>
  </sheetViews>
  <sheetFormatPr defaultRowHeight="13.2" x14ac:dyDescent="0.25"/>
  <cols>
    <col min="1" max="1" width="11.88671875" bestFit="1" customWidth="1"/>
    <col min="2" max="20" width="14.109375" style="9" bestFit="1" customWidth="1"/>
    <col min="22" max="22" width="11.88671875" bestFit="1" customWidth="1"/>
    <col min="23" max="60" width="14.109375" customWidth="1"/>
    <col min="62" max="62" width="11.88671875" bestFit="1" customWidth="1"/>
    <col min="63" max="100" width="14.109375" style="9" customWidth="1"/>
  </cols>
  <sheetData>
    <row r="1" spans="1:100" x14ac:dyDescent="0.25"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</row>
    <row r="4" spans="1:100" x14ac:dyDescent="0.25">
      <c r="BJ4" t="s">
        <v>0</v>
      </c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spans="1:100" x14ac:dyDescent="0.25">
      <c r="BJ5" t="s">
        <v>1</v>
      </c>
      <c r="BK5" s="6" t="s">
        <v>11</v>
      </c>
      <c r="BL5" s="6" t="s">
        <v>11</v>
      </c>
      <c r="BM5" s="6" t="s">
        <v>11</v>
      </c>
      <c r="BN5" s="6" t="s">
        <v>11</v>
      </c>
      <c r="BO5" s="6" t="s">
        <v>11</v>
      </c>
      <c r="BP5" s="6" t="s">
        <v>11</v>
      </c>
      <c r="BQ5" s="6" t="s">
        <v>11</v>
      </c>
      <c r="BR5" s="6" t="s">
        <v>11</v>
      </c>
      <c r="BS5" s="6" t="s">
        <v>11</v>
      </c>
      <c r="BT5" s="6" t="s">
        <v>11</v>
      </c>
      <c r="BU5" s="6" t="s">
        <v>11</v>
      </c>
      <c r="BV5" s="6" t="s">
        <v>11</v>
      </c>
      <c r="BW5" s="6" t="s">
        <v>11</v>
      </c>
      <c r="BX5" s="6" t="s">
        <v>11</v>
      </c>
      <c r="BY5" s="6" t="s">
        <v>11</v>
      </c>
      <c r="BZ5" s="6" t="s">
        <v>11</v>
      </c>
      <c r="CA5" s="6" t="s">
        <v>11</v>
      </c>
      <c r="CB5" s="6" t="s">
        <v>11</v>
      </c>
      <c r="CC5" s="6" t="s">
        <v>11</v>
      </c>
      <c r="CD5" s="6" t="s">
        <v>11</v>
      </c>
      <c r="CE5" s="6" t="s">
        <v>11</v>
      </c>
      <c r="CF5" s="6" t="s">
        <v>11</v>
      </c>
      <c r="CG5" s="6" t="s">
        <v>11</v>
      </c>
      <c r="CH5" s="6" t="s">
        <v>11</v>
      </c>
      <c r="CI5" s="6" t="s">
        <v>11</v>
      </c>
      <c r="CJ5" s="6" t="s">
        <v>11</v>
      </c>
      <c r="CK5" s="6" t="s">
        <v>11</v>
      </c>
      <c r="CL5" s="6" t="s">
        <v>11</v>
      </c>
      <c r="CM5" s="6" t="s">
        <v>11</v>
      </c>
      <c r="CN5" s="6" t="s">
        <v>11</v>
      </c>
      <c r="CO5" s="6" t="s">
        <v>11</v>
      </c>
      <c r="CP5" s="6" t="s">
        <v>11</v>
      </c>
      <c r="CQ5" s="6" t="s">
        <v>11</v>
      </c>
      <c r="CR5" s="6" t="s">
        <v>11</v>
      </c>
      <c r="CS5" s="6" t="s">
        <v>11</v>
      </c>
      <c r="CT5" s="6" t="s">
        <v>11</v>
      </c>
      <c r="CU5" s="6" t="s">
        <v>11</v>
      </c>
      <c r="CV5" s="6" t="s">
        <v>11</v>
      </c>
    </row>
    <row r="6" spans="1:100" x14ac:dyDescent="0.25"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BJ6" t="s">
        <v>2</v>
      </c>
      <c r="BK6" s="6" t="s">
        <v>17</v>
      </c>
      <c r="BL6" s="6" t="s">
        <v>17</v>
      </c>
      <c r="BM6" s="6" t="s">
        <v>17</v>
      </c>
      <c r="BN6" s="6" t="s">
        <v>17</v>
      </c>
      <c r="BO6" s="6" t="s">
        <v>17</v>
      </c>
      <c r="BP6" s="6" t="s">
        <v>17</v>
      </c>
      <c r="BQ6" s="6" t="s">
        <v>17</v>
      </c>
      <c r="BR6" s="6" t="s">
        <v>17</v>
      </c>
      <c r="BS6" s="6" t="s">
        <v>17</v>
      </c>
      <c r="BT6" s="6" t="s">
        <v>17</v>
      </c>
      <c r="BU6" s="6" t="s">
        <v>17</v>
      </c>
      <c r="BV6" s="6" t="s">
        <v>17</v>
      </c>
      <c r="BW6" s="6" t="s">
        <v>17</v>
      </c>
      <c r="BX6" s="6" t="s">
        <v>17</v>
      </c>
      <c r="BY6" s="6" t="s">
        <v>17</v>
      </c>
      <c r="BZ6" s="6" t="s">
        <v>17</v>
      </c>
      <c r="CA6" s="6" t="s">
        <v>17</v>
      </c>
      <c r="CB6" s="6" t="s">
        <v>17</v>
      </c>
      <c r="CC6" s="6" t="s">
        <v>17</v>
      </c>
      <c r="CD6" s="6" t="s">
        <v>16</v>
      </c>
      <c r="CE6" s="6" t="s">
        <v>16</v>
      </c>
      <c r="CF6" s="6" t="s">
        <v>16</v>
      </c>
      <c r="CG6" s="6" t="s">
        <v>16</v>
      </c>
      <c r="CH6" s="6" t="s">
        <v>16</v>
      </c>
      <c r="CI6" s="6" t="s">
        <v>16</v>
      </c>
      <c r="CJ6" s="6" t="s">
        <v>16</v>
      </c>
      <c r="CK6" s="6" t="s">
        <v>16</v>
      </c>
      <c r="CL6" s="6" t="s">
        <v>16</v>
      </c>
      <c r="CM6" s="6" t="s">
        <v>16</v>
      </c>
      <c r="CN6" s="6" t="s">
        <v>16</v>
      </c>
      <c r="CO6" s="6" t="s">
        <v>16</v>
      </c>
      <c r="CP6" s="6" t="s">
        <v>16</v>
      </c>
      <c r="CQ6" s="6" t="s">
        <v>16</v>
      </c>
      <c r="CR6" s="6" t="s">
        <v>16</v>
      </c>
      <c r="CS6" s="6" t="s">
        <v>16</v>
      </c>
      <c r="CT6" s="6" t="s">
        <v>16</v>
      </c>
      <c r="CU6" s="6" t="s">
        <v>16</v>
      </c>
      <c r="CV6" s="6" t="s">
        <v>16</v>
      </c>
    </row>
    <row r="7" spans="1:100" x14ac:dyDescent="0.25">
      <c r="A7" t="s">
        <v>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V7" t="s">
        <v>0</v>
      </c>
      <c r="BJ7" t="s">
        <v>3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x14ac:dyDescent="0.25">
      <c r="A8" t="s">
        <v>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V8" t="s">
        <v>1</v>
      </c>
      <c r="W8" t="s">
        <v>11</v>
      </c>
      <c r="X8" t="s">
        <v>11</v>
      </c>
      <c r="Y8" t="s">
        <v>11</v>
      </c>
      <c r="Z8" t="s">
        <v>11</v>
      </c>
      <c r="AA8" t="s">
        <v>11</v>
      </c>
      <c r="AB8" t="s">
        <v>11</v>
      </c>
      <c r="AC8" t="s">
        <v>11</v>
      </c>
      <c r="AD8" t="s">
        <v>11</v>
      </c>
      <c r="AE8" t="s">
        <v>11</v>
      </c>
      <c r="AF8" t="s">
        <v>11</v>
      </c>
      <c r="AG8" t="s">
        <v>11</v>
      </c>
      <c r="AH8" t="s">
        <v>11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11</v>
      </c>
      <c r="AO8" t="s">
        <v>11</v>
      </c>
      <c r="AP8" t="s">
        <v>11</v>
      </c>
      <c r="AQ8" t="s">
        <v>11</v>
      </c>
      <c r="AR8" t="s">
        <v>11</v>
      </c>
      <c r="AS8" t="s">
        <v>11</v>
      </c>
      <c r="AT8" t="s">
        <v>11</v>
      </c>
      <c r="AU8" t="s">
        <v>11</v>
      </c>
      <c r="AV8" t="s">
        <v>11</v>
      </c>
      <c r="AW8" t="s">
        <v>11</v>
      </c>
      <c r="AX8" t="s">
        <v>11</v>
      </c>
      <c r="AY8" t="s">
        <v>11</v>
      </c>
      <c r="AZ8" t="s">
        <v>11</v>
      </c>
      <c r="BA8" t="s">
        <v>11</v>
      </c>
      <c r="BB8" t="s">
        <v>11</v>
      </c>
      <c r="BC8" t="s">
        <v>11</v>
      </c>
      <c r="BD8" t="s">
        <v>11</v>
      </c>
      <c r="BE8" t="s">
        <v>11</v>
      </c>
      <c r="BF8" t="s">
        <v>11</v>
      </c>
      <c r="BG8" t="s">
        <v>11</v>
      </c>
      <c r="BH8" t="s">
        <v>11</v>
      </c>
      <c r="BJ8" t="s">
        <v>4</v>
      </c>
      <c r="BK8" s="22">
        <v>1.7</v>
      </c>
      <c r="BL8" s="22">
        <v>2.0499999999999998</v>
      </c>
      <c r="BM8" s="22">
        <v>1.9450000000000001</v>
      </c>
      <c r="BN8" s="22">
        <v>1.84</v>
      </c>
      <c r="BO8" s="22">
        <v>1.75</v>
      </c>
      <c r="BP8" s="22">
        <v>2.06</v>
      </c>
      <c r="BQ8" s="22">
        <v>2.2650000000000001</v>
      </c>
      <c r="BR8" s="22">
        <v>2.4849999999999999</v>
      </c>
      <c r="BS8" s="22">
        <v>2.4249999999999998</v>
      </c>
      <c r="BT8" s="22">
        <v>2.355</v>
      </c>
      <c r="BU8" s="22">
        <v>2.335</v>
      </c>
      <c r="BV8" s="22">
        <v>2.4900000000000002</v>
      </c>
      <c r="BW8" s="22">
        <v>2.4849999999999999</v>
      </c>
      <c r="BX8" s="22">
        <v>2.57</v>
      </c>
      <c r="BY8" s="22">
        <v>2.52</v>
      </c>
      <c r="BZ8" s="22">
        <v>2.5449999999999999</v>
      </c>
      <c r="CA8" s="22">
        <v>2.88</v>
      </c>
      <c r="CB8" s="22">
        <v>2.5649999999999999</v>
      </c>
      <c r="CC8" s="22">
        <v>2.585</v>
      </c>
      <c r="CD8" s="22">
        <v>1.7</v>
      </c>
      <c r="CE8" s="22">
        <v>2.0499999999999998</v>
      </c>
      <c r="CF8" s="22">
        <v>1.9450000000000001</v>
      </c>
      <c r="CG8" s="22">
        <v>1.84</v>
      </c>
      <c r="CH8" s="22">
        <v>1.75</v>
      </c>
      <c r="CI8" s="22">
        <v>2.06</v>
      </c>
      <c r="CJ8" s="22">
        <v>2.2650000000000001</v>
      </c>
      <c r="CK8" s="22">
        <v>2.4849999999999999</v>
      </c>
      <c r="CL8" s="22">
        <v>2.4249999999999998</v>
      </c>
      <c r="CM8" s="22">
        <v>2.355</v>
      </c>
      <c r="CN8" s="22">
        <v>2.335</v>
      </c>
      <c r="CO8" s="22">
        <v>2.4900000000000002</v>
      </c>
      <c r="CP8" s="22">
        <v>2.4849999999999999</v>
      </c>
      <c r="CQ8" s="22">
        <v>2.57</v>
      </c>
      <c r="CR8" s="22">
        <v>2.52</v>
      </c>
      <c r="CS8" s="22">
        <v>2.5449999999999999</v>
      </c>
      <c r="CT8" s="22">
        <v>2.88</v>
      </c>
      <c r="CU8" s="22">
        <v>2.5649999999999999</v>
      </c>
      <c r="CV8" s="22">
        <v>2.585</v>
      </c>
    </row>
    <row r="9" spans="1:100" x14ac:dyDescent="0.25">
      <c r="A9" t="s">
        <v>2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2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B9" t="s">
        <v>14</v>
      </c>
      <c r="AC9" t="s">
        <v>14</v>
      </c>
      <c r="AD9" t="s">
        <v>14</v>
      </c>
      <c r="AE9" t="s">
        <v>14</v>
      </c>
      <c r="AF9" t="s">
        <v>14</v>
      </c>
      <c r="AG9" t="s">
        <v>14</v>
      </c>
      <c r="AH9" t="s">
        <v>14</v>
      </c>
      <c r="AI9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t="s">
        <v>19</v>
      </c>
      <c r="AQ9" t="s">
        <v>19</v>
      </c>
      <c r="AR9" t="s">
        <v>19</v>
      </c>
      <c r="AS9" t="s">
        <v>19</v>
      </c>
      <c r="AT9" t="s">
        <v>19</v>
      </c>
      <c r="AU9" t="s">
        <v>19</v>
      </c>
      <c r="AV9" t="s">
        <v>19</v>
      </c>
      <c r="AW9" t="s">
        <v>19</v>
      </c>
      <c r="AX9" t="s">
        <v>19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19</v>
      </c>
      <c r="BG9" t="s">
        <v>19</v>
      </c>
      <c r="BH9" t="s">
        <v>19</v>
      </c>
      <c r="BJ9" t="s">
        <v>5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</row>
    <row r="10" spans="1:100" x14ac:dyDescent="0.25">
      <c r="A10" t="s">
        <v>3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V10" t="s">
        <v>3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B10" t="s">
        <v>15</v>
      </c>
      <c r="AC10" t="s">
        <v>15</v>
      </c>
      <c r="AD10" t="s">
        <v>15</v>
      </c>
      <c r="AE10" t="s">
        <v>15</v>
      </c>
      <c r="AF10" t="s">
        <v>15</v>
      </c>
      <c r="AG10" t="s">
        <v>15</v>
      </c>
      <c r="AH10" t="s">
        <v>15</v>
      </c>
      <c r="AI10" t="s">
        <v>15</v>
      </c>
      <c r="AJ10" t="s">
        <v>15</v>
      </c>
      <c r="AK10" t="s">
        <v>15</v>
      </c>
      <c r="AL10" t="s">
        <v>15</v>
      </c>
      <c r="AM10" t="s">
        <v>15</v>
      </c>
      <c r="AN10" t="s">
        <v>15</v>
      </c>
      <c r="AO10" t="s">
        <v>15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18</v>
      </c>
      <c r="BH10" t="s">
        <v>18</v>
      </c>
      <c r="BJ10" t="s">
        <v>6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</row>
    <row r="11" spans="1:100" x14ac:dyDescent="0.25">
      <c r="A11" t="s">
        <v>4</v>
      </c>
      <c r="B11" s="2">
        <v>1.51</v>
      </c>
      <c r="C11" s="2">
        <v>2.04</v>
      </c>
      <c r="D11" s="2">
        <v>1.9550000000000001</v>
      </c>
      <c r="E11" s="2">
        <v>1.86</v>
      </c>
      <c r="F11" s="2">
        <v>1.87</v>
      </c>
      <c r="G11" s="2">
        <v>2.14</v>
      </c>
      <c r="H11" s="2">
        <v>2.3450000000000002</v>
      </c>
      <c r="I11" s="2">
        <v>2.57</v>
      </c>
      <c r="J11" s="2">
        <v>2.4750000000000001</v>
      </c>
      <c r="K11" s="2">
        <v>2.375</v>
      </c>
      <c r="L11" s="2">
        <v>2.415</v>
      </c>
      <c r="M11" s="2">
        <v>2.58</v>
      </c>
      <c r="N11" s="2">
        <v>2.59</v>
      </c>
      <c r="O11" s="2">
        <v>2.66</v>
      </c>
      <c r="P11" s="2">
        <v>2.63</v>
      </c>
      <c r="Q11" s="2">
        <v>2.65</v>
      </c>
      <c r="R11" s="2">
        <v>2.98</v>
      </c>
      <c r="S11" s="2">
        <v>2.63</v>
      </c>
      <c r="T11" s="2">
        <v>2.665</v>
      </c>
      <c r="V11" t="s">
        <v>4</v>
      </c>
      <c r="W11" s="2">
        <v>1.615</v>
      </c>
      <c r="X11" s="2">
        <v>1.9850000000000001</v>
      </c>
      <c r="Y11" s="2">
        <v>1.9350000000000001</v>
      </c>
      <c r="Z11" s="2">
        <v>1.81</v>
      </c>
      <c r="AA11" s="2">
        <v>1.73</v>
      </c>
      <c r="AB11" s="2">
        <v>2.0499999999999998</v>
      </c>
      <c r="AC11" s="2">
        <v>2.2599999999999998</v>
      </c>
      <c r="AD11" s="2">
        <v>2.4750000000000001</v>
      </c>
      <c r="AE11" s="2">
        <v>2.4</v>
      </c>
      <c r="AF11" s="2">
        <v>2.335</v>
      </c>
      <c r="AG11" s="2">
        <v>2.355</v>
      </c>
      <c r="AH11" s="2">
        <v>2.4900000000000002</v>
      </c>
      <c r="AI11" s="2">
        <v>2.4900000000000002</v>
      </c>
      <c r="AJ11" s="2">
        <v>2.5649999999999999</v>
      </c>
      <c r="AK11" s="2">
        <v>2.5249999999999999</v>
      </c>
      <c r="AL11" s="2">
        <v>2.5350000000000001</v>
      </c>
      <c r="AM11" s="2">
        <v>2.89</v>
      </c>
      <c r="AN11" s="2">
        <v>2.5499999999999998</v>
      </c>
      <c r="AO11" s="2">
        <v>1.9025000000000001</v>
      </c>
      <c r="AP11" s="2">
        <v>1.615</v>
      </c>
      <c r="AQ11" s="2">
        <v>1.9850000000000001</v>
      </c>
      <c r="AR11" s="2">
        <v>1.9350000000000001</v>
      </c>
      <c r="AS11" s="2">
        <v>1.81</v>
      </c>
      <c r="AT11" s="2">
        <v>1.73</v>
      </c>
      <c r="AU11" s="2">
        <v>2.0499999999999998</v>
      </c>
      <c r="AV11" s="2">
        <v>2.2599999999999998</v>
      </c>
      <c r="AW11" s="2">
        <v>2.4750000000000001</v>
      </c>
      <c r="AX11" s="2">
        <v>2.4</v>
      </c>
      <c r="AY11" s="2">
        <v>2.335</v>
      </c>
      <c r="AZ11" s="2">
        <v>2.355</v>
      </c>
      <c r="BA11" s="2">
        <v>2.4900000000000002</v>
      </c>
      <c r="BB11" s="2">
        <v>2.4900000000000002</v>
      </c>
      <c r="BC11" s="2">
        <v>2.5649999999999999</v>
      </c>
      <c r="BD11" s="2">
        <v>2.5249999999999999</v>
      </c>
      <c r="BE11" s="2">
        <v>2.5350000000000001</v>
      </c>
      <c r="BF11" s="2">
        <v>2.89</v>
      </c>
      <c r="BG11" s="2">
        <v>2.5499999999999998</v>
      </c>
      <c r="BH11" s="2">
        <v>2.5950000000000002</v>
      </c>
      <c r="BJ11" t="s">
        <v>7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</row>
    <row r="12" spans="1:100" x14ac:dyDescent="0.25">
      <c r="A12" t="s">
        <v>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t="s">
        <v>5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J12" t="s">
        <v>6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</row>
    <row r="13" spans="1:100" x14ac:dyDescent="0.25">
      <c r="A13" t="s">
        <v>6</v>
      </c>
      <c r="B13" s="3">
        <v>0.10290000000000001</v>
      </c>
      <c r="C13" s="3">
        <v>0.10290000000000001</v>
      </c>
      <c r="D13" s="3">
        <v>0.10290000000000001</v>
      </c>
      <c r="E13" s="3">
        <v>0.10290000000000001</v>
      </c>
      <c r="F13" s="3">
        <v>0.10290000000000001</v>
      </c>
      <c r="G13" s="3">
        <v>0.10290000000000001</v>
      </c>
      <c r="H13" s="3">
        <v>0.10290000000000001</v>
      </c>
      <c r="I13" s="3">
        <v>0.10290000000000001</v>
      </c>
      <c r="J13" s="3">
        <v>0.10290000000000001</v>
      </c>
      <c r="K13" s="3">
        <v>0.10290000000000001</v>
      </c>
      <c r="L13" s="3">
        <v>0.10290000000000001</v>
      </c>
      <c r="M13" s="3">
        <v>0.10290000000000001</v>
      </c>
      <c r="N13" s="3">
        <v>0.10290000000000001</v>
      </c>
      <c r="O13" s="3">
        <v>0.10290000000000001</v>
      </c>
      <c r="P13" s="3">
        <v>0.10290000000000001</v>
      </c>
      <c r="Q13" s="3">
        <v>0.10290000000000001</v>
      </c>
      <c r="R13" s="3">
        <v>0.10290000000000001</v>
      </c>
      <c r="S13" s="3">
        <v>0.10290000000000001</v>
      </c>
      <c r="T13" s="3">
        <v>0.10290000000000001</v>
      </c>
      <c r="V13" t="s">
        <v>6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3">
        <v>0.15229999999999999</v>
      </c>
      <c r="AQ13" s="3">
        <v>0.15229999999999999</v>
      </c>
      <c r="AR13" s="3">
        <v>0.15229999999999999</v>
      </c>
      <c r="AS13" s="3">
        <v>0.15229999999999999</v>
      </c>
      <c r="AT13" s="3">
        <v>0.15229999999999999</v>
      </c>
      <c r="AU13" s="3">
        <v>0.15229999999999999</v>
      </c>
      <c r="AV13" s="3">
        <v>0.15229999999999999</v>
      </c>
      <c r="AW13" s="3">
        <v>0.15229999999999999</v>
      </c>
      <c r="AX13" s="3">
        <v>0.15229999999999999</v>
      </c>
      <c r="AY13" s="3">
        <v>0.15229999999999999</v>
      </c>
      <c r="AZ13" s="3">
        <v>0.15229999999999999</v>
      </c>
      <c r="BA13" s="3">
        <v>0.15229999999999999</v>
      </c>
      <c r="BB13" s="3">
        <v>0.15229999999999999</v>
      </c>
      <c r="BC13" s="3">
        <v>0.15229999999999999</v>
      </c>
      <c r="BD13" s="3">
        <v>0.15229999999999999</v>
      </c>
      <c r="BE13" s="3">
        <v>0.15229999999999999</v>
      </c>
      <c r="BF13" s="3">
        <v>0.15229999999999999</v>
      </c>
      <c r="BG13" s="3">
        <v>0.15229999999999999</v>
      </c>
      <c r="BH13" s="3">
        <v>0.15229999999999999</v>
      </c>
      <c r="BJ13" t="s">
        <v>6</v>
      </c>
      <c r="BK13" s="3">
        <f t="shared" ref="BK13:CC13" si="0">0.0499*1.0099</f>
        <v>5.0394010000000003E-2</v>
      </c>
      <c r="BL13" s="3">
        <f t="shared" si="0"/>
        <v>5.0394010000000003E-2</v>
      </c>
      <c r="BM13" s="3">
        <f t="shared" si="0"/>
        <v>5.0394010000000003E-2</v>
      </c>
      <c r="BN13" s="3">
        <f t="shared" si="0"/>
        <v>5.0394010000000003E-2</v>
      </c>
      <c r="BO13" s="3">
        <f t="shared" si="0"/>
        <v>5.0394010000000003E-2</v>
      </c>
      <c r="BP13" s="3">
        <f t="shared" si="0"/>
        <v>5.0394010000000003E-2</v>
      </c>
      <c r="BQ13" s="3">
        <f t="shared" si="0"/>
        <v>5.0394010000000003E-2</v>
      </c>
      <c r="BR13" s="3">
        <f t="shared" si="0"/>
        <v>5.0394010000000003E-2</v>
      </c>
      <c r="BS13" s="3">
        <f t="shared" si="0"/>
        <v>5.0394010000000003E-2</v>
      </c>
      <c r="BT13" s="3">
        <f t="shared" si="0"/>
        <v>5.0394010000000003E-2</v>
      </c>
      <c r="BU13" s="3">
        <f t="shared" si="0"/>
        <v>5.0394010000000003E-2</v>
      </c>
      <c r="BV13" s="3">
        <f t="shared" si="0"/>
        <v>5.0394010000000003E-2</v>
      </c>
      <c r="BW13" s="3">
        <f t="shared" si="0"/>
        <v>5.0394010000000003E-2</v>
      </c>
      <c r="BX13" s="3">
        <f t="shared" si="0"/>
        <v>5.0394010000000003E-2</v>
      </c>
      <c r="BY13" s="3">
        <f t="shared" si="0"/>
        <v>5.0394010000000003E-2</v>
      </c>
      <c r="BZ13" s="3">
        <f t="shared" si="0"/>
        <v>5.0394010000000003E-2</v>
      </c>
      <c r="CA13" s="3">
        <f t="shared" si="0"/>
        <v>5.0394010000000003E-2</v>
      </c>
      <c r="CB13" s="3">
        <f t="shared" si="0"/>
        <v>5.0394010000000003E-2</v>
      </c>
      <c r="CC13" s="3">
        <f t="shared" si="0"/>
        <v>5.0394010000000003E-2</v>
      </c>
      <c r="CD13" s="3">
        <f t="shared" ref="CD13:CV13" si="1">0.1244*1.0099</f>
        <v>0.12563156</v>
      </c>
      <c r="CE13" s="3">
        <f t="shared" si="1"/>
        <v>0.12563156</v>
      </c>
      <c r="CF13" s="3">
        <f t="shared" si="1"/>
        <v>0.12563156</v>
      </c>
      <c r="CG13" s="3">
        <f t="shared" si="1"/>
        <v>0.12563156</v>
      </c>
      <c r="CH13" s="3">
        <f t="shared" si="1"/>
        <v>0.12563156</v>
      </c>
      <c r="CI13" s="3">
        <f t="shared" si="1"/>
        <v>0.12563156</v>
      </c>
      <c r="CJ13" s="3">
        <f t="shared" si="1"/>
        <v>0.12563156</v>
      </c>
      <c r="CK13" s="3">
        <f t="shared" si="1"/>
        <v>0.12563156</v>
      </c>
      <c r="CL13" s="3">
        <f t="shared" si="1"/>
        <v>0.12563156</v>
      </c>
      <c r="CM13" s="3">
        <f t="shared" si="1"/>
        <v>0.12563156</v>
      </c>
      <c r="CN13" s="3">
        <f t="shared" si="1"/>
        <v>0.12563156</v>
      </c>
      <c r="CO13" s="3">
        <f t="shared" si="1"/>
        <v>0.12563156</v>
      </c>
      <c r="CP13" s="3">
        <f t="shared" si="1"/>
        <v>0.12563156</v>
      </c>
      <c r="CQ13" s="3">
        <f t="shared" si="1"/>
        <v>0.12563156</v>
      </c>
      <c r="CR13" s="3">
        <f t="shared" si="1"/>
        <v>0.12563156</v>
      </c>
      <c r="CS13" s="3">
        <f t="shared" si="1"/>
        <v>0.12563156</v>
      </c>
      <c r="CT13" s="3">
        <f t="shared" si="1"/>
        <v>0.12563156</v>
      </c>
      <c r="CU13" s="3">
        <f t="shared" si="1"/>
        <v>0.12563156</v>
      </c>
      <c r="CV13" s="3">
        <f t="shared" si="1"/>
        <v>0.12563156</v>
      </c>
    </row>
    <row r="14" spans="1:100" x14ac:dyDescent="0.25">
      <c r="A14" t="s">
        <v>7</v>
      </c>
      <c r="B14" s="4">
        <v>4.4000000000000003E-3</v>
      </c>
      <c r="C14" s="4">
        <v>4.4000000000000003E-3</v>
      </c>
      <c r="D14" s="4">
        <v>4.4000000000000003E-3</v>
      </c>
      <c r="E14" s="4">
        <v>4.4000000000000003E-3</v>
      </c>
      <c r="F14" s="4">
        <v>4.4000000000000003E-3</v>
      </c>
      <c r="G14" s="4">
        <v>4.4000000000000003E-3</v>
      </c>
      <c r="H14" s="4">
        <v>4.4000000000000003E-3</v>
      </c>
      <c r="I14" s="4">
        <v>4.4000000000000003E-3</v>
      </c>
      <c r="J14" s="4">
        <v>4.4000000000000003E-3</v>
      </c>
      <c r="K14" s="4">
        <v>4.4000000000000003E-3</v>
      </c>
      <c r="L14" s="4">
        <v>4.4000000000000003E-3</v>
      </c>
      <c r="M14" s="4">
        <v>4.4000000000000003E-3</v>
      </c>
      <c r="N14" s="4">
        <v>4.4000000000000003E-3</v>
      </c>
      <c r="O14" s="4">
        <v>4.4000000000000003E-3</v>
      </c>
      <c r="P14" s="4">
        <v>4.4000000000000003E-3</v>
      </c>
      <c r="Q14" s="4">
        <v>4.4000000000000003E-3</v>
      </c>
      <c r="R14" s="4">
        <v>4.4000000000000003E-3</v>
      </c>
      <c r="S14" s="4">
        <v>4.4000000000000003E-3</v>
      </c>
      <c r="T14" s="4">
        <v>4.4000000000000003E-3</v>
      </c>
      <c r="V14" t="s">
        <v>7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J14" t="s">
        <v>7</v>
      </c>
      <c r="BK14" s="4">
        <v>9.9000000000000008E-3</v>
      </c>
      <c r="BL14" s="4">
        <v>9.9000000000000008E-3</v>
      </c>
      <c r="BM14" s="4">
        <v>9.9000000000000008E-3</v>
      </c>
      <c r="BN14" s="4">
        <v>9.9000000000000008E-3</v>
      </c>
      <c r="BO14" s="4">
        <v>9.9000000000000008E-3</v>
      </c>
      <c r="BP14" s="4">
        <v>9.9000000000000008E-3</v>
      </c>
      <c r="BQ14" s="4">
        <v>9.9000000000000008E-3</v>
      </c>
      <c r="BR14" s="4">
        <v>9.9000000000000008E-3</v>
      </c>
      <c r="BS14" s="4">
        <v>9.9000000000000008E-3</v>
      </c>
      <c r="BT14" s="4">
        <v>9.9000000000000008E-3</v>
      </c>
      <c r="BU14" s="4">
        <v>9.9000000000000008E-3</v>
      </c>
      <c r="BV14" s="4">
        <v>9.9000000000000008E-3</v>
      </c>
      <c r="BW14" s="4">
        <v>9.9000000000000008E-3</v>
      </c>
      <c r="BX14" s="4">
        <v>9.9000000000000008E-3</v>
      </c>
      <c r="BY14" s="4">
        <v>9.9000000000000008E-3</v>
      </c>
      <c r="BZ14" s="4">
        <v>9.9000000000000008E-3</v>
      </c>
      <c r="CA14" s="4">
        <v>9.9000000000000008E-3</v>
      </c>
      <c r="CB14" s="4">
        <v>9.9000000000000008E-3</v>
      </c>
      <c r="CC14" s="4">
        <v>9.9000000000000008E-3</v>
      </c>
      <c r="CD14" s="4">
        <v>9.9000000000000008E-3</v>
      </c>
      <c r="CE14" s="4">
        <v>9.9000000000000008E-3</v>
      </c>
      <c r="CF14" s="4">
        <v>9.9000000000000008E-3</v>
      </c>
      <c r="CG14" s="4">
        <v>9.9000000000000008E-3</v>
      </c>
      <c r="CH14" s="4">
        <v>9.9000000000000008E-3</v>
      </c>
      <c r="CI14" s="4">
        <v>9.9000000000000008E-3</v>
      </c>
      <c r="CJ14" s="4">
        <v>9.9000000000000008E-3</v>
      </c>
      <c r="CK14" s="4">
        <v>9.9000000000000008E-3</v>
      </c>
      <c r="CL14" s="4">
        <v>9.9000000000000008E-3</v>
      </c>
      <c r="CM14" s="4">
        <v>9.9000000000000008E-3</v>
      </c>
      <c r="CN14" s="4">
        <v>9.9000000000000008E-3</v>
      </c>
      <c r="CO14" s="4">
        <v>9.9000000000000008E-3</v>
      </c>
      <c r="CP14" s="4">
        <v>9.9000000000000008E-3</v>
      </c>
      <c r="CQ14" s="4">
        <v>9.9000000000000008E-3</v>
      </c>
      <c r="CR14" s="4">
        <v>9.9000000000000008E-3</v>
      </c>
      <c r="CS14" s="4">
        <v>9.9000000000000008E-3</v>
      </c>
      <c r="CT14" s="4">
        <v>9.9000000000000008E-3</v>
      </c>
      <c r="CU14" s="4">
        <v>9.9000000000000008E-3</v>
      </c>
      <c r="CV14" s="4">
        <v>9.9000000000000008E-3</v>
      </c>
    </row>
    <row r="15" spans="1:100" x14ac:dyDescent="0.25">
      <c r="A15" t="s">
        <v>8</v>
      </c>
      <c r="B15" s="5">
        <f t="shared" ref="B15:T15" si="2">(B11+B12-B13)*(1-B14)</f>
        <v>1.4009087600000001</v>
      </c>
      <c r="C15" s="5">
        <f t="shared" si="2"/>
        <v>1.9285767600000001</v>
      </c>
      <c r="D15" s="5">
        <f t="shared" si="2"/>
        <v>1.8439507600000002</v>
      </c>
      <c r="E15" s="5">
        <f t="shared" si="2"/>
        <v>1.7493687600000001</v>
      </c>
      <c r="F15" s="5">
        <f t="shared" si="2"/>
        <v>1.7593247600000002</v>
      </c>
      <c r="G15" s="5">
        <f t="shared" si="2"/>
        <v>2.0281367600000002</v>
      </c>
      <c r="H15" s="5">
        <f t="shared" si="2"/>
        <v>2.2322347600000003</v>
      </c>
      <c r="I15" s="5">
        <f t="shared" si="2"/>
        <v>2.4562447600000001</v>
      </c>
      <c r="J15" s="5">
        <f t="shared" si="2"/>
        <v>2.3616627600000002</v>
      </c>
      <c r="K15" s="5">
        <f t="shared" si="2"/>
        <v>2.2621027599999999</v>
      </c>
      <c r="L15" s="5">
        <f t="shared" si="2"/>
        <v>2.3019267600000002</v>
      </c>
      <c r="M15" s="5">
        <f t="shared" si="2"/>
        <v>2.46620076</v>
      </c>
      <c r="N15" s="5">
        <f t="shared" si="2"/>
        <v>2.4761567599999998</v>
      </c>
      <c r="O15" s="5">
        <f t="shared" si="2"/>
        <v>2.5458487600000002</v>
      </c>
      <c r="P15" s="5">
        <f t="shared" si="2"/>
        <v>2.5159807600000001</v>
      </c>
      <c r="Q15" s="5">
        <f t="shared" si="2"/>
        <v>2.5358927599999999</v>
      </c>
      <c r="R15" s="5">
        <f t="shared" si="2"/>
        <v>2.8644407599999999</v>
      </c>
      <c r="S15" s="5">
        <f t="shared" si="2"/>
        <v>2.5159807600000001</v>
      </c>
      <c r="T15" s="5">
        <f t="shared" si="2"/>
        <v>2.5508267600000001</v>
      </c>
      <c r="V15" t="s">
        <v>8</v>
      </c>
      <c r="W15" s="15">
        <f>(W11+W12-W13)*(1-W14)</f>
        <v>1.615</v>
      </c>
      <c r="X15" s="15">
        <f t="shared" ref="X15:AO15" si="3">(X11+X12-X13)*(1-X14)</f>
        <v>1.9850000000000001</v>
      </c>
      <c r="Y15" s="15">
        <f t="shared" si="3"/>
        <v>1.9350000000000001</v>
      </c>
      <c r="Z15" s="15">
        <f t="shared" si="3"/>
        <v>1.81</v>
      </c>
      <c r="AA15" s="15">
        <f t="shared" si="3"/>
        <v>1.73</v>
      </c>
      <c r="AB15" s="15">
        <f t="shared" si="3"/>
        <v>2.0499999999999998</v>
      </c>
      <c r="AC15" s="15">
        <f t="shared" si="3"/>
        <v>2.2599999999999998</v>
      </c>
      <c r="AD15" s="15">
        <f t="shared" si="3"/>
        <v>2.4750000000000001</v>
      </c>
      <c r="AE15" s="15">
        <f t="shared" si="3"/>
        <v>2.4</v>
      </c>
      <c r="AF15" s="15">
        <f t="shared" si="3"/>
        <v>2.335</v>
      </c>
      <c r="AG15" s="15">
        <f t="shared" si="3"/>
        <v>2.355</v>
      </c>
      <c r="AH15" s="15">
        <f t="shared" si="3"/>
        <v>2.4900000000000002</v>
      </c>
      <c r="AI15" s="15">
        <f t="shared" si="3"/>
        <v>2.4900000000000002</v>
      </c>
      <c r="AJ15" s="15">
        <f t="shared" si="3"/>
        <v>2.5649999999999999</v>
      </c>
      <c r="AK15" s="15">
        <f t="shared" si="3"/>
        <v>2.5249999999999999</v>
      </c>
      <c r="AL15" s="15">
        <f t="shared" si="3"/>
        <v>2.5350000000000001</v>
      </c>
      <c r="AM15" s="15">
        <f t="shared" si="3"/>
        <v>2.89</v>
      </c>
      <c r="AN15" s="15">
        <f t="shared" si="3"/>
        <v>2.5499999999999998</v>
      </c>
      <c r="AO15" s="15">
        <f t="shared" si="3"/>
        <v>1.9025000000000001</v>
      </c>
      <c r="AP15" s="15">
        <f>(AP11+AP12-AP13)*(1-AP14)</f>
        <v>1.4626999999999999</v>
      </c>
      <c r="AQ15" s="15">
        <f t="shared" ref="AQ15:BH15" si="4">(AQ11+AQ12-AQ13)*(1-AQ14)</f>
        <v>1.8327</v>
      </c>
      <c r="AR15" s="15">
        <f t="shared" si="4"/>
        <v>1.7827000000000002</v>
      </c>
      <c r="AS15" s="15">
        <f t="shared" si="4"/>
        <v>1.6577000000000002</v>
      </c>
      <c r="AT15" s="15">
        <f t="shared" si="4"/>
        <v>1.5777000000000001</v>
      </c>
      <c r="AU15" s="15">
        <f t="shared" si="4"/>
        <v>1.8976999999999999</v>
      </c>
      <c r="AV15" s="15">
        <f t="shared" si="4"/>
        <v>2.1076999999999999</v>
      </c>
      <c r="AW15" s="15">
        <f t="shared" si="4"/>
        <v>2.3227000000000002</v>
      </c>
      <c r="AX15" s="15">
        <f t="shared" si="4"/>
        <v>2.2477</v>
      </c>
      <c r="AY15" s="15">
        <f t="shared" si="4"/>
        <v>2.1827000000000001</v>
      </c>
      <c r="AZ15" s="15">
        <f t="shared" si="4"/>
        <v>2.2027000000000001</v>
      </c>
      <c r="BA15" s="15">
        <f t="shared" si="4"/>
        <v>2.3377000000000003</v>
      </c>
      <c r="BB15" s="15">
        <f t="shared" si="4"/>
        <v>2.3377000000000003</v>
      </c>
      <c r="BC15" s="15">
        <f t="shared" si="4"/>
        <v>2.4127000000000001</v>
      </c>
      <c r="BD15" s="15">
        <f t="shared" si="4"/>
        <v>2.3727</v>
      </c>
      <c r="BE15" s="15">
        <f t="shared" si="4"/>
        <v>2.3827000000000003</v>
      </c>
      <c r="BF15" s="15">
        <f t="shared" si="4"/>
        <v>2.7377000000000002</v>
      </c>
      <c r="BG15" s="15">
        <f t="shared" si="4"/>
        <v>2.3976999999999999</v>
      </c>
      <c r="BH15" s="15">
        <f t="shared" si="4"/>
        <v>2.4427000000000003</v>
      </c>
      <c r="BJ15" t="s">
        <v>8</v>
      </c>
      <c r="BK15" s="21">
        <f t="shared" ref="BK15:CV15" si="5">+((((BK8+BK9-BK10)*(1-BK11))-BK12-BK13)*(1-BK14))</f>
        <v>1.633274890699</v>
      </c>
      <c r="BL15" s="21">
        <f t="shared" si="5"/>
        <v>1.9798098906989998</v>
      </c>
      <c r="BM15" s="21">
        <f t="shared" si="5"/>
        <v>1.8758493906990001</v>
      </c>
      <c r="BN15" s="21">
        <f t="shared" si="5"/>
        <v>1.771888890699</v>
      </c>
      <c r="BO15" s="21">
        <f t="shared" si="5"/>
        <v>1.6827798906989999</v>
      </c>
      <c r="BP15" s="21">
        <f t="shared" si="5"/>
        <v>1.9897108906989998</v>
      </c>
      <c r="BQ15" s="21">
        <f t="shared" si="5"/>
        <v>2.1926813906989997</v>
      </c>
      <c r="BR15" s="21">
        <f t="shared" si="5"/>
        <v>2.4105033906989997</v>
      </c>
      <c r="BS15" s="21">
        <f t="shared" si="5"/>
        <v>2.3510973906989996</v>
      </c>
      <c r="BT15" s="21">
        <f t="shared" si="5"/>
        <v>2.2817903906989998</v>
      </c>
      <c r="BU15" s="21">
        <f t="shared" si="5"/>
        <v>2.2619883906989999</v>
      </c>
      <c r="BV15" s="21">
        <f t="shared" si="5"/>
        <v>2.4154538906989997</v>
      </c>
      <c r="BW15" s="21">
        <f t="shared" si="5"/>
        <v>2.4105033906989997</v>
      </c>
      <c r="BX15" s="21">
        <f t="shared" si="5"/>
        <v>2.4946618906989997</v>
      </c>
      <c r="BY15" s="21">
        <f t="shared" si="5"/>
        <v>2.4451568906989998</v>
      </c>
      <c r="BZ15" s="21">
        <f t="shared" si="5"/>
        <v>2.4699093906989997</v>
      </c>
      <c r="CA15" s="21">
        <f t="shared" si="5"/>
        <v>2.8015928906989997</v>
      </c>
      <c r="CB15" s="21">
        <f t="shared" si="5"/>
        <v>2.4897113906989996</v>
      </c>
      <c r="CC15" s="21">
        <f t="shared" si="5"/>
        <v>2.5095133906989999</v>
      </c>
      <c r="CD15" s="21">
        <f t="shared" si="5"/>
        <v>1.558782192444</v>
      </c>
      <c r="CE15" s="21">
        <f t="shared" si="5"/>
        <v>1.9053171924439998</v>
      </c>
      <c r="CF15" s="21">
        <f t="shared" si="5"/>
        <v>1.8013566924440001</v>
      </c>
      <c r="CG15" s="21">
        <f t="shared" si="5"/>
        <v>1.697396192444</v>
      </c>
      <c r="CH15" s="21">
        <f t="shared" si="5"/>
        <v>1.6082871924440001</v>
      </c>
      <c r="CI15" s="21">
        <f t="shared" si="5"/>
        <v>1.9152181924439999</v>
      </c>
      <c r="CJ15" s="21">
        <f t="shared" si="5"/>
        <v>2.1181886924440003</v>
      </c>
      <c r="CK15" s="21">
        <f t="shared" si="5"/>
        <v>2.3360106924439998</v>
      </c>
      <c r="CL15" s="21">
        <f t="shared" si="5"/>
        <v>2.2766046924439998</v>
      </c>
      <c r="CM15" s="21">
        <f t="shared" si="5"/>
        <v>2.207297692444</v>
      </c>
      <c r="CN15" s="21">
        <f t="shared" si="5"/>
        <v>2.1874956924440001</v>
      </c>
      <c r="CO15" s="21">
        <f t="shared" si="5"/>
        <v>2.3409611924440004</v>
      </c>
      <c r="CP15" s="21">
        <f t="shared" si="5"/>
        <v>2.3360106924439998</v>
      </c>
      <c r="CQ15" s="21">
        <f t="shared" si="5"/>
        <v>2.4201691924439999</v>
      </c>
      <c r="CR15" s="21">
        <f t="shared" si="5"/>
        <v>2.370664192444</v>
      </c>
      <c r="CS15" s="21">
        <f t="shared" si="5"/>
        <v>2.3954166924439999</v>
      </c>
      <c r="CT15" s="21">
        <f t="shared" si="5"/>
        <v>2.7271001924439999</v>
      </c>
      <c r="CU15" s="21">
        <f t="shared" si="5"/>
        <v>2.4152186924439998</v>
      </c>
      <c r="CV15" s="21">
        <f t="shared" si="5"/>
        <v>2.4350206924440001</v>
      </c>
    </row>
    <row r="16" spans="1:100" x14ac:dyDescent="0.25">
      <c r="A16" s="1">
        <v>37226</v>
      </c>
      <c r="B16" s="6">
        <f>ROUND('[1]Wellhead Activities'!$Q57,0)</f>
        <v>1854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V16" s="1">
        <v>37226</v>
      </c>
      <c r="W16" s="16">
        <f>+[2]Wellhead!$AC138</f>
        <v>2771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f>+[2]Wellhead!$K138</f>
        <v>450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J16" s="1">
        <v>37226</v>
      </c>
      <c r="BK16" s="6">
        <f>+'[3]Wellhead Activities'!$G9</f>
        <v>4089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f>+'[3]Wellhead Activities'!$N9</f>
        <v>1200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</row>
    <row r="17" spans="1:100" x14ac:dyDescent="0.25">
      <c r="A17" s="1">
        <f>A16+1</f>
        <v>37227</v>
      </c>
      <c r="B17" s="6">
        <f>ROUND('[1]Wellhead Activities'!$Q58,0)</f>
        <v>770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V17" s="1">
        <f>V16+1</f>
        <v>37227</v>
      </c>
      <c r="W17" s="16">
        <f>+[2]Wellhead!$AC139</f>
        <v>2827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f>+[2]Wellhead!$K139</f>
        <v>450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J17" s="1">
        <f>BJ16+1</f>
        <v>37227</v>
      </c>
      <c r="BK17" s="6">
        <f>+'[3]Wellhead Activities'!$G10</f>
        <v>4109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f>+'[3]Wellhead Activities'!$N10</f>
        <v>1200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</row>
    <row r="18" spans="1:100" x14ac:dyDescent="0.25">
      <c r="A18" s="1">
        <f t="shared" ref="A18:A45" si="6">A17+1</f>
        <v>37228</v>
      </c>
      <c r="B18" s="6">
        <f>ROUND('[1]Wellhead Activities'!$Q59,0)</f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V18" s="1">
        <f t="shared" ref="V18:V45" si="7">V17+1</f>
        <v>37228</v>
      </c>
      <c r="W18" s="16">
        <f>+[2]Wellhead!$AC140</f>
        <v>2781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f>+[2]Wellhead!$K140</f>
        <v>450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J18" s="1">
        <f t="shared" ref="BJ18:BJ45" si="8">BJ17+1</f>
        <v>37228</v>
      </c>
      <c r="BK18" s="6">
        <f>+'[3]Wellhead Activities'!$G11</f>
        <v>4104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f>+'[3]Wellhead Activities'!$N11</f>
        <v>2213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</row>
    <row r="19" spans="1:100" x14ac:dyDescent="0.25">
      <c r="A19" s="1">
        <f t="shared" si="6"/>
        <v>37229</v>
      </c>
      <c r="B19" s="6">
        <v>0</v>
      </c>
      <c r="C19" s="6">
        <f>ROUND('[1]Wellhead Activities'!$Q60,0)</f>
        <v>12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V19" s="1">
        <f t="shared" si="7"/>
        <v>37229</v>
      </c>
      <c r="W19" s="16">
        <v>0</v>
      </c>
      <c r="X19" s="16">
        <f>+[2]Wellhead!$AC141</f>
        <v>2745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f>+[2]Wellhead!$K141</f>
        <v>450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J19" s="1">
        <f t="shared" si="8"/>
        <v>37229</v>
      </c>
      <c r="BK19" s="6">
        <v>0</v>
      </c>
      <c r="BL19" s="6">
        <f>+'[3]Wellhead Activities'!$G12</f>
        <v>4105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f>+'[3]Wellhead Activities'!$N12</f>
        <v>1200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</row>
    <row r="20" spans="1:100" x14ac:dyDescent="0.25">
      <c r="A20" s="1">
        <f t="shared" si="6"/>
        <v>37230</v>
      </c>
      <c r="B20" s="6">
        <v>0</v>
      </c>
      <c r="C20" s="6">
        <v>0</v>
      </c>
      <c r="D20" s="6">
        <f>ROUND('[1]Wellhead Activities'!$Q61,0)</f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V20" s="1">
        <f t="shared" si="7"/>
        <v>37230</v>
      </c>
      <c r="W20" s="16">
        <v>0</v>
      </c>
      <c r="X20" s="16">
        <v>0</v>
      </c>
      <c r="Y20" s="16">
        <f>+[2]Wellhead!$AC142</f>
        <v>2820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f>+[2]Wellhead!$K142</f>
        <v>450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J20" s="1">
        <f t="shared" si="8"/>
        <v>37230</v>
      </c>
      <c r="BK20" s="6">
        <v>0</v>
      </c>
      <c r="BL20" s="6">
        <v>0</v>
      </c>
      <c r="BM20" s="6">
        <f>+'[3]Wellhead Activities'!$G13</f>
        <v>4092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f>+'[3]Wellhead Activities'!$N13</f>
        <v>1200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</row>
    <row r="21" spans="1:100" x14ac:dyDescent="0.25">
      <c r="A21" s="1">
        <f t="shared" si="6"/>
        <v>37231</v>
      </c>
      <c r="B21" s="6">
        <v>0</v>
      </c>
      <c r="C21" s="6">
        <v>0</v>
      </c>
      <c r="D21" s="6">
        <v>0</v>
      </c>
      <c r="E21" s="6">
        <f>ROUND('[1]Wellhead Activities'!$Q62,0)</f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V21" s="1">
        <f t="shared" si="7"/>
        <v>37231</v>
      </c>
      <c r="W21" s="16">
        <v>0</v>
      </c>
      <c r="X21" s="16">
        <v>0</v>
      </c>
      <c r="Y21" s="16">
        <v>0</v>
      </c>
      <c r="Z21" s="16">
        <f>+[2]Wellhead!$AC143</f>
        <v>2799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f>+[2]Wellhead!$K143</f>
        <v>450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J21" s="1">
        <f t="shared" si="8"/>
        <v>37231</v>
      </c>
      <c r="BK21" s="6">
        <v>0</v>
      </c>
      <c r="BL21" s="6">
        <v>0</v>
      </c>
      <c r="BM21" s="6">
        <v>0</v>
      </c>
      <c r="BN21" s="6">
        <f>+'[3]Wellhead Activities'!$G14</f>
        <v>4108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f>+'[3]Wellhead Activities'!$N14</f>
        <v>1200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</row>
    <row r="22" spans="1:100" x14ac:dyDescent="0.25">
      <c r="A22" s="1">
        <f t="shared" si="6"/>
        <v>37232</v>
      </c>
      <c r="B22" s="6">
        <v>0</v>
      </c>
      <c r="C22" s="6">
        <v>0</v>
      </c>
      <c r="D22" s="6">
        <v>0</v>
      </c>
      <c r="E22" s="6">
        <v>0</v>
      </c>
      <c r="F22" s="6">
        <f>ROUND('[1]Wellhead Activities'!$Q63,0)</f>
        <v>1899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V22" s="1">
        <f t="shared" si="7"/>
        <v>37232</v>
      </c>
      <c r="W22" s="16">
        <v>0</v>
      </c>
      <c r="X22" s="16">
        <v>0</v>
      </c>
      <c r="Y22" s="16">
        <v>0</v>
      </c>
      <c r="Z22" s="16">
        <v>0</v>
      </c>
      <c r="AA22" s="16">
        <f>+[2]Wellhead!$AC144</f>
        <v>2795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f>+[2]Wellhead!$K144</f>
        <v>450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J22" s="1">
        <f t="shared" si="8"/>
        <v>37232</v>
      </c>
      <c r="BK22" s="6">
        <v>0</v>
      </c>
      <c r="BL22" s="6">
        <v>0</v>
      </c>
      <c r="BM22" s="6">
        <v>0</v>
      </c>
      <c r="BN22" s="6">
        <v>0</v>
      </c>
      <c r="BO22" s="6">
        <f>+'[3]Wellhead Activities'!$G15</f>
        <v>4133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f>+'[3]Wellhead Activities'!$N15</f>
        <v>1200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</row>
    <row r="23" spans="1:100" x14ac:dyDescent="0.25">
      <c r="A23" s="1">
        <f t="shared" si="6"/>
        <v>37233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f>ROUND('[1]Wellhead Activities'!$Q64,0)</f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V23" s="1">
        <f t="shared" si="7"/>
        <v>37233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f>+[2]Wellhead!$AC145</f>
        <v>2785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f>+[2]Wellhead!$K145</f>
        <v>450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J23" s="1">
        <f t="shared" si="8"/>
        <v>37233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f>+'[3]Wellhead Activities'!$G16</f>
        <v>3709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f>+'[3]Wellhead Activities'!$N16</f>
        <v>1200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</row>
    <row r="24" spans="1:100" x14ac:dyDescent="0.25">
      <c r="A24" s="1">
        <f t="shared" si="6"/>
        <v>37234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f>ROUND('[1]Wellhead Activities'!$Q65,0)</f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V24" s="1">
        <f t="shared" si="7"/>
        <v>37234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f>+[2]Wellhead!$AC146</f>
        <v>2787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f>+[2]Wellhead!$K146</f>
        <v>450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J24" s="1">
        <f t="shared" si="8"/>
        <v>37234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f>+'[3]Wellhead Activities'!$G17</f>
        <v>740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f>+'[3]Wellhead Activities'!$N17</f>
        <v>1200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</row>
    <row r="25" spans="1:100" x14ac:dyDescent="0.25">
      <c r="A25" s="1">
        <f t="shared" si="6"/>
        <v>37235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f>ROUND('[1]Wellhead Activities'!$Q66,0)</f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V25" s="1">
        <f t="shared" si="7"/>
        <v>37235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f>+[2]Wellhead!$AC147</f>
        <v>2725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f>+[2]Wellhead!$K147</f>
        <v>450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J25" s="1">
        <f t="shared" si="8"/>
        <v>37235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f>+'[3]Wellhead Activities'!$G18</f>
        <v>4158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f>+'[3]Wellhead Activities'!$N18</f>
        <v>1200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</row>
    <row r="26" spans="1:100" x14ac:dyDescent="0.25">
      <c r="A26" s="1">
        <f t="shared" si="6"/>
        <v>37236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f>ROUND('[1]Wellhead Activities'!$Q67,0)</f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V26" s="1">
        <f t="shared" si="7"/>
        <v>37236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f>+[2]Wellhead!$AC148</f>
        <v>2767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f>+[2]Wellhead!$K148</f>
        <v>450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J26" s="1">
        <f t="shared" si="8"/>
        <v>37236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f>+'[3]Wellhead Activities'!$G19</f>
        <v>4141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f>+'[3]Wellhead Activities'!$N19</f>
        <v>1200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</row>
    <row r="27" spans="1:100" x14ac:dyDescent="0.25">
      <c r="A27" s="1">
        <f t="shared" si="6"/>
        <v>37237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f>ROUND('[1]Wellhead Activities'!$Q68,0)</f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V27" s="1">
        <f t="shared" si="7"/>
        <v>37237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f>+[2]Wellhead!$AC149</f>
        <v>2823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f>+[2]Wellhead!$K149</f>
        <v>450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J27" s="1">
        <f t="shared" si="8"/>
        <v>37237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f>+'[3]Wellhead Activities'!$G20</f>
        <v>4129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f>+'[3]Wellhead Activities'!$N20</f>
        <v>1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</row>
    <row r="28" spans="1:100" x14ac:dyDescent="0.25">
      <c r="A28" s="1">
        <f t="shared" si="6"/>
        <v>37238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f>ROUND('[1]Wellhead Activities'!$Q69,0)</f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V28" s="1">
        <f t="shared" si="7"/>
        <v>37238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f>+[2]Wellhead!$AC150</f>
        <v>2844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f>+[2]Wellhead!$K150</f>
        <v>450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J28" s="1">
        <f t="shared" si="8"/>
        <v>37238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f>+'[3]Wellhead Activities'!$G21</f>
        <v>4134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f>+'[3]Wellhead Activities'!$N21</f>
        <v>1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</row>
    <row r="29" spans="1:100" x14ac:dyDescent="0.25">
      <c r="A29" s="1">
        <f t="shared" si="6"/>
        <v>37239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f>ROUND('[1]Wellhead Activities'!$Q70,0)</f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V29" s="1">
        <f t="shared" si="7"/>
        <v>37239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f>+[2]Wellhead!$AC151</f>
        <v>2823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f>+[2]Wellhead!$K151</f>
        <v>450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J29" s="1">
        <f t="shared" si="8"/>
        <v>37239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f>+'[3]Wellhead Activities'!$G22</f>
        <v>4130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f>+'[3]Wellhead Activities'!$N22</f>
        <v>1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</row>
    <row r="30" spans="1:100" x14ac:dyDescent="0.25">
      <c r="A30" s="1">
        <f t="shared" si="6"/>
        <v>37240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f>ROUND('[1]Wellhead Activities'!$Q71,0)</f>
        <v>778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V30" s="1">
        <f t="shared" si="7"/>
        <v>37240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f>+[2]Wellhead!$AC152</f>
        <v>2825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f>+[2]Wellhead!$K152</f>
        <v>450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J30" s="1">
        <f t="shared" si="8"/>
        <v>37240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f>+'[3]Wellhead Activities'!$G23</f>
        <v>4125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f>+'[3]Wellhead Activities'!$N23</f>
        <v>1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</row>
    <row r="31" spans="1:100" x14ac:dyDescent="0.25">
      <c r="A31" s="1">
        <f t="shared" si="6"/>
        <v>37241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f>ROUND('[1]Wellhead Activities'!$Q72,0)</f>
        <v>778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V31" s="1">
        <f t="shared" si="7"/>
        <v>37241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f>+[2]Wellhead!$AC153</f>
        <v>2829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f>+[2]Wellhead!$K153</f>
        <v>450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J31" s="1">
        <f t="shared" si="8"/>
        <v>37241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f>+'[3]Wellhead Activities'!$G24</f>
        <v>4119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f>+'[3]Wellhead Activities'!$N24</f>
        <v>1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</row>
    <row r="32" spans="1:100" x14ac:dyDescent="0.25">
      <c r="A32" s="1">
        <f t="shared" si="6"/>
        <v>37242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f>ROUND('[1]Wellhead Activities'!$Q73,0)</f>
        <v>778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V32" s="1">
        <f t="shared" si="7"/>
        <v>37242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f>+[2]Wellhead!$AC154</f>
        <v>2818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f>+[2]Wellhead!$K154</f>
        <v>450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J32" s="1">
        <f t="shared" si="8"/>
        <v>37242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f>+'[3]Wellhead Activities'!$G25</f>
        <v>4124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f>+'[3]Wellhead Activities'!$N25</f>
        <v>1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</row>
    <row r="33" spans="1:100" x14ac:dyDescent="0.25">
      <c r="A33" s="1">
        <f t="shared" si="6"/>
        <v>37243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f>ROUND('[1]Wellhead Activities'!$Q74,0)</f>
        <v>778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V33" s="1">
        <f t="shared" si="7"/>
        <v>37243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f>+[2]Wellhead!$AC155</f>
        <v>2816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f>+[2]Wellhead!$K155</f>
        <v>450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J33" s="1">
        <f t="shared" si="8"/>
        <v>37243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f>+'[3]Wellhead Activities'!$G26</f>
        <v>4124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f>+'[3]Wellhead Activities'!$N26</f>
        <v>1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</row>
    <row r="34" spans="1:100" x14ac:dyDescent="0.25">
      <c r="A34" s="1">
        <f t="shared" si="6"/>
        <v>37244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f>ROUND('[1]Wellhead Activities'!$Q75,0)</f>
        <v>1460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V34" s="1">
        <f t="shared" si="7"/>
        <v>37244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f>+[2]Wellhead!$AC156</f>
        <v>2794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f>+[2]Wellhead!$K156</f>
        <v>450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J34" s="1">
        <f t="shared" si="8"/>
        <v>37244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f>+'[3]Wellhead Activities'!$G27</f>
        <v>4117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f>+'[3]Wellhead Activities'!$N27</f>
        <v>1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</row>
    <row r="35" spans="1:100" x14ac:dyDescent="0.25">
      <c r="A35" s="1">
        <f t="shared" si="6"/>
        <v>37245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ROUND('[1]Wellhead Activities'!$Q76,0)</f>
        <v>1489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V35" s="1">
        <f t="shared" si="7"/>
        <v>37245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f>+[2]Wellhead!$AC157</f>
        <v>2795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f>+[2]Wellhead!$K157</f>
        <v>450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J35" s="1">
        <f t="shared" si="8"/>
        <v>37245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f>+'[3]Wellhead Activities'!$G28</f>
        <v>4107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f>+'[3]Wellhead Activities'!$N28</f>
        <v>1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</row>
    <row r="36" spans="1:100" x14ac:dyDescent="0.25">
      <c r="A36" s="1">
        <f t="shared" si="6"/>
        <v>37246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ROUND('[1]Wellhead Activities'!$Q77,0)</f>
        <v>778</v>
      </c>
      <c r="Q36" s="6">
        <v>0</v>
      </c>
      <c r="R36" s="6">
        <v>0</v>
      </c>
      <c r="S36" s="6">
        <v>0</v>
      </c>
      <c r="T36" s="6">
        <v>0</v>
      </c>
      <c r="V36" s="1">
        <f t="shared" si="7"/>
        <v>37246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f>+[2]Wellhead!$AC158</f>
        <v>2781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f>+[2]Wellhead!$K158</f>
        <v>450</v>
      </c>
      <c r="BE36" s="16">
        <v>0</v>
      </c>
      <c r="BF36" s="16">
        <v>0</v>
      </c>
      <c r="BG36" s="16">
        <v>0</v>
      </c>
      <c r="BH36" s="16">
        <v>0</v>
      </c>
      <c r="BJ36" s="1">
        <f t="shared" si="8"/>
        <v>37246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f>+'[3]Wellhead Activities'!$G29</f>
        <v>4109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f>+'[3]Wellhead Activities'!$N29</f>
        <v>1</v>
      </c>
      <c r="CS36" s="6">
        <v>0</v>
      </c>
      <c r="CT36" s="6">
        <v>0</v>
      </c>
      <c r="CU36" s="6">
        <v>0</v>
      </c>
      <c r="CV36" s="6">
        <v>0</v>
      </c>
    </row>
    <row r="37" spans="1:100" x14ac:dyDescent="0.25">
      <c r="A37" s="1">
        <f t="shared" si="6"/>
        <v>37247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f>ROUND('[1]Wellhead Activities'!$Q78,0)</f>
        <v>778</v>
      </c>
      <c r="R37" s="6">
        <v>0</v>
      </c>
      <c r="S37" s="6">
        <v>0</v>
      </c>
      <c r="T37" s="6">
        <v>0</v>
      </c>
      <c r="V37" s="1">
        <f t="shared" si="7"/>
        <v>37247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f>+[2]Wellhead!$AC159</f>
        <v>2780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f>+[2]Wellhead!$K159</f>
        <v>450</v>
      </c>
      <c r="BF37" s="16">
        <v>0</v>
      </c>
      <c r="BG37" s="16">
        <v>0</v>
      </c>
      <c r="BH37" s="16">
        <v>0</v>
      </c>
      <c r="BJ37" s="1">
        <f t="shared" si="8"/>
        <v>37247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f>+'[3]Wellhead Activities'!$G30</f>
        <v>4102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f>+'[3]Wellhead Activities'!$N30</f>
        <v>1</v>
      </c>
      <c r="CT37" s="6">
        <v>0</v>
      </c>
      <c r="CU37" s="6">
        <v>0</v>
      </c>
      <c r="CV37" s="6">
        <v>0</v>
      </c>
    </row>
    <row r="38" spans="1:100" x14ac:dyDescent="0.25">
      <c r="A38" s="1">
        <f t="shared" si="6"/>
        <v>37248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f>ROUND('[1]Wellhead Activities'!$Q79,0)</f>
        <v>778</v>
      </c>
      <c r="R38" s="6">
        <v>0</v>
      </c>
      <c r="S38" s="6">
        <v>0</v>
      </c>
      <c r="T38" s="6">
        <v>0</v>
      </c>
      <c r="V38" s="1">
        <f t="shared" si="7"/>
        <v>37248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f>+[2]Wellhead!$AC160</f>
        <v>2763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f>+[2]Wellhead!$K160</f>
        <v>450</v>
      </c>
      <c r="BF38" s="16">
        <v>0</v>
      </c>
      <c r="BG38" s="16">
        <v>0</v>
      </c>
      <c r="BH38" s="16">
        <v>0</v>
      </c>
      <c r="BJ38" s="1">
        <f t="shared" si="8"/>
        <v>37248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f>+'[3]Wellhead Activities'!$G31</f>
        <v>4104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f>+'[3]Wellhead Activities'!$N31</f>
        <v>1</v>
      </c>
      <c r="CT38" s="6">
        <v>0</v>
      </c>
      <c r="CU38" s="6">
        <v>0</v>
      </c>
      <c r="CV38" s="6">
        <v>0</v>
      </c>
    </row>
    <row r="39" spans="1:100" x14ac:dyDescent="0.25">
      <c r="A39" s="1">
        <f t="shared" si="6"/>
        <v>37249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f>ROUND('[1]Wellhead Activities'!$Q80,0)</f>
        <v>778</v>
      </c>
      <c r="R39" s="6">
        <v>0</v>
      </c>
      <c r="S39" s="6">
        <v>0</v>
      </c>
      <c r="T39" s="6">
        <v>0</v>
      </c>
      <c r="V39" s="1">
        <f t="shared" si="7"/>
        <v>37249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f>+[2]Wellhead!$AC161</f>
        <v>2760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f>+[2]Wellhead!$K161</f>
        <v>450</v>
      </c>
      <c r="BF39" s="16">
        <v>0</v>
      </c>
      <c r="BG39" s="16">
        <v>0</v>
      </c>
      <c r="BH39" s="16">
        <v>0</v>
      </c>
      <c r="BJ39" s="1">
        <f t="shared" si="8"/>
        <v>37249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f>+'[3]Wellhead Activities'!$G32</f>
        <v>4081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f>+'[3]Wellhead Activities'!$N32</f>
        <v>1</v>
      </c>
      <c r="CT39" s="6">
        <v>0</v>
      </c>
      <c r="CU39" s="6">
        <v>0</v>
      </c>
      <c r="CV39" s="6">
        <v>0</v>
      </c>
    </row>
    <row r="40" spans="1:100" x14ac:dyDescent="0.25">
      <c r="A40" s="1">
        <f t="shared" si="6"/>
        <v>37250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>ROUND('[1]Wellhead Activities'!$Q81,0)</f>
        <v>778</v>
      </c>
      <c r="R40" s="6">
        <v>0</v>
      </c>
      <c r="S40" s="6">
        <v>0</v>
      </c>
      <c r="T40" s="6">
        <v>0</v>
      </c>
      <c r="V40" s="1">
        <f t="shared" si="7"/>
        <v>37250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f>+[2]Wellhead!$AC162</f>
        <v>2747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f>+[2]Wellhead!$K162</f>
        <v>450</v>
      </c>
      <c r="BF40" s="16">
        <v>0</v>
      </c>
      <c r="BG40" s="16">
        <v>0</v>
      </c>
      <c r="BH40" s="16">
        <v>0</v>
      </c>
      <c r="BJ40" s="1">
        <f t="shared" si="8"/>
        <v>37250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f>+'[3]Wellhead Activities'!$G33</f>
        <v>4070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f>+'[3]Wellhead Activities'!$N33</f>
        <v>1</v>
      </c>
      <c r="CT40" s="6">
        <v>0</v>
      </c>
      <c r="CU40" s="6">
        <v>0</v>
      </c>
      <c r="CV40" s="6">
        <v>0</v>
      </c>
    </row>
    <row r="41" spans="1:100" x14ac:dyDescent="0.25">
      <c r="A41" s="1">
        <f t="shared" si="6"/>
        <v>37251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f>ROUND('[1]Wellhead Activities'!$Q82,0)</f>
        <v>778</v>
      </c>
      <c r="R41" s="6">
        <v>0</v>
      </c>
      <c r="S41" s="6">
        <v>0</v>
      </c>
      <c r="T41" s="6">
        <v>0</v>
      </c>
      <c r="V41" s="1">
        <f t="shared" si="7"/>
        <v>37251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f>+[2]Wellhead!$AC163</f>
        <v>2745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f>+[2]Wellhead!$K163</f>
        <v>450</v>
      </c>
      <c r="BF41" s="16">
        <v>0</v>
      </c>
      <c r="BG41" s="16">
        <v>0</v>
      </c>
      <c r="BH41" s="16">
        <v>0</v>
      </c>
      <c r="BJ41" s="1">
        <f t="shared" si="8"/>
        <v>37251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f>+'[3]Wellhead Activities'!$G34</f>
        <v>3135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f>+'[3]Wellhead Activities'!$N34</f>
        <v>1</v>
      </c>
      <c r="CT41" s="6">
        <v>0</v>
      </c>
      <c r="CU41" s="6">
        <v>0</v>
      </c>
      <c r="CV41" s="6">
        <v>0</v>
      </c>
    </row>
    <row r="42" spans="1:100" x14ac:dyDescent="0.25">
      <c r="A42" s="1">
        <f t="shared" si="6"/>
        <v>37252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f>ROUND('[1]Wellhead Activities'!$Q83,0)</f>
        <v>778</v>
      </c>
      <c r="S42" s="6">
        <v>0</v>
      </c>
      <c r="T42" s="6">
        <v>0</v>
      </c>
      <c r="V42" s="1">
        <f t="shared" si="7"/>
        <v>37252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f>+[2]Wellhead!$AC164</f>
        <v>2747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f>+[2]Wellhead!$K164</f>
        <v>450</v>
      </c>
      <c r="BG42" s="16">
        <v>0</v>
      </c>
      <c r="BH42" s="16">
        <v>0</v>
      </c>
      <c r="BJ42" s="1">
        <f t="shared" si="8"/>
        <v>37252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f>+'[3]Wellhead Activities'!$G35</f>
        <v>4094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f>+'[3]Wellhead Activities'!$N35</f>
        <v>1</v>
      </c>
      <c r="CU42" s="6">
        <v>0</v>
      </c>
      <c r="CV42" s="6">
        <v>0</v>
      </c>
    </row>
    <row r="43" spans="1:100" x14ac:dyDescent="0.25">
      <c r="A43" s="1">
        <f t="shared" si="6"/>
        <v>37253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>ROUND('[1]Wellhead Activities'!$Q84,0)</f>
        <v>2863</v>
      </c>
      <c r="T43" s="6">
        <v>0</v>
      </c>
      <c r="V43" s="1">
        <f t="shared" si="7"/>
        <v>37253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f>+[2]Wellhead!$AC165</f>
        <v>2745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f>+[2]Wellhead!$K165</f>
        <v>450</v>
      </c>
      <c r="BH43" s="16">
        <v>0</v>
      </c>
      <c r="BJ43" s="1">
        <f t="shared" si="8"/>
        <v>37253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f>+'[3]Wellhead Activities'!$G36</f>
        <v>3938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f>+'[3]Wellhead Activities'!$N36</f>
        <v>1</v>
      </c>
      <c r="CV43" s="6">
        <v>0</v>
      </c>
    </row>
    <row r="44" spans="1:100" x14ac:dyDescent="0.25">
      <c r="A44" s="1">
        <f t="shared" si="6"/>
        <v>37254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f>ROUND('[1]Wellhead Activities'!$Q85,0)</f>
        <v>3013</v>
      </c>
      <c r="V44" s="1">
        <f t="shared" si="7"/>
        <v>37254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f>+[2]Wellhead!$AC166</f>
        <v>2645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f>+[2]Wellhead!$K166</f>
        <v>450</v>
      </c>
      <c r="BJ44" s="1">
        <f t="shared" si="8"/>
        <v>37254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f>+'[3]Wellhead Activities'!$G37</f>
        <v>3963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f>+'[3]Wellhead Activities'!$N37</f>
        <v>1</v>
      </c>
    </row>
    <row r="45" spans="1:100" x14ac:dyDescent="0.25">
      <c r="A45" s="1">
        <f t="shared" si="6"/>
        <v>37255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f>ROUND('[1]Wellhead Activities'!$Q86,0)</f>
        <v>3013</v>
      </c>
      <c r="V45" s="1">
        <f t="shared" si="7"/>
        <v>37255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f>+[2]Wellhead!$AC167</f>
        <v>2692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f>+[2]Wellhead!$K167</f>
        <v>450</v>
      </c>
      <c r="BJ45" s="1">
        <f t="shared" si="8"/>
        <v>37255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f>+'[3]Wellhead Activities'!$G38</f>
        <v>2119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f>+'[3]Wellhead Activities'!$N38</f>
        <v>1</v>
      </c>
    </row>
    <row r="46" spans="1:100" x14ac:dyDescent="0.25">
      <c r="A46" s="1">
        <f>A45+1</f>
        <v>37256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f>ROUND('[1]Wellhead Activities'!$Q87,0)</f>
        <v>3013</v>
      </c>
      <c r="V46" s="1">
        <f>V45+1</f>
        <v>37256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f>+[2]Wellhead!$AC168</f>
        <v>2692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f>+[2]Wellhead!$K168</f>
        <v>450</v>
      </c>
      <c r="BJ46" s="1">
        <f>BJ45+1</f>
        <v>37256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f>+'[3]Wellhead Activities'!$G39</f>
        <v>1221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f>+'[3]Wellhead Activities'!$N39</f>
        <v>1</v>
      </c>
    </row>
    <row r="47" spans="1:100" x14ac:dyDescent="0.25">
      <c r="B47" s="7">
        <f t="shared" ref="B47:S47" si="9">SUM(B16:B45)</f>
        <v>2624</v>
      </c>
      <c r="C47" s="7">
        <f t="shared" si="9"/>
        <v>12</v>
      </c>
      <c r="D47" s="7">
        <f t="shared" si="9"/>
        <v>0</v>
      </c>
      <c r="E47" s="7">
        <f t="shared" si="9"/>
        <v>0</v>
      </c>
      <c r="F47" s="7">
        <f t="shared" si="9"/>
        <v>1899</v>
      </c>
      <c r="G47" s="7">
        <f t="shared" si="9"/>
        <v>3</v>
      </c>
      <c r="H47" s="7">
        <f t="shared" si="9"/>
        <v>1</v>
      </c>
      <c r="I47" s="7">
        <f t="shared" si="9"/>
        <v>1</v>
      </c>
      <c r="J47" s="7">
        <f t="shared" si="9"/>
        <v>1</v>
      </c>
      <c r="K47" s="7">
        <f t="shared" si="9"/>
        <v>1</v>
      </c>
      <c r="L47" s="7">
        <f t="shared" si="9"/>
        <v>2334</v>
      </c>
      <c r="M47" s="7">
        <f t="shared" si="9"/>
        <v>778</v>
      </c>
      <c r="N47" s="7">
        <f t="shared" si="9"/>
        <v>1460</v>
      </c>
      <c r="O47" s="7">
        <f t="shared" si="9"/>
        <v>1489</v>
      </c>
      <c r="P47" s="7">
        <f t="shared" si="9"/>
        <v>778</v>
      </c>
      <c r="Q47" s="7">
        <f t="shared" si="9"/>
        <v>3890</v>
      </c>
      <c r="R47" s="7">
        <f t="shared" si="9"/>
        <v>778</v>
      </c>
      <c r="S47" s="7">
        <f t="shared" si="9"/>
        <v>2863</v>
      </c>
      <c r="T47" s="7">
        <f>SUM(T16:T46)</f>
        <v>9039</v>
      </c>
      <c r="W47" s="17">
        <f t="shared" ref="W47:AO47" si="10">SUM(W16:W46)</f>
        <v>8379</v>
      </c>
      <c r="X47" s="17">
        <f t="shared" si="10"/>
        <v>2745</v>
      </c>
      <c r="Y47" s="17">
        <f t="shared" si="10"/>
        <v>2820</v>
      </c>
      <c r="Z47" s="17">
        <f t="shared" si="10"/>
        <v>2799</v>
      </c>
      <c r="AA47" s="17">
        <f t="shared" si="10"/>
        <v>2795</v>
      </c>
      <c r="AB47" s="17">
        <f t="shared" si="10"/>
        <v>8297</v>
      </c>
      <c r="AC47" s="17">
        <f t="shared" si="10"/>
        <v>2767</v>
      </c>
      <c r="AD47" s="17">
        <f t="shared" si="10"/>
        <v>2823</v>
      </c>
      <c r="AE47" s="17">
        <f t="shared" si="10"/>
        <v>2844</v>
      </c>
      <c r="AF47" s="17">
        <f t="shared" si="10"/>
        <v>2823</v>
      </c>
      <c r="AG47" s="17">
        <f t="shared" si="10"/>
        <v>8472</v>
      </c>
      <c r="AH47" s="17">
        <f t="shared" si="10"/>
        <v>2816</v>
      </c>
      <c r="AI47" s="17">
        <f t="shared" si="10"/>
        <v>2794</v>
      </c>
      <c r="AJ47" s="17">
        <f t="shared" si="10"/>
        <v>2795</v>
      </c>
      <c r="AK47" s="17">
        <f t="shared" si="10"/>
        <v>2781</v>
      </c>
      <c r="AL47" s="17">
        <f t="shared" si="10"/>
        <v>13795</v>
      </c>
      <c r="AM47" s="17">
        <f t="shared" si="10"/>
        <v>2747</v>
      </c>
      <c r="AN47" s="17">
        <f t="shared" si="10"/>
        <v>2745</v>
      </c>
      <c r="AO47" s="17">
        <f t="shared" si="10"/>
        <v>8029</v>
      </c>
      <c r="AP47" s="17">
        <f t="shared" ref="AP47:BH47" si="11">SUM(AP16:AP46)</f>
        <v>1350</v>
      </c>
      <c r="AQ47" s="17">
        <f t="shared" si="11"/>
        <v>450</v>
      </c>
      <c r="AR47" s="17">
        <f t="shared" si="11"/>
        <v>450</v>
      </c>
      <c r="AS47" s="17">
        <f t="shared" si="11"/>
        <v>450</v>
      </c>
      <c r="AT47" s="17">
        <f t="shared" si="11"/>
        <v>450</v>
      </c>
      <c r="AU47" s="17">
        <f t="shared" si="11"/>
        <v>1350</v>
      </c>
      <c r="AV47" s="17">
        <f t="shared" si="11"/>
        <v>450</v>
      </c>
      <c r="AW47" s="17">
        <f t="shared" si="11"/>
        <v>450</v>
      </c>
      <c r="AX47" s="17">
        <f t="shared" si="11"/>
        <v>450</v>
      </c>
      <c r="AY47" s="17">
        <f t="shared" si="11"/>
        <v>450</v>
      </c>
      <c r="AZ47" s="17">
        <f t="shared" si="11"/>
        <v>1350</v>
      </c>
      <c r="BA47" s="17">
        <f t="shared" si="11"/>
        <v>450</v>
      </c>
      <c r="BB47" s="17">
        <f t="shared" si="11"/>
        <v>450</v>
      </c>
      <c r="BC47" s="17">
        <f t="shared" si="11"/>
        <v>450</v>
      </c>
      <c r="BD47" s="17">
        <f t="shared" si="11"/>
        <v>450</v>
      </c>
      <c r="BE47" s="17">
        <f t="shared" si="11"/>
        <v>2250</v>
      </c>
      <c r="BF47" s="17">
        <f t="shared" si="11"/>
        <v>450</v>
      </c>
      <c r="BG47" s="17">
        <f t="shared" si="11"/>
        <v>450</v>
      </c>
      <c r="BH47" s="17">
        <f t="shared" si="11"/>
        <v>1350</v>
      </c>
      <c r="BK47" s="7">
        <f t="shared" ref="BK47:CB47" si="12">SUM(BK16:BK45)</f>
        <v>12302</v>
      </c>
      <c r="BL47" s="7">
        <f t="shared" si="12"/>
        <v>4105</v>
      </c>
      <c r="BM47" s="7">
        <f t="shared" si="12"/>
        <v>4092</v>
      </c>
      <c r="BN47" s="7">
        <f t="shared" si="12"/>
        <v>4108</v>
      </c>
      <c r="BO47" s="7">
        <f t="shared" si="12"/>
        <v>4133</v>
      </c>
      <c r="BP47" s="7">
        <f t="shared" si="12"/>
        <v>8607</v>
      </c>
      <c r="BQ47" s="7">
        <f t="shared" si="12"/>
        <v>4141</v>
      </c>
      <c r="BR47" s="7">
        <f t="shared" si="12"/>
        <v>4129</v>
      </c>
      <c r="BS47" s="7">
        <f t="shared" si="12"/>
        <v>4134</v>
      </c>
      <c r="BT47" s="7">
        <f t="shared" si="12"/>
        <v>4130</v>
      </c>
      <c r="BU47" s="7">
        <f t="shared" si="12"/>
        <v>12368</v>
      </c>
      <c r="BV47" s="7">
        <f t="shared" si="12"/>
        <v>4124</v>
      </c>
      <c r="BW47" s="7">
        <f t="shared" si="12"/>
        <v>4117</v>
      </c>
      <c r="BX47" s="7">
        <f t="shared" si="12"/>
        <v>4107</v>
      </c>
      <c r="BY47" s="7">
        <f t="shared" si="12"/>
        <v>4109</v>
      </c>
      <c r="BZ47" s="7">
        <f t="shared" si="12"/>
        <v>19492</v>
      </c>
      <c r="CA47" s="7">
        <f t="shared" si="12"/>
        <v>4094</v>
      </c>
      <c r="CB47" s="7">
        <f t="shared" si="12"/>
        <v>3938</v>
      </c>
      <c r="CC47" s="7">
        <f>SUM(CC16:CC46)</f>
        <v>7303</v>
      </c>
      <c r="CD47" s="7">
        <f t="shared" ref="CD47:CU47" si="13">SUM(CD16:CD45)</f>
        <v>4613</v>
      </c>
      <c r="CE47" s="7">
        <f t="shared" si="13"/>
        <v>1200</v>
      </c>
      <c r="CF47" s="7">
        <f t="shared" si="13"/>
        <v>1200</v>
      </c>
      <c r="CG47" s="7">
        <f t="shared" si="13"/>
        <v>1200</v>
      </c>
      <c r="CH47" s="7">
        <f t="shared" si="13"/>
        <v>1200</v>
      </c>
      <c r="CI47" s="7">
        <f t="shared" si="13"/>
        <v>3600</v>
      </c>
      <c r="CJ47" s="7">
        <f t="shared" si="13"/>
        <v>1200</v>
      </c>
      <c r="CK47" s="7">
        <f t="shared" si="13"/>
        <v>1</v>
      </c>
      <c r="CL47" s="7">
        <f t="shared" si="13"/>
        <v>1</v>
      </c>
      <c r="CM47" s="7">
        <f t="shared" si="13"/>
        <v>1</v>
      </c>
      <c r="CN47" s="7">
        <f t="shared" si="13"/>
        <v>3</v>
      </c>
      <c r="CO47" s="7">
        <f t="shared" si="13"/>
        <v>1</v>
      </c>
      <c r="CP47" s="7">
        <f t="shared" si="13"/>
        <v>1</v>
      </c>
      <c r="CQ47" s="7">
        <f t="shared" si="13"/>
        <v>1</v>
      </c>
      <c r="CR47" s="7">
        <f t="shared" si="13"/>
        <v>1</v>
      </c>
      <c r="CS47" s="7">
        <f t="shared" si="13"/>
        <v>5</v>
      </c>
      <c r="CT47" s="7">
        <f t="shared" si="13"/>
        <v>1</v>
      </c>
      <c r="CU47" s="7">
        <f t="shared" si="13"/>
        <v>1</v>
      </c>
      <c r="CV47" s="7">
        <f>SUM(CV16:CV46)</f>
        <v>3</v>
      </c>
    </row>
    <row r="48" spans="1:100" x14ac:dyDescent="0.25">
      <c r="B48" s="8">
        <f t="shared" ref="B48:T48" si="14">B47*B15</f>
        <v>3675.9845862400002</v>
      </c>
      <c r="C48" s="8">
        <f t="shared" si="14"/>
        <v>23.14292112</v>
      </c>
      <c r="D48" s="8">
        <f t="shared" si="14"/>
        <v>0</v>
      </c>
      <c r="E48" s="8">
        <f t="shared" si="14"/>
        <v>0</v>
      </c>
      <c r="F48" s="8">
        <f t="shared" si="14"/>
        <v>3340.9577192400002</v>
      </c>
      <c r="G48" s="8">
        <f t="shared" si="14"/>
        <v>6.0844102800000002</v>
      </c>
      <c r="H48" s="8">
        <f t="shared" si="14"/>
        <v>2.2322347600000003</v>
      </c>
      <c r="I48" s="8">
        <f t="shared" si="14"/>
        <v>2.4562447600000001</v>
      </c>
      <c r="J48" s="8">
        <f t="shared" si="14"/>
        <v>2.3616627600000002</v>
      </c>
      <c r="K48" s="8">
        <f t="shared" si="14"/>
        <v>2.2621027599999999</v>
      </c>
      <c r="L48" s="8">
        <f t="shared" si="14"/>
        <v>5372.6970578400005</v>
      </c>
      <c r="M48" s="8">
        <f t="shared" si="14"/>
        <v>1918.70419128</v>
      </c>
      <c r="N48" s="8">
        <f t="shared" si="14"/>
        <v>3615.1888695999996</v>
      </c>
      <c r="O48" s="8">
        <f t="shared" si="14"/>
        <v>3790.7688036400004</v>
      </c>
      <c r="P48" s="8">
        <f t="shared" si="14"/>
        <v>1957.43303128</v>
      </c>
      <c r="Q48" s="8">
        <f t="shared" si="14"/>
        <v>9864.6228363999999</v>
      </c>
      <c r="R48" s="8">
        <f t="shared" si="14"/>
        <v>2228.53491128</v>
      </c>
      <c r="S48" s="8">
        <f t="shared" si="14"/>
        <v>7203.2529158800007</v>
      </c>
      <c r="T48" s="8">
        <f t="shared" si="14"/>
        <v>23056.923083640002</v>
      </c>
      <c r="W48" s="18">
        <f t="shared" ref="W48:AO48" si="15">W47*W15</f>
        <v>13532.084999999999</v>
      </c>
      <c r="X48" s="18">
        <f t="shared" si="15"/>
        <v>5448.8249999999998</v>
      </c>
      <c r="Y48" s="18">
        <f t="shared" si="15"/>
        <v>5456.7</v>
      </c>
      <c r="Z48" s="18">
        <f t="shared" si="15"/>
        <v>5066.1900000000005</v>
      </c>
      <c r="AA48" s="18">
        <f t="shared" si="15"/>
        <v>4835.3500000000004</v>
      </c>
      <c r="AB48" s="18">
        <f t="shared" si="15"/>
        <v>17008.849999999999</v>
      </c>
      <c r="AC48" s="18">
        <f t="shared" si="15"/>
        <v>6253.4199999999992</v>
      </c>
      <c r="AD48" s="18">
        <f t="shared" si="15"/>
        <v>6986.9250000000002</v>
      </c>
      <c r="AE48" s="18">
        <f t="shared" si="15"/>
        <v>6825.5999999999995</v>
      </c>
      <c r="AF48" s="18">
        <f t="shared" si="15"/>
        <v>6591.7049999999999</v>
      </c>
      <c r="AG48" s="18">
        <f t="shared" si="15"/>
        <v>19951.560000000001</v>
      </c>
      <c r="AH48" s="18">
        <f t="shared" si="15"/>
        <v>7011.84</v>
      </c>
      <c r="AI48" s="18">
        <f t="shared" si="15"/>
        <v>6957.06</v>
      </c>
      <c r="AJ48" s="18">
        <f t="shared" si="15"/>
        <v>7169.1750000000002</v>
      </c>
      <c r="AK48" s="18">
        <f t="shared" si="15"/>
        <v>7022.0249999999996</v>
      </c>
      <c r="AL48" s="18">
        <f t="shared" si="15"/>
        <v>34970.325000000004</v>
      </c>
      <c r="AM48" s="18">
        <f t="shared" si="15"/>
        <v>7938.83</v>
      </c>
      <c r="AN48" s="18">
        <f t="shared" si="15"/>
        <v>6999.7499999999991</v>
      </c>
      <c r="AO48" s="18">
        <f t="shared" si="15"/>
        <v>15275.172500000001</v>
      </c>
      <c r="AP48" s="18">
        <f t="shared" ref="AP48:BH48" si="16">AP47*AP15</f>
        <v>1974.6449999999998</v>
      </c>
      <c r="AQ48" s="18">
        <f t="shared" si="16"/>
        <v>824.71500000000003</v>
      </c>
      <c r="AR48" s="18">
        <f t="shared" si="16"/>
        <v>802.21500000000003</v>
      </c>
      <c r="AS48" s="18">
        <f t="shared" si="16"/>
        <v>745.96500000000003</v>
      </c>
      <c r="AT48" s="18">
        <f t="shared" si="16"/>
        <v>709.96500000000003</v>
      </c>
      <c r="AU48" s="18">
        <f t="shared" si="16"/>
        <v>2561.895</v>
      </c>
      <c r="AV48" s="18">
        <f t="shared" si="16"/>
        <v>948.46499999999992</v>
      </c>
      <c r="AW48" s="18">
        <f t="shared" si="16"/>
        <v>1045.2150000000001</v>
      </c>
      <c r="AX48" s="18">
        <f t="shared" si="16"/>
        <v>1011.465</v>
      </c>
      <c r="AY48" s="18">
        <f t="shared" si="16"/>
        <v>982.21500000000003</v>
      </c>
      <c r="AZ48" s="18">
        <f t="shared" si="16"/>
        <v>2973.645</v>
      </c>
      <c r="BA48" s="18">
        <f t="shared" si="16"/>
        <v>1051.9650000000001</v>
      </c>
      <c r="BB48" s="18">
        <f t="shared" si="16"/>
        <v>1051.9650000000001</v>
      </c>
      <c r="BC48" s="18">
        <f t="shared" si="16"/>
        <v>1085.7149999999999</v>
      </c>
      <c r="BD48" s="18">
        <f t="shared" si="16"/>
        <v>1067.7149999999999</v>
      </c>
      <c r="BE48" s="18">
        <f t="shared" si="16"/>
        <v>5361.0750000000007</v>
      </c>
      <c r="BF48" s="18">
        <f t="shared" si="16"/>
        <v>1231.9650000000001</v>
      </c>
      <c r="BG48" s="18">
        <f t="shared" si="16"/>
        <v>1078.9649999999999</v>
      </c>
      <c r="BH48" s="18">
        <f t="shared" si="16"/>
        <v>3297.6450000000004</v>
      </c>
      <c r="BK48" s="8">
        <f t="shared" ref="BK48:CV48" si="17">BK47*BK15</f>
        <v>20092.547705379096</v>
      </c>
      <c r="BL48" s="8">
        <f t="shared" si="17"/>
        <v>8127.119601319394</v>
      </c>
      <c r="BM48" s="8">
        <f t="shared" si="17"/>
        <v>7675.9757067403089</v>
      </c>
      <c r="BN48" s="8">
        <f t="shared" si="17"/>
        <v>7278.9195629914921</v>
      </c>
      <c r="BO48" s="8">
        <f t="shared" si="17"/>
        <v>6954.9292882589671</v>
      </c>
      <c r="BP48" s="8">
        <f t="shared" si="17"/>
        <v>17125.441636246291</v>
      </c>
      <c r="BQ48" s="8">
        <f t="shared" si="17"/>
        <v>9079.8936388845577</v>
      </c>
      <c r="BR48" s="8">
        <f t="shared" si="17"/>
        <v>9952.9685001961698</v>
      </c>
      <c r="BS48" s="8">
        <f t="shared" si="17"/>
        <v>9719.4366131496645</v>
      </c>
      <c r="BT48" s="8">
        <f t="shared" si="17"/>
        <v>9423.79431358687</v>
      </c>
      <c r="BU48" s="8">
        <f t="shared" si="17"/>
        <v>27976.27241616523</v>
      </c>
      <c r="BV48" s="8">
        <f t="shared" si="17"/>
        <v>9961.3318452426756</v>
      </c>
      <c r="BW48" s="8">
        <f t="shared" si="17"/>
        <v>9924.042459507782</v>
      </c>
      <c r="BX48" s="8">
        <f t="shared" si="17"/>
        <v>10245.576385100792</v>
      </c>
      <c r="BY48" s="8">
        <f t="shared" si="17"/>
        <v>10047.14966388219</v>
      </c>
      <c r="BZ48" s="8">
        <f t="shared" si="17"/>
        <v>48143.4738435049</v>
      </c>
      <c r="CA48" s="8">
        <f t="shared" si="17"/>
        <v>11469.721294521705</v>
      </c>
      <c r="CB48" s="8">
        <f t="shared" si="17"/>
        <v>9804.4834565726596</v>
      </c>
      <c r="CC48" s="8">
        <f t="shared" si="17"/>
        <v>18326.976292274798</v>
      </c>
      <c r="CD48" s="8">
        <f t="shared" si="17"/>
        <v>7190.6622537441717</v>
      </c>
      <c r="CE48" s="8">
        <f t="shared" si="17"/>
        <v>2286.3806309327997</v>
      </c>
      <c r="CF48" s="8">
        <f t="shared" si="17"/>
        <v>2161.6280309327999</v>
      </c>
      <c r="CG48" s="8">
        <f t="shared" si="17"/>
        <v>2036.8754309327999</v>
      </c>
      <c r="CH48" s="8">
        <f t="shared" si="17"/>
        <v>1929.9446309328</v>
      </c>
      <c r="CI48" s="8">
        <f t="shared" si="17"/>
        <v>6894.7854927983999</v>
      </c>
      <c r="CJ48" s="8">
        <f t="shared" si="17"/>
        <v>2541.8264309328006</v>
      </c>
      <c r="CK48" s="8">
        <f t="shared" si="17"/>
        <v>2.3360106924439998</v>
      </c>
      <c r="CL48" s="8">
        <f t="shared" si="17"/>
        <v>2.2766046924439998</v>
      </c>
      <c r="CM48" s="8">
        <f t="shared" si="17"/>
        <v>2.207297692444</v>
      </c>
      <c r="CN48" s="8">
        <f t="shared" si="17"/>
        <v>6.5624870773320003</v>
      </c>
      <c r="CO48" s="8">
        <f t="shared" si="17"/>
        <v>2.3409611924440004</v>
      </c>
      <c r="CP48" s="8">
        <f t="shared" si="17"/>
        <v>2.3360106924439998</v>
      </c>
      <c r="CQ48" s="8">
        <f t="shared" si="17"/>
        <v>2.4201691924439999</v>
      </c>
      <c r="CR48" s="8">
        <f t="shared" si="17"/>
        <v>2.370664192444</v>
      </c>
      <c r="CS48" s="8">
        <f t="shared" si="17"/>
        <v>11.97708346222</v>
      </c>
      <c r="CT48" s="8">
        <f t="shared" si="17"/>
        <v>2.7271001924439999</v>
      </c>
      <c r="CU48" s="8">
        <f t="shared" si="17"/>
        <v>2.4152186924439998</v>
      </c>
      <c r="CV48" s="8">
        <f t="shared" si="17"/>
        <v>7.3050620773319999</v>
      </c>
    </row>
    <row r="50" spans="1:82" x14ac:dyDescent="0.25">
      <c r="A50" t="s">
        <v>9</v>
      </c>
      <c r="B50" s="6">
        <f>SUM(B47:T47)</f>
        <v>27951</v>
      </c>
      <c r="V50" t="s">
        <v>9</v>
      </c>
      <c r="W50" s="19">
        <f>SUM(W47:AO47)</f>
        <v>86066</v>
      </c>
      <c r="AP50" s="19">
        <f>SUM(AP47:BH47)</f>
        <v>13950</v>
      </c>
      <c r="BJ50" t="s">
        <v>9</v>
      </c>
      <c r="BK50" s="6">
        <f>SUM(BK47:CC47)</f>
        <v>117533</v>
      </c>
      <c r="CD50" s="6">
        <f>SUM(CD47:CV47)</f>
        <v>14233</v>
      </c>
    </row>
    <row r="51" spans="1:82" x14ac:dyDescent="0.25">
      <c r="A51" t="s">
        <v>10</v>
      </c>
      <c r="B51" s="10">
        <f>SUM(B48:T48)</f>
        <v>66063.607582760014</v>
      </c>
      <c r="V51" t="s">
        <v>10</v>
      </c>
      <c r="W51" s="18">
        <f>SUM(W48:AO48)</f>
        <v>191301.38750000001</v>
      </c>
      <c r="AP51" s="18">
        <f>SUM(AP48:BH48)</f>
        <v>29807.415000000001</v>
      </c>
      <c r="BJ51" t="s">
        <v>10</v>
      </c>
      <c r="BK51" s="10">
        <f>SUM(BK48:CC48)</f>
        <v>261330.05422352554</v>
      </c>
      <c r="CD51" s="10">
        <f>SUM(CD48:CV48)</f>
        <v>25089.377571055451</v>
      </c>
    </row>
    <row r="88" spans="23:60" x14ac:dyDescent="0.25"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</row>
    <row r="89" spans="23:60" x14ac:dyDescent="0.25"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</row>
    <row r="94" spans="23:60" x14ac:dyDescent="0.25"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spans="23:60" x14ac:dyDescent="0.25"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Petrocom Energy Group,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</dc:creator>
  <cp:lastModifiedBy>Havlíček Jan</cp:lastModifiedBy>
  <dcterms:created xsi:type="dcterms:W3CDTF">2002-01-25T21:17:01Z</dcterms:created>
  <dcterms:modified xsi:type="dcterms:W3CDTF">2023-09-10T12:08:27Z</dcterms:modified>
</cp:coreProperties>
</file>