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60" windowWidth="14940" windowHeight="9348"/>
  </bookViews>
  <sheets>
    <sheet name="2002" sheetId="1" r:id="rId1"/>
  </sheets>
  <definedNames>
    <definedName name="_xlnm.Print_Area" localSheetId="0">'2002'!$A$1:$CG$148</definedName>
    <definedName name="_xlnm.Print_Titles" localSheetId="0">'2002'!$A:$A,'2002'!$1:$3</definedName>
  </definedNames>
  <calcPr calcId="92512" fullCalcOnLoad="1"/>
</workbook>
</file>

<file path=xl/calcChain.xml><?xml version="1.0" encoding="utf-8"?>
<calcChain xmlns="http://schemas.openxmlformats.org/spreadsheetml/2006/main">
  <c r="C60" i="1" l="1"/>
  <c r="F60" i="1"/>
  <c r="F61" i="1"/>
  <c r="F62" i="1"/>
  <c r="B73" i="1"/>
  <c r="E73" i="1"/>
  <c r="H73" i="1"/>
  <c r="K73" i="1"/>
  <c r="B77" i="1"/>
  <c r="E77" i="1"/>
  <c r="H77" i="1"/>
  <c r="K77" i="1"/>
  <c r="B83" i="1"/>
  <c r="E83" i="1"/>
  <c r="H83" i="1"/>
  <c r="K83" i="1"/>
  <c r="B85" i="1"/>
  <c r="E85" i="1"/>
  <c r="H85" i="1"/>
  <c r="K85" i="1"/>
  <c r="B86" i="1"/>
  <c r="E86" i="1"/>
  <c r="H86" i="1"/>
  <c r="K86" i="1"/>
  <c r="B90" i="1"/>
  <c r="E90" i="1"/>
  <c r="H90" i="1"/>
  <c r="K90" i="1"/>
  <c r="B91" i="1"/>
  <c r="E91" i="1"/>
  <c r="H91" i="1"/>
  <c r="K91" i="1"/>
  <c r="B92" i="1"/>
  <c r="E92" i="1"/>
  <c r="H92" i="1"/>
  <c r="K92" i="1"/>
  <c r="B94" i="1"/>
  <c r="E94" i="1"/>
  <c r="H94" i="1"/>
  <c r="K94" i="1"/>
  <c r="B96" i="1"/>
  <c r="E96" i="1"/>
  <c r="H96" i="1"/>
  <c r="K96" i="1"/>
  <c r="B98" i="1"/>
  <c r="E98" i="1"/>
  <c r="H98" i="1"/>
  <c r="K98" i="1"/>
  <c r="B100" i="1"/>
  <c r="E100" i="1"/>
  <c r="H100" i="1"/>
  <c r="K100" i="1"/>
  <c r="B102" i="1"/>
  <c r="E102" i="1"/>
  <c r="H102" i="1"/>
  <c r="K102" i="1"/>
  <c r="B104" i="1"/>
  <c r="E104" i="1"/>
  <c r="H104" i="1"/>
  <c r="K104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Z115" i="1"/>
  <c r="CB115" i="1"/>
  <c r="CC115" i="1"/>
  <c r="CD115" i="1"/>
  <c r="CE115" i="1"/>
  <c r="CF115" i="1"/>
  <c r="CG115" i="1"/>
  <c r="D119" i="1"/>
  <c r="G119" i="1"/>
  <c r="J119" i="1"/>
  <c r="M119" i="1"/>
  <c r="P119" i="1"/>
  <c r="S119" i="1"/>
  <c r="V119" i="1"/>
  <c r="Y119" i="1"/>
  <c r="AB119" i="1"/>
  <c r="AE119" i="1"/>
  <c r="AH119" i="1"/>
  <c r="AK119" i="1"/>
  <c r="AN119" i="1"/>
  <c r="AW119" i="1"/>
  <c r="AZ119" i="1"/>
  <c r="BC119" i="1"/>
  <c r="BL119" i="1"/>
  <c r="BO119" i="1"/>
  <c r="CG119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B134" i="1"/>
  <c r="E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P139" i="1"/>
  <c r="BQ139" i="1"/>
  <c r="BR139" i="1"/>
  <c r="BS139" i="1"/>
  <c r="BT139" i="1"/>
  <c r="BU139" i="1"/>
  <c r="BV139" i="1"/>
  <c r="BW139" i="1"/>
  <c r="BX139" i="1"/>
  <c r="BY139" i="1"/>
  <c r="BZ139" i="1"/>
  <c r="CB139" i="1"/>
  <c r="CC139" i="1"/>
  <c r="CD139" i="1"/>
  <c r="CE139" i="1"/>
  <c r="CF139" i="1"/>
  <c r="CG139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D153" i="1"/>
  <c r="CG153" i="1"/>
  <c r="CD154" i="1"/>
  <c r="CG154" i="1"/>
  <c r="CD155" i="1"/>
  <c r="CG155" i="1"/>
  <c r="CD156" i="1"/>
  <c r="CG156" i="1"/>
  <c r="CB158" i="1"/>
  <c r="CD158" i="1"/>
  <c r="CE158" i="1"/>
  <c r="CG158" i="1"/>
</calcChain>
</file>

<file path=xl/sharedStrings.xml><?xml version="1.0" encoding="utf-8"?>
<sst xmlns="http://schemas.openxmlformats.org/spreadsheetml/2006/main" count="261" uniqueCount="85">
  <si>
    <t>Imbalance Summary Report</t>
  </si>
  <si>
    <t>Receipts</t>
  </si>
  <si>
    <t>Enron</t>
  </si>
  <si>
    <t>Phoenix</t>
  </si>
  <si>
    <t>Total Receipts</t>
  </si>
  <si>
    <t>Fuel Loss</t>
  </si>
  <si>
    <t>Net Receipts</t>
  </si>
  <si>
    <t>Customer Usage</t>
  </si>
  <si>
    <t>Imbalance Trade</t>
  </si>
  <si>
    <t>Total Deliveries</t>
  </si>
  <si>
    <t>Current Imbalance</t>
  </si>
  <si>
    <t>Monthly Wacog</t>
  </si>
  <si>
    <t>Summary</t>
  </si>
  <si>
    <t>Beginning Imbalance</t>
  </si>
  <si>
    <t>Cumulative Imbalance</t>
  </si>
  <si>
    <t>Cumulative Wacog</t>
  </si>
  <si>
    <t>Current Margin Effect</t>
  </si>
  <si>
    <t>Prior Month Margin Effect</t>
  </si>
  <si>
    <t>Margin Effect to be Recognized</t>
  </si>
  <si>
    <t>Cumulative Cost</t>
  </si>
  <si>
    <t xml:space="preserve"> </t>
  </si>
  <si>
    <t>Sep</t>
  </si>
  <si>
    <t>Oct</t>
  </si>
  <si>
    <t>Nov</t>
  </si>
  <si>
    <t>Dec</t>
  </si>
  <si>
    <t>Volume</t>
  </si>
  <si>
    <t>Rate</t>
  </si>
  <si>
    <t>Natual Gas Clearinghouse</t>
  </si>
  <si>
    <t>Howard</t>
  </si>
  <si>
    <t>CNG</t>
  </si>
  <si>
    <t>As of 4/98 close:</t>
  </si>
  <si>
    <t>Production Months</t>
  </si>
  <si>
    <t>JANUARY 2000</t>
  </si>
  <si>
    <t>FEBRUARY 2000</t>
  </si>
  <si>
    <t>MARCH 2000</t>
  </si>
  <si>
    <t>APRIL 2000</t>
  </si>
  <si>
    <t>APRIL</t>
  </si>
  <si>
    <t>MAY 2000</t>
  </si>
  <si>
    <t>JUNE 2000</t>
  </si>
  <si>
    <t>JULY 2000</t>
  </si>
  <si>
    <t>AUGUST 2000</t>
  </si>
  <si>
    <t>SEPTEMBER 2000</t>
  </si>
  <si>
    <t>OCTOBER 2000</t>
  </si>
  <si>
    <t>NOVEMBER 2000</t>
  </si>
  <si>
    <t>DECEMBER 2000</t>
  </si>
  <si>
    <t>JANUARY 2001</t>
  </si>
  <si>
    <t>FEBRUARY 2001</t>
  </si>
  <si>
    <t>MARCH 2001</t>
  </si>
  <si>
    <t>APRIL 2001</t>
  </si>
  <si>
    <t>MAY 2001</t>
  </si>
  <si>
    <t>JUNE 2001</t>
  </si>
  <si>
    <t>JULY 2001</t>
  </si>
  <si>
    <t>AUGUST 2001</t>
  </si>
  <si>
    <t>SEPTEMBER 2001</t>
  </si>
  <si>
    <t>OCTOBER 2001</t>
  </si>
  <si>
    <t>NOVEMBER 2001</t>
  </si>
  <si>
    <t>DECEMBER 2001</t>
  </si>
  <si>
    <t xml:space="preserve">WACOG / </t>
  </si>
  <si>
    <t>Value</t>
  </si>
  <si>
    <t>Beginning Balance (A)</t>
  </si>
  <si>
    <t>xxxx</t>
  </si>
  <si>
    <t>Cash Out</t>
  </si>
  <si>
    <t>Purchase Adjustment</t>
  </si>
  <si>
    <t>Net Receipts ( B )</t>
  </si>
  <si>
    <t>Deliveries</t>
  </si>
  <si>
    <t>Total Deliveries ( C )</t>
  </si>
  <si>
    <t xml:space="preserve">Current Month Imbalance </t>
  </si>
  <si>
    <t>and WACOG     D = (B - C)</t>
  </si>
  <si>
    <t xml:space="preserve">Cumulative Balance </t>
  </si>
  <si>
    <t>and WACOG     E = (A + D)</t>
  </si>
  <si>
    <t>Month Booked:</t>
  </si>
  <si>
    <t>0301</t>
  </si>
  <si>
    <t>JANUARY 2002</t>
  </si>
  <si>
    <t>FEBRUAUY 2002</t>
  </si>
  <si>
    <t>MARCH 2002</t>
  </si>
  <si>
    <t>APRIL 2002</t>
  </si>
  <si>
    <t>Consolidated Natural Gas Pipeline - CNGP 13062</t>
  </si>
  <si>
    <t>0502</t>
  </si>
  <si>
    <t>0402</t>
  </si>
  <si>
    <t>Contract Breakdown:</t>
  </si>
  <si>
    <t>Contract # 531263 - RGE</t>
  </si>
  <si>
    <t>Contract # 531267 - BGE</t>
  </si>
  <si>
    <t>Contract # 531275 - NMO</t>
  </si>
  <si>
    <t>Contract # 531280 - NYS</t>
  </si>
  <si>
    <t>**These are not true injections, only truing up the balances to the March statements.**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</si>
</sst>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95" formatCode="#,##0.0000_);[Red]\(#,##0.0000\)"/>
    <numFmt numFmtId="196" formatCode="mmmm\ yyyy"/>
  </numFmts>
  <fonts count="16" x14ac:knownFonts="1">
    <font>
      <sz val="10"/>
      <name val="Arial"/>
    </font>
    <font>
      <sz val="10"/>
      <name val="Arial"/>
    </font>
    <font>
      <b/>
      <i/>
      <sz val="18"/>
      <color indexed="12"/>
      <name val="Bookman Old Style"/>
      <family val="1"/>
    </font>
    <font>
      <b/>
      <sz val="16"/>
      <name val="Bookman Old Style"/>
      <family val="1"/>
    </font>
    <font>
      <b/>
      <i/>
      <sz val="16"/>
      <color indexed="12"/>
      <name val="Bookman Old Style"/>
      <family val="1"/>
    </font>
    <font>
      <b/>
      <i/>
      <sz val="14"/>
      <name val="Bookman Old Style"/>
      <family val="1"/>
    </font>
    <font>
      <b/>
      <sz val="14"/>
      <name val="Bookman Old Style"/>
      <family val="1"/>
    </font>
    <font>
      <b/>
      <sz val="12"/>
      <name val="Bookman Old Style"/>
      <family val="1"/>
    </font>
    <font>
      <sz val="12"/>
      <name val="Bookman Old Style"/>
      <family val="1"/>
    </font>
    <font>
      <sz val="12"/>
      <color indexed="12"/>
      <name val="Bookman Old Style"/>
      <family val="1"/>
    </font>
    <font>
      <sz val="12"/>
      <color indexed="11"/>
      <name val="Bookman Old Style"/>
      <family val="1"/>
    </font>
    <font>
      <i/>
      <sz val="12"/>
      <name val="Bookman Old Style"/>
      <family val="1"/>
    </font>
    <font>
      <b/>
      <i/>
      <sz val="12"/>
      <name val="Bookman Old Style"/>
      <family val="1"/>
    </font>
    <font>
      <b/>
      <sz val="12"/>
      <color indexed="12"/>
      <name val="Bookman Old Style"/>
      <family val="1"/>
    </font>
    <font>
      <b/>
      <u/>
      <sz val="14"/>
      <name val="Bookman Old Style"/>
      <family val="1"/>
    </font>
    <font>
      <b/>
      <i/>
      <sz val="11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5">
    <xf numFmtId="0" fontId="0" fillId="0" borderId="0" xfId="0"/>
    <xf numFmtId="0" fontId="2" fillId="0" borderId="0" xfId="0" applyFont="1" applyProtection="1">
      <protection locked="0"/>
    </xf>
    <xf numFmtId="38" fontId="3" fillId="0" borderId="0" xfId="0" applyNumberFormat="1" applyFont="1" applyAlignment="1" applyProtection="1"/>
    <xf numFmtId="195" fontId="3" fillId="0" borderId="0" xfId="0" applyNumberFormat="1" applyFont="1" applyAlignment="1" applyProtection="1">
      <alignment horizontal="center"/>
    </xf>
    <xf numFmtId="40" fontId="3" fillId="0" borderId="0" xfId="0" applyNumberFormat="1" applyFont="1" applyProtection="1"/>
    <xf numFmtId="0" fontId="3" fillId="0" borderId="0" xfId="0" applyFont="1" applyProtection="1"/>
    <xf numFmtId="0" fontId="4" fillId="0" borderId="0" xfId="0" applyFont="1" applyProtection="1">
      <protection locked="0"/>
    </xf>
    <xf numFmtId="196" fontId="5" fillId="0" borderId="0" xfId="0" applyNumberFormat="1" applyFont="1" applyAlignment="1" applyProtection="1">
      <alignment horizontal="left"/>
    </xf>
    <xf numFmtId="38" fontId="6" fillId="0" borderId="0" xfId="0" applyNumberFormat="1" applyFont="1" applyAlignment="1" applyProtection="1"/>
    <xf numFmtId="195" fontId="6" fillId="0" borderId="0" xfId="0" applyNumberFormat="1" applyFont="1" applyAlignment="1" applyProtection="1">
      <alignment horizontal="center"/>
    </xf>
    <xf numFmtId="40" fontId="6" fillId="0" borderId="0" xfId="0" applyNumberFormat="1" applyFont="1" applyProtection="1"/>
    <xf numFmtId="0" fontId="6" fillId="0" borderId="0" xfId="0" applyFont="1" applyProtection="1"/>
    <xf numFmtId="0" fontId="7" fillId="0" borderId="0" xfId="0" applyFont="1" applyProtection="1"/>
    <xf numFmtId="38" fontId="7" fillId="0" borderId="0" xfId="0" applyNumberFormat="1" applyFont="1" applyAlignment="1" applyProtection="1"/>
    <xf numFmtId="195" fontId="7" fillId="0" borderId="0" xfId="0" applyNumberFormat="1" applyFont="1" applyAlignment="1" applyProtection="1">
      <alignment horizontal="center"/>
    </xf>
    <xf numFmtId="40" fontId="7" fillId="0" borderId="0" xfId="0" applyNumberFormat="1" applyFont="1" applyProtection="1"/>
    <xf numFmtId="0" fontId="7" fillId="0" borderId="0" xfId="0" applyFont="1" applyAlignment="1" applyProtection="1">
      <alignment horizontal="center"/>
    </xf>
    <xf numFmtId="38" fontId="8" fillId="0" borderId="0" xfId="0" applyNumberFormat="1" applyFont="1" applyAlignment="1" applyProtection="1"/>
    <xf numFmtId="195" fontId="8" fillId="0" borderId="0" xfId="0" applyNumberFormat="1" applyFont="1" applyAlignment="1" applyProtection="1">
      <alignment horizontal="center"/>
    </xf>
    <xf numFmtId="40" fontId="8" fillId="0" borderId="0" xfId="0" applyNumberFormat="1" applyFont="1" applyProtection="1"/>
    <xf numFmtId="0" fontId="8" fillId="0" borderId="0" xfId="0" applyFont="1" applyProtection="1"/>
    <xf numFmtId="0" fontId="8" fillId="0" borderId="1" xfId="0" applyFont="1" applyBorder="1" applyProtection="1"/>
    <xf numFmtId="0" fontId="7" fillId="0" borderId="2" xfId="0" applyFont="1" applyBorder="1" applyAlignment="1" applyProtection="1">
      <alignment horizontal="center"/>
    </xf>
    <xf numFmtId="0" fontId="9" fillId="0" borderId="3" xfId="0" applyFont="1" applyBorder="1"/>
    <xf numFmtId="0" fontId="8" fillId="0" borderId="0" xfId="0" applyFont="1"/>
    <xf numFmtId="38" fontId="8" fillId="0" borderId="0" xfId="0" applyNumberFormat="1" applyFont="1" applyAlignment="1"/>
    <xf numFmtId="195" fontId="8" fillId="0" borderId="0" xfId="0" applyNumberFormat="1" applyFont="1" applyAlignment="1">
      <alignment horizontal="center"/>
    </xf>
    <xf numFmtId="40" fontId="8" fillId="0" borderId="0" xfId="0" applyNumberFormat="1" applyFont="1"/>
    <xf numFmtId="0" fontId="7" fillId="0" borderId="4" xfId="0" applyFont="1" applyBorder="1" applyAlignment="1" applyProtection="1">
      <alignment horizontal="center"/>
    </xf>
    <xf numFmtId="0" fontId="8" fillId="0" borderId="4" xfId="0" applyFont="1" applyBorder="1" applyProtection="1"/>
    <xf numFmtId="0" fontId="8" fillId="0" borderId="4" xfId="0" applyFont="1" applyBorder="1" applyAlignment="1" applyProtection="1">
      <alignment horizontal="center"/>
    </xf>
    <xf numFmtId="0" fontId="9" fillId="0" borderId="4" xfId="0" applyFont="1" applyBorder="1" applyProtection="1">
      <protection locked="0"/>
    </xf>
    <xf numFmtId="0" fontId="9" fillId="0" borderId="4" xfId="0" applyFont="1" applyBorder="1" applyAlignment="1" applyProtection="1">
      <alignment horizontal="center"/>
      <protection locked="0"/>
    </xf>
    <xf numFmtId="0" fontId="7" fillId="0" borderId="4" xfId="0" applyFont="1" applyBorder="1" applyProtection="1"/>
    <xf numFmtId="0" fontId="8" fillId="0" borderId="5" xfId="0" applyFont="1" applyBorder="1" applyAlignment="1" applyProtection="1">
      <alignment horizontal="center"/>
    </xf>
    <xf numFmtId="0" fontId="7" fillId="0" borderId="6" xfId="0" applyFont="1" applyBorder="1" applyAlignment="1" applyProtection="1">
      <alignment horizontal="center"/>
    </xf>
    <xf numFmtId="38" fontId="7" fillId="2" borderId="7" xfId="0" applyNumberFormat="1" applyFont="1" applyFill="1" applyBorder="1" applyAlignment="1" applyProtection="1"/>
    <xf numFmtId="195" fontId="8" fillId="2" borderId="8" xfId="0" applyNumberFormat="1" applyFont="1" applyFill="1" applyBorder="1" applyAlignment="1" applyProtection="1">
      <alignment horizontal="center"/>
    </xf>
    <xf numFmtId="40" fontId="8" fillId="2" borderId="9" xfId="0" applyNumberFormat="1" applyFont="1" applyFill="1" applyBorder="1" applyAlignment="1" applyProtection="1">
      <alignment horizontal="centerContinuous"/>
    </xf>
    <xf numFmtId="38" fontId="8" fillId="3" borderId="10" xfId="0" applyNumberFormat="1" applyFont="1" applyFill="1" applyBorder="1" applyAlignment="1" applyProtection="1"/>
    <xf numFmtId="195" fontId="8" fillId="3" borderId="11" xfId="0" applyNumberFormat="1" applyFont="1" applyFill="1" applyBorder="1" applyAlignment="1" applyProtection="1">
      <alignment horizontal="center"/>
    </xf>
    <xf numFmtId="40" fontId="8" fillId="3" borderId="0" xfId="0" applyNumberFormat="1" applyFont="1" applyFill="1" applyBorder="1" applyProtection="1"/>
    <xf numFmtId="38" fontId="7" fillId="3" borderId="12" xfId="0" applyNumberFormat="1" applyFont="1" applyFill="1" applyBorder="1" applyAlignment="1" applyProtection="1"/>
    <xf numFmtId="195" fontId="7" fillId="3" borderId="13" xfId="0" applyNumberFormat="1" applyFont="1" applyFill="1" applyBorder="1" applyAlignment="1" applyProtection="1">
      <alignment horizontal="center"/>
    </xf>
    <xf numFmtId="40" fontId="7" fillId="3" borderId="14" xfId="0" applyNumberFormat="1" applyFont="1" applyFill="1" applyBorder="1" applyAlignment="1" applyProtection="1">
      <alignment horizontal="center"/>
    </xf>
    <xf numFmtId="38" fontId="8" fillId="0" borderId="15" xfId="0" applyNumberFormat="1" applyFont="1" applyBorder="1" applyAlignment="1" applyProtection="1"/>
    <xf numFmtId="195" fontId="8" fillId="0" borderId="16" xfId="0" applyNumberFormat="1" applyFont="1" applyBorder="1" applyAlignment="1" applyProtection="1">
      <alignment horizontal="center"/>
    </xf>
    <xf numFmtId="40" fontId="8" fillId="0" borderId="17" xfId="0" applyNumberFormat="1" applyFont="1" applyBorder="1" applyProtection="1"/>
    <xf numFmtId="38" fontId="8" fillId="0" borderId="3" xfId="0" applyNumberFormat="1" applyFont="1" applyBorder="1" applyAlignment="1" applyProtection="1"/>
    <xf numFmtId="195" fontId="8" fillId="0" borderId="18" xfId="0" applyNumberFormat="1" applyFont="1" applyBorder="1" applyAlignment="1" applyProtection="1">
      <alignment horizontal="center"/>
    </xf>
    <xf numFmtId="40" fontId="8" fillId="0" borderId="0" xfId="0" applyNumberFormat="1" applyFont="1" applyBorder="1" applyProtection="1"/>
    <xf numFmtId="38" fontId="10" fillId="0" borderId="3" xfId="0" applyNumberFormat="1" applyFont="1" applyBorder="1" applyAlignment="1" applyProtection="1">
      <protection locked="0"/>
    </xf>
    <xf numFmtId="195" fontId="10" fillId="0" borderId="18" xfId="0" applyNumberFormat="1" applyFont="1" applyBorder="1" applyAlignment="1" applyProtection="1">
      <alignment horizontal="center"/>
      <protection locked="0"/>
    </xf>
    <xf numFmtId="40" fontId="10" fillId="0" borderId="0" xfId="0" applyNumberFormat="1" applyFont="1" applyBorder="1" applyProtection="1">
      <protection locked="0"/>
    </xf>
    <xf numFmtId="38" fontId="9" fillId="0" borderId="3" xfId="0" applyNumberFormat="1" applyFont="1" applyBorder="1" applyAlignment="1" applyProtection="1">
      <protection locked="0"/>
    </xf>
    <xf numFmtId="195" fontId="9" fillId="0" borderId="18" xfId="0" applyNumberFormat="1" applyFont="1" applyBorder="1" applyAlignment="1" applyProtection="1">
      <alignment horizontal="center"/>
      <protection locked="0"/>
    </xf>
    <xf numFmtId="40" fontId="9" fillId="0" borderId="0" xfId="0" applyNumberFormat="1" applyFont="1" applyBorder="1" applyProtection="1">
      <protection locked="0"/>
    </xf>
    <xf numFmtId="0" fontId="8" fillId="0" borderId="4" xfId="0" applyFont="1" applyBorder="1"/>
    <xf numFmtId="38" fontId="8" fillId="0" borderId="3" xfId="0" applyNumberFormat="1" applyFont="1" applyBorder="1" applyAlignment="1"/>
    <xf numFmtId="195" fontId="8" fillId="0" borderId="18" xfId="0" applyNumberFormat="1" applyFont="1" applyBorder="1" applyAlignment="1">
      <alignment horizontal="center"/>
    </xf>
    <xf numFmtId="40" fontId="8" fillId="0" borderId="0" xfId="0" applyNumberFormat="1" applyFont="1" applyBorder="1"/>
    <xf numFmtId="38" fontId="8" fillId="0" borderId="3" xfId="0" applyNumberFormat="1" applyFont="1" applyBorder="1" applyAlignment="1" applyProtection="1">
      <protection locked="0"/>
    </xf>
    <xf numFmtId="195" fontId="8" fillId="0" borderId="18" xfId="0" applyNumberFormat="1" applyFont="1" applyBorder="1" applyAlignment="1" applyProtection="1">
      <alignment horizontal="center"/>
      <protection locked="0"/>
    </xf>
    <xf numFmtId="40" fontId="8" fillId="0" borderId="0" xfId="0" applyNumberFormat="1" applyFont="1" applyBorder="1" applyProtection="1">
      <protection locked="0"/>
    </xf>
    <xf numFmtId="38" fontId="8" fillId="0" borderId="19" xfId="0" applyNumberFormat="1" applyFont="1" applyBorder="1" applyAlignment="1" applyProtection="1"/>
    <xf numFmtId="195" fontId="8" fillId="0" borderId="20" xfId="0" applyNumberFormat="1" applyFont="1" applyBorder="1" applyAlignment="1" applyProtection="1">
      <alignment horizontal="center"/>
    </xf>
    <xf numFmtId="40" fontId="8" fillId="0" borderId="21" xfId="0" applyNumberFormat="1" applyFont="1" applyBorder="1" applyProtection="1"/>
    <xf numFmtId="38" fontId="8" fillId="0" borderId="0" xfId="1" applyNumberFormat="1" applyFont="1" applyAlignment="1" applyProtection="1"/>
    <xf numFmtId="0" fontId="8" fillId="0" borderId="0" xfId="0" applyFont="1" applyAlignment="1" applyProtection="1">
      <alignment horizontal="right"/>
    </xf>
    <xf numFmtId="0" fontId="7" fillId="0" borderId="22" xfId="0" applyFont="1" applyBorder="1" applyAlignment="1" applyProtection="1">
      <alignment horizontal="center"/>
    </xf>
    <xf numFmtId="0" fontId="8" fillId="0" borderId="23" xfId="0" applyFont="1" applyBorder="1" applyProtection="1"/>
    <xf numFmtId="38" fontId="7" fillId="0" borderId="10" xfId="0" applyNumberFormat="1" applyFont="1" applyFill="1" applyBorder="1" applyAlignment="1" applyProtection="1"/>
    <xf numFmtId="195" fontId="8" fillId="0" borderId="0" xfId="0" applyNumberFormat="1" applyFont="1" applyFill="1" applyBorder="1" applyAlignment="1" applyProtection="1">
      <alignment horizontal="center"/>
    </xf>
    <xf numFmtId="40" fontId="8" fillId="0" borderId="11" xfId="0" applyNumberFormat="1" applyFont="1" applyFill="1" applyBorder="1" applyAlignment="1" applyProtection="1">
      <alignment horizontal="centerContinuous"/>
    </xf>
    <xf numFmtId="38" fontId="8" fillId="0" borderId="10" xfId="0" applyNumberFormat="1" applyFont="1" applyFill="1" applyBorder="1" applyAlignment="1" applyProtection="1"/>
    <xf numFmtId="195" fontId="7" fillId="0" borderId="0" xfId="0" applyNumberFormat="1" applyFont="1" applyFill="1" applyBorder="1" applyAlignment="1" applyProtection="1">
      <alignment horizontal="center"/>
    </xf>
    <xf numFmtId="40" fontId="8" fillId="0" borderId="11" xfId="0" applyNumberFormat="1" applyFont="1" applyFill="1" applyBorder="1" applyProtection="1"/>
    <xf numFmtId="0" fontId="11" fillId="0" borderId="23" xfId="0" applyFont="1" applyBorder="1" applyAlignment="1" applyProtection="1">
      <alignment horizontal="center"/>
    </xf>
    <xf numFmtId="38" fontId="12" fillId="0" borderId="10" xfId="0" applyNumberFormat="1" applyFont="1" applyFill="1" applyBorder="1" applyAlignment="1" applyProtection="1">
      <alignment horizontal="center"/>
    </xf>
    <xf numFmtId="195" fontId="12" fillId="0" borderId="0" xfId="0" applyNumberFormat="1" applyFont="1" applyFill="1" applyBorder="1" applyAlignment="1" applyProtection="1">
      <alignment horizontal="center"/>
    </xf>
    <xf numFmtId="40" fontId="12" fillId="0" borderId="11" xfId="0" applyNumberFormat="1" applyFont="1" applyFill="1" applyBorder="1" applyAlignment="1" applyProtection="1">
      <alignment horizontal="center"/>
    </xf>
    <xf numFmtId="0" fontId="11" fillId="0" borderId="0" xfId="0" applyFont="1" applyAlignment="1" applyProtection="1">
      <alignment horizontal="center"/>
    </xf>
    <xf numFmtId="0" fontId="8" fillId="0" borderId="22" xfId="0" applyFont="1" applyBorder="1" applyProtection="1"/>
    <xf numFmtId="38" fontId="7" fillId="0" borderId="24" xfId="0" applyNumberFormat="1" applyFont="1" applyFill="1" applyBorder="1" applyAlignment="1" applyProtection="1"/>
    <xf numFmtId="195" fontId="7" fillId="0" borderId="17" xfId="0" applyNumberFormat="1" applyFont="1" applyFill="1" applyBorder="1" applyAlignment="1" applyProtection="1">
      <alignment horizontal="center"/>
    </xf>
    <xf numFmtId="40" fontId="7" fillId="0" borderId="25" xfId="0" applyNumberFormat="1" applyFont="1" applyFill="1" applyBorder="1" applyAlignment="1" applyProtection="1">
      <alignment horizontal="center"/>
    </xf>
    <xf numFmtId="40" fontId="7" fillId="0" borderId="11" xfId="0" applyNumberFormat="1" applyFont="1" applyFill="1" applyBorder="1" applyAlignment="1" applyProtection="1">
      <alignment horizontal="center"/>
    </xf>
    <xf numFmtId="0" fontId="7" fillId="0" borderId="23" xfId="0" applyFont="1" applyBorder="1" applyProtection="1"/>
    <xf numFmtId="38" fontId="7" fillId="0" borderId="10" xfId="1" applyNumberFormat="1" applyFont="1" applyFill="1" applyBorder="1" applyAlignment="1" applyProtection="1"/>
    <xf numFmtId="40" fontId="7" fillId="0" borderId="11" xfId="1" applyNumberFormat="1" applyFont="1" applyFill="1" applyBorder="1" applyAlignment="1" applyProtection="1"/>
    <xf numFmtId="40" fontId="7" fillId="0" borderId="11" xfId="1" applyNumberFormat="1" applyFont="1" applyFill="1" applyBorder="1" applyAlignment="1" applyProtection="1">
      <alignment horizontal="center"/>
    </xf>
    <xf numFmtId="0" fontId="7" fillId="0" borderId="23" xfId="0" applyFont="1" applyBorder="1" applyAlignment="1" applyProtection="1">
      <alignment horizontal="center"/>
    </xf>
    <xf numFmtId="38" fontId="8" fillId="0" borderId="10" xfId="0" applyNumberFormat="1" applyFont="1" applyBorder="1" applyAlignment="1" applyProtection="1"/>
    <xf numFmtId="195" fontId="8" fillId="0" borderId="0" xfId="0" applyNumberFormat="1" applyFont="1" applyBorder="1" applyAlignment="1" applyProtection="1">
      <alignment horizontal="center"/>
    </xf>
    <xf numFmtId="40" fontId="8" fillId="0" borderId="11" xfId="0" applyNumberFormat="1" applyFont="1" applyBorder="1" applyProtection="1"/>
    <xf numFmtId="0" fontId="9" fillId="0" borderId="23" xfId="0" applyFont="1" applyBorder="1"/>
    <xf numFmtId="38" fontId="9" fillId="0" borderId="10" xfId="0" applyNumberFormat="1" applyFont="1" applyBorder="1" applyAlignment="1" applyProtection="1">
      <protection locked="0"/>
    </xf>
    <xf numFmtId="195" fontId="9" fillId="0" borderId="0" xfId="0" applyNumberFormat="1" applyFont="1" applyBorder="1" applyAlignment="1" applyProtection="1">
      <alignment horizontal="center"/>
      <protection locked="0"/>
    </xf>
    <xf numFmtId="40" fontId="9" fillId="0" borderId="11" xfId="1" applyNumberFormat="1" applyFont="1" applyBorder="1" applyProtection="1">
      <protection locked="0"/>
    </xf>
    <xf numFmtId="38" fontId="9" fillId="0" borderId="10" xfId="0" applyNumberFormat="1" applyFont="1" applyFill="1" applyBorder="1" applyAlignment="1" applyProtection="1">
      <protection locked="0"/>
    </xf>
    <xf numFmtId="195" fontId="9" fillId="0" borderId="0" xfId="0" applyNumberFormat="1" applyFont="1" applyFill="1" applyBorder="1" applyAlignment="1" applyProtection="1">
      <alignment horizontal="center"/>
      <protection locked="0"/>
    </xf>
    <xf numFmtId="40" fontId="9" fillId="0" borderId="11" xfId="1" applyNumberFormat="1" applyFont="1" applyFill="1" applyBorder="1" applyProtection="1">
      <protection locked="0"/>
    </xf>
    <xf numFmtId="0" fontId="11" fillId="0" borderId="23" xfId="0" applyFont="1" applyBorder="1" applyAlignment="1" applyProtection="1">
      <alignment horizontal="left"/>
    </xf>
    <xf numFmtId="38" fontId="11" fillId="0" borderId="26" xfId="0" applyNumberFormat="1" applyFont="1" applyBorder="1" applyAlignment="1" applyProtection="1"/>
    <xf numFmtId="195" fontId="11" fillId="0" borderId="27" xfId="0" applyNumberFormat="1" applyFont="1" applyBorder="1" applyAlignment="1" applyProtection="1">
      <alignment horizontal="center"/>
    </xf>
    <xf numFmtId="40" fontId="11" fillId="0" borderId="28" xfId="0" applyNumberFormat="1" applyFont="1" applyBorder="1" applyProtection="1"/>
    <xf numFmtId="0" fontId="11" fillId="0" borderId="0" xfId="0" applyFont="1" applyProtection="1"/>
    <xf numFmtId="0" fontId="8" fillId="0" borderId="23" xfId="0" applyFont="1" applyBorder="1" applyAlignment="1" applyProtection="1">
      <alignment horizontal="center"/>
    </xf>
    <xf numFmtId="38" fontId="11" fillId="0" borderId="29" xfId="0" applyNumberFormat="1" applyFont="1" applyFill="1" applyBorder="1" applyAlignment="1" applyProtection="1"/>
    <xf numFmtId="195" fontId="11" fillId="0" borderId="30" xfId="0" applyNumberFormat="1" applyFont="1" applyFill="1" applyBorder="1" applyAlignment="1" applyProtection="1">
      <alignment horizontal="center"/>
    </xf>
    <xf numFmtId="40" fontId="11" fillId="0" borderId="31" xfId="0" applyNumberFormat="1" applyFont="1" applyFill="1" applyBorder="1" applyProtection="1"/>
    <xf numFmtId="0" fontId="8" fillId="0" borderId="23" xfId="0" applyFont="1" applyBorder="1" applyAlignment="1" applyProtection="1">
      <alignment horizontal="left"/>
    </xf>
    <xf numFmtId="40" fontId="7" fillId="0" borderId="11" xfId="0" applyNumberFormat="1" applyFont="1" applyFill="1" applyBorder="1" applyProtection="1"/>
    <xf numFmtId="0" fontId="9" fillId="0" borderId="23" xfId="0" applyFont="1" applyBorder="1" applyProtection="1">
      <protection locked="0"/>
    </xf>
    <xf numFmtId="38" fontId="8" fillId="0" borderId="10" xfId="0" applyNumberFormat="1" applyFont="1" applyBorder="1" applyAlignment="1" applyProtection="1">
      <protection locked="0"/>
    </xf>
    <xf numFmtId="195" fontId="8" fillId="0" borderId="0" xfId="0" applyNumberFormat="1" applyFont="1" applyBorder="1" applyAlignment="1" applyProtection="1">
      <alignment horizontal="center"/>
      <protection locked="0"/>
    </xf>
    <xf numFmtId="40" fontId="8" fillId="0" borderId="11" xfId="0" applyNumberFormat="1" applyFont="1" applyBorder="1" applyProtection="1">
      <protection locked="0"/>
    </xf>
    <xf numFmtId="0" fontId="7" fillId="0" borderId="23" xfId="0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protection locked="0"/>
    </xf>
    <xf numFmtId="40" fontId="9" fillId="0" borderId="11" xfId="0" applyNumberFormat="1" applyFont="1" applyBorder="1" applyProtection="1">
      <protection locked="0"/>
    </xf>
    <xf numFmtId="195" fontId="12" fillId="0" borderId="30" xfId="0" applyNumberFormat="1" applyFont="1" applyBorder="1" applyAlignment="1" applyProtection="1">
      <alignment horizontal="center"/>
    </xf>
    <xf numFmtId="40" fontId="12" fillId="0" borderId="31" xfId="0" applyNumberFormat="1" applyFont="1" applyBorder="1" applyProtection="1"/>
    <xf numFmtId="195" fontId="7" fillId="0" borderId="0" xfId="0" applyNumberFormat="1" applyFont="1" applyBorder="1" applyAlignment="1" applyProtection="1">
      <alignment horizontal="center"/>
    </xf>
    <xf numFmtId="40" fontId="7" fillId="0" borderId="11" xfId="1" applyNumberFormat="1" applyFont="1" applyFill="1" applyBorder="1" applyProtection="1"/>
    <xf numFmtId="40" fontId="8" fillId="0" borderId="11" xfId="1" applyNumberFormat="1" applyFont="1" applyFill="1" applyBorder="1" applyProtection="1"/>
    <xf numFmtId="40" fontId="7" fillId="0" borderId="11" xfId="0" applyNumberFormat="1" applyFont="1" applyBorder="1" applyProtection="1"/>
    <xf numFmtId="0" fontId="7" fillId="0" borderId="32" xfId="0" applyFont="1" applyBorder="1" applyProtection="1"/>
    <xf numFmtId="38" fontId="7" fillId="0" borderId="12" xfId="0" applyNumberFormat="1" applyFont="1" applyFill="1" applyBorder="1" applyAlignment="1" applyProtection="1"/>
    <xf numFmtId="195" fontId="7" fillId="0" borderId="14" xfId="1" applyNumberFormat="1" applyFont="1" applyFill="1" applyBorder="1" applyAlignment="1" applyProtection="1">
      <alignment horizontal="center"/>
    </xf>
    <xf numFmtId="40" fontId="7" fillId="0" borderId="13" xfId="0" applyNumberFormat="1" applyFont="1" applyFill="1" applyBorder="1" applyProtection="1"/>
    <xf numFmtId="0" fontId="7" fillId="0" borderId="0" xfId="0" applyFont="1" applyBorder="1" applyProtection="1"/>
    <xf numFmtId="38" fontId="8" fillId="0" borderId="0" xfId="0" applyNumberFormat="1" applyFont="1" applyFill="1" applyBorder="1" applyAlignment="1" applyProtection="1"/>
    <xf numFmtId="49" fontId="12" fillId="0" borderId="33" xfId="0" applyNumberFormat="1" applyFont="1" applyBorder="1" applyProtection="1"/>
    <xf numFmtId="49" fontId="12" fillId="0" borderId="0" xfId="0" applyNumberFormat="1" applyFont="1" applyProtection="1"/>
    <xf numFmtId="38" fontId="8" fillId="0" borderId="0" xfId="0" applyNumberFormat="1" applyFont="1" applyBorder="1" applyAlignment="1" applyProtection="1"/>
    <xf numFmtId="0" fontId="8" fillId="4" borderId="0" xfId="0" applyFont="1" applyFill="1" applyBorder="1" applyProtection="1"/>
    <xf numFmtId="195" fontId="8" fillId="4" borderId="0" xfId="0" applyNumberFormat="1" applyFont="1" applyFill="1" applyBorder="1" applyAlignment="1" applyProtection="1">
      <alignment horizontal="center"/>
    </xf>
    <xf numFmtId="0" fontId="8" fillId="0" borderId="0" xfId="0" applyFont="1" applyBorder="1" applyProtection="1"/>
    <xf numFmtId="0" fontId="7" fillId="0" borderId="0" xfId="0" applyFont="1" applyBorder="1" applyAlignment="1" applyProtection="1">
      <alignment horizontal="center"/>
    </xf>
    <xf numFmtId="0" fontId="13" fillId="0" borderId="0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38" fontId="8" fillId="0" borderId="0" xfId="0" applyNumberFormat="1" applyFont="1" applyBorder="1" applyAlignment="1"/>
    <xf numFmtId="0" fontId="0" fillId="4" borderId="0" xfId="0" applyFill="1"/>
    <xf numFmtId="0" fontId="12" fillId="4" borderId="0" xfId="0" applyFont="1" applyFill="1" applyAlignment="1">
      <alignment horizontal="right"/>
    </xf>
    <xf numFmtId="38" fontId="7" fillId="4" borderId="0" xfId="0" applyNumberFormat="1" applyFont="1" applyFill="1" applyBorder="1" applyAlignment="1" applyProtection="1"/>
    <xf numFmtId="40" fontId="8" fillId="4" borderId="0" xfId="0" applyNumberFormat="1" applyFont="1" applyFill="1" applyBorder="1" applyAlignment="1" applyProtection="1">
      <alignment horizontal="centerContinuous"/>
    </xf>
    <xf numFmtId="0" fontId="8" fillId="4" borderId="0" xfId="0" applyFont="1" applyFill="1" applyProtection="1"/>
    <xf numFmtId="0" fontId="0" fillId="4" borderId="9" xfId="0" applyFill="1" applyBorder="1"/>
    <xf numFmtId="0" fontId="0" fillId="4" borderId="8" xfId="0" applyFill="1" applyBorder="1"/>
    <xf numFmtId="0" fontId="0" fillId="4" borderId="10" xfId="0" applyFill="1" applyBorder="1"/>
    <xf numFmtId="0" fontId="0" fillId="4" borderId="0" xfId="0" applyFill="1" applyBorder="1"/>
    <xf numFmtId="0" fontId="0" fillId="4" borderId="11" xfId="0" applyFill="1" applyBorder="1"/>
    <xf numFmtId="166" fontId="8" fillId="4" borderId="10" xfId="1" applyNumberFormat="1" applyFont="1" applyFill="1" applyBorder="1"/>
    <xf numFmtId="44" fontId="8" fillId="4" borderId="0" xfId="2" applyFont="1" applyFill="1" applyBorder="1"/>
    <xf numFmtId="44" fontId="8" fillId="4" borderId="11" xfId="0" applyNumberFormat="1" applyFont="1" applyFill="1" applyBorder="1"/>
    <xf numFmtId="166" fontId="8" fillId="4" borderId="34" xfId="1" applyNumberFormat="1" applyFont="1" applyFill="1" applyBorder="1"/>
    <xf numFmtId="44" fontId="8" fillId="4" borderId="35" xfId="0" applyNumberFormat="1" applyFont="1" applyFill="1" applyBorder="1"/>
    <xf numFmtId="38" fontId="7" fillId="4" borderId="12" xfId="0" applyNumberFormat="1" applyFont="1" applyFill="1" applyBorder="1" applyAlignment="1" applyProtection="1"/>
    <xf numFmtId="195" fontId="8" fillId="4" borderId="14" xfId="0" applyNumberFormat="1" applyFont="1" applyFill="1" applyBorder="1" applyAlignment="1" applyProtection="1">
      <alignment horizontal="center"/>
    </xf>
    <xf numFmtId="44" fontId="7" fillId="4" borderId="13" xfId="2" applyFont="1" applyFill="1" applyBorder="1" applyAlignment="1" applyProtection="1">
      <alignment horizontal="centerContinuous"/>
    </xf>
    <xf numFmtId="0" fontId="14" fillId="4" borderId="0" xfId="0" applyFont="1" applyFill="1" applyBorder="1" applyProtection="1"/>
    <xf numFmtId="0" fontId="14" fillId="4" borderId="7" xfId="0" applyFont="1" applyFill="1" applyBorder="1" applyProtection="1"/>
    <xf numFmtId="38" fontId="9" fillId="5" borderId="10" xfId="0" applyNumberFormat="1" applyFont="1" applyFill="1" applyBorder="1" applyAlignment="1" applyProtection="1">
      <protection locked="0"/>
    </xf>
    <xf numFmtId="195" fontId="9" fillId="5" borderId="0" xfId="0" applyNumberFormat="1" applyFont="1" applyFill="1" applyBorder="1" applyAlignment="1" applyProtection="1">
      <alignment horizontal="center"/>
      <protection locked="0"/>
    </xf>
    <xf numFmtId="40" fontId="9" fillId="5" borderId="11" xfId="1" applyNumberFormat="1" applyFont="1" applyFill="1" applyBorder="1" applyProtection="1">
      <protection locked="0"/>
    </xf>
    <xf numFmtId="49" fontId="12" fillId="0" borderId="0" xfId="0" applyNumberFormat="1" applyFont="1" applyBorder="1" applyProtection="1"/>
    <xf numFmtId="49" fontId="12" fillId="0" borderId="0" xfId="0" applyNumberFormat="1" applyFont="1" applyBorder="1" applyAlignment="1" applyProtection="1">
      <alignment horizontal="center"/>
    </xf>
    <xf numFmtId="49" fontId="15" fillId="5" borderId="0" xfId="0" applyNumberFormat="1" applyFont="1" applyFill="1" applyBorder="1" applyAlignment="1" applyProtection="1">
      <alignment horizontal="left"/>
    </xf>
    <xf numFmtId="49" fontId="15" fillId="5" borderId="0" xfId="0" applyNumberFormat="1" applyFont="1" applyFill="1" applyBorder="1" applyAlignment="1" applyProtection="1">
      <alignment horizontal="center"/>
    </xf>
    <xf numFmtId="38" fontId="7" fillId="0" borderId="7" xfId="0" quotePrefix="1" applyNumberFormat="1" applyFont="1" applyFill="1" applyBorder="1" applyAlignment="1" applyProtection="1">
      <alignment horizontal="center"/>
    </xf>
    <xf numFmtId="38" fontId="7" fillId="0" borderId="9" xfId="0" applyNumberFormat="1" applyFont="1" applyFill="1" applyBorder="1" applyAlignment="1" applyProtection="1">
      <alignment horizontal="center"/>
    </xf>
    <xf numFmtId="38" fontId="7" fillId="0" borderId="8" xfId="0" applyNumberFormat="1" applyFont="1" applyFill="1" applyBorder="1" applyAlignment="1" applyProtection="1">
      <alignment horizontal="center"/>
    </xf>
    <xf numFmtId="49" fontId="12" fillId="0" borderId="33" xfId="0" applyNumberFormat="1" applyFont="1" applyBorder="1" applyAlignment="1" applyProtection="1">
      <alignment horizontal="center"/>
    </xf>
    <xf numFmtId="49" fontId="12" fillId="0" borderId="36" xfId="0" applyNumberFormat="1" applyFont="1" applyBorder="1" applyAlignment="1" applyProtection="1">
      <alignment horizontal="center"/>
    </xf>
    <xf numFmtId="49" fontId="12" fillId="0" borderId="37" xfId="0" applyNumberFormat="1" applyFont="1" applyBorder="1" applyAlignment="1" applyProtection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82"/>
  <sheetViews>
    <sheetView tabSelected="1" zoomScale="75" zoomScaleNormal="75" workbookViewId="0">
      <pane xSplit="1" ySplit="112" topLeftCell="BY113" activePane="bottomRight" state="frozen"/>
      <selection pane="topRight" activeCell="B1" sqref="B1"/>
      <selection pane="bottomLeft" activeCell="A113" sqref="A113"/>
      <selection pane="bottomRight"/>
    </sheetView>
  </sheetViews>
  <sheetFormatPr defaultColWidth="9.109375" defaultRowHeight="15.6" x14ac:dyDescent="0.3"/>
  <cols>
    <col min="1" max="1" width="35.6640625" style="20" customWidth="1"/>
    <col min="2" max="2" width="14" style="17" hidden="1" customWidth="1"/>
    <col min="3" max="3" width="12.6640625" style="18" hidden="1" customWidth="1"/>
    <col min="4" max="4" width="14.88671875" style="19" hidden="1" customWidth="1"/>
    <col min="5" max="5" width="14" style="17" hidden="1" customWidth="1"/>
    <col min="6" max="6" width="12.6640625" style="18" hidden="1" customWidth="1"/>
    <col min="7" max="7" width="14.88671875" style="19" hidden="1" customWidth="1"/>
    <col min="8" max="8" width="14" style="17" hidden="1" customWidth="1"/>
    <col min="9" max="9" width="12.6640625" style="18" hidden="1" customWidth="1"/>
    <col min="10" max="10" width="16" style="19" hidden="1" customWidth="1"/>
    <col min="11" max="11" width="14" style="17" hidden="1" customWidth="1"/>
    <col min="12" max="12" width="12.6640625" style="18" hidden="1" customWidth="1"/>
    <col min="13" max="13" width="15.88671875" style="19" hidden="1" customWidth="1"/>
    <col min="14" max="14" width="14" style="17" hidden="1" customWidth="1"/>
    <col min="15" max="15" width="12.6640625" style="18" hidden="1" customWidth="1"/>
    <col min="16" max="16" width="19" style="19" hidden="1" customWidth="1"/>
    <col min="17" max="17" width="14" style="17" hidden="1" customWidth="1"/>
    <col min="18" max="18" width="12.6640625" style="18" hidden="1" customWidth="1"/>
    <col min="19" max="19" width="15.6640625" style="19" hidden="1" customWidth="1"/>
    <col min="20" max="20" width="14" style="17" hidden="1" customWidth="1"/>
    <col min="21" max="21" width="12.6640625" style="18" hidden="1" customWidth="1"/>
    <col min="22" max="22" width="18" style="19" hidden="1" customWidth="1"/>
    <col min="23" max="23" width="14" style="17" hidden="1" customWidth="1"/>
    <col min="24" max="24" width="12.6640625" style="18" hidden="1" customWidth="1"/>
    <col min="25" max="25" width="18" style="19" hidden="1" customWidth="1"/>
    <col min="26" max="26" width="14" style="17" hidden="1" customWidth="1"/>
    <col min="27" max="27" width="12.6640625" style="18" hidden="1" customWidth="1"/>
    <col min="28" max="28" width="18" style="19" hidden="1" customWidth="1"/>
    <col min="29" max="29" width="14" style="17" hidden="1" customWidth="1"/>
    <col min="30" max="30" width="12.6640625" style="18" hidden="1" customWidth="1"/>
    <col min="31" max="31" width="18" style="19" hidden="1" customWidth="1"/>
    <col min="32" max="32" width="14" style="17" hidden="1" customWidth="1"/>
    <col min="33" max="33" width="12.6640625" style="18" hidden="1" customWidth="1"/>
    <col min="34" max="34" width="18" style="19" hidden="1" customWidth="1"/>
    <col min="35" max="35" width="14" style="17" hidden="1" customWidth="1"/>
    <col min="36" max="36" width="12.6640625" style="18" hidden="1" customWidth="1"/>
    <col min="37" max="37" width="18" style="19" hidden="1" customWidth="1"/>
    <col min="38" max="38" width="14" style="17" hidden="1" customWidth="1"/>
    <col min="39" max="39" width="12.6640625" style="18" hidden="1" customWidth="1"/>
    <col min="40" max="40" width="19.5546875" style="19" hidden="1" customWidth="1"/>
    <col min="41" max="41" width="12.33203125" style="17" hidden="1" customWidth="1"/>
    <col min="42" max="42" width="13.88671875" style="18" hidden="1" customWidth="1"/>
    <col min="43" max="43" width="18" style="19" hidden="1" customWidth="1"/>
    <col min="44" max="44" width="14" style="17" hidden="1" customWidth="1"/>
    <col min="45" max="45" width="12.6640625" style="18" hidden="1" customWidth="1"/>
    <col min="46" max="46" width="18.44140625" style="19" hidden="1" customWidth="1"/>
    <col min="47" max="47" width="14" style="17" hidden="1" customWidth="1"/>
    <col min="48" max="48" width="12.6640625" style="18" hidden="1" customWidth="1"/>
    <col min="49" max="49" width="18.5546875" style="19" hidden="1" customWidth="1"/>
    <col min="50" max="50" width="14" style="17" hidden="1" customWidth="1"/>
    <col min="51" max="51" width="12.6640625" style="18" hidden="1" customWidth="1"/>
    <col min="52" max="52" width="18.33203125" style="19" hidden="1" customWidth="1"/>
    <col min="53" max="53" width="14" style="17" hidden="1" customWidth="1"/>
    <col min="54" max="54" width="12.6640625" style="18" hidden="1" customWidth="1"/>
    <col min="55" max="55" width="18.109375" style="19" hidden="1" customWidth="1"/>
    <col min="56" max="56" width="14" style="17" hidden="1" customWidth="1"/>
    <col min="57" max="57" width="12.6640625" style="18" hidden="1" customWidth="1"/>
    <col min="58" max="58" width="18.109375" style="19" hidden="1" customWidth="1"/>
    <col min="59" max="59" width="14" style="17" hidden="1" customWidth="1"/>
    <col min="60" max="60" width="12.6640625" style="18" hidden="1" customWidth="1"/>
    <col min="61" max="61" width="18.109375" style="19" hidden="1" customWidth="1"/>
    <col min="62" max="62" width="14" style="17" hidden="1" customWidth="1"/>
    <col min="63" max="63" width="12.6640625" style="18" hidden="1" customWidth="1"/>
    <col min="64" max="64" width="18.88671875" style="19" hidden="1" customWidth="1"/>
    <col min="65" max="65" width="14" style="17" hidden="1" customWidth="1"/>
    <col min="66" max="66" width="12.6640625" style="18" hidden="1" customWidth="1"/>
    <col min="67" max="67" width="19.6640625" style="19" hidden="1" customWidth="1"/>
    <col min="68" max="68" width="14" style="17" hidden="1" customWidth="1"/>
    <col min="69" max="69" width="12.6640625" style="18" hidden="1" customWidth="1"/>
    <col min="70" max="70" width="18.88671875" style="19" hidden="1" customWidth="1"/>
    <col min="71" max="71" width="14" style="17" hidden="1" customWidth="1"/>
    <col min="72" max="72" width="12.6640625" style="18" hidden="1" customWidth="1"/>
    <col min="73" max="73" width="20.5546875" style="19" hidden="1" customWidth="1"/>
    <col min="74" max="74" width="14" style="17" hidden="1" customWidth="1"/>
    <col min="75" max="75" width="12.6640625" style="18" hidden="1" customWidth="1"/>
    <col min="76" max="76" width="19.5546875" style="19" hidden="1" customWidth="1"/>
    <col min="77" max="77" width="14" style="17" customWidth="1"/>
    <col min="78" max="78" width="12.6640625" style="18" customWidth="1"/>
    <col min="79" max="79" width="19" style="19" bestFit="1" customWidth="1"/>
    <col min="80" max="80" width="14" style="17" customWidth="1"/>
    <col min="81" max="81" width="12.6640625" style="18" customWidth="1"/>
    <col min="82" max="82" width="21.109375" style="19" bestFit="1" customWidth="1"/>
    <col min="83" max="83" width="14" style="17" customWidth="1"/>
    <col min="84" max="84" width="12.6640625" style="18" customWidth="1"/>
    <col min="85" max="85" width="21.109375" style="19" bestFit="1" customWidth="1"/>
    <col min="86" max="16384" width="9.109375" style="20"/>
  </cols>
  <sheetData>
    <row r="1" spans="1:85" s="5" customFormat="1" ht="23.4" x14ac:dyDescent="0.45">
      <c r="A1" s="1" t="s">
        <v>76</v>
      </c>
      <c r="B1" s="2"/>
      <c r="C1" s="3"/>
      <c r="D1" s="4"/>
      <c r="E1" s="2"/>
      <c r="F1" s="3"/>
      <c r="G1" s="4"/>
      <c r="H1" s="2"/>
      <c r="I1" s="3"/>
      <c r="J1" s="4"/>
      <c r="K1" s="2"/>
      <c r="L1" s="3"/>
      <c r="M1" s="4"/>
      <c r="N1" s="2"/>
      <c r="O1" s="3"/>
      <c r="P1" s="4"/>
      <c r="Q1" s="2"/>
      <c r="R1" s="3"/>
      <c r="S1" s="4"/>
      <c r="T1" s="2"/>
      <c r="U1" s="3"/>
      <c r="V1" s="4"/>
      <c r="W1" s="2"/>
      <c r="X1" s="3"/>
      <c r="Y1" s="4"/>
      <c r="Z1" s="2"/>
      <c r="AA1" s="3"/>
      <c r="AB1" s="4"/>
      <c r="AC1" s="2"/>
      <c r="AD1" s="3"/>
      <c r="AE1" s="4"/>
      <c r="AF1" s="2"/>
      <c r="AG1" s="3"/>
      <c r="AH1" s="4"/>
      <c r="AI1" s="2"/>
      <c r="AJ1" s="3"/>
      <c r="AK1" s="4"/>
      <c r="AL1" s="2"/>
      <c r="AM1" s="3"/>
      <c r="AN1" s="4"/>
      <c r="AO1" s="2"/>
      <c r="AP1" s="3"/>
      <c r="AQ1" s="4"/>
      <c r="AR1" s="2"/>
      <c r="AS1" s="3"/>
      <c r="AT1" s="4"/>
      <c r="AU1" s="2"/>
      <c r="AV1" s="3"/>
      <c r="AW1" s="4"/>
      <c r="AX1" s="2"/>
      <c r="AY1" s="3"/>
      <c r="AZ1" s="4"/>
      <c r="BA1" s="2"/>
      <c r="BB1" s="3"/>
      <c r="BC1" s="4"/>
      <c r="BD1" s="2"/>
      <c r="BE1" s="3"/>
      <c r="BF1" s="4"/>
      <c r="BG1" s="2"/>
      <c r="BH1" s="3"/>
      <c r="BI1" s="4"/>
      <c r="BJ1" s="2"/>
      <c r="BK1" s="3"/>
      <c r="BL1" s="4"/>
      <c r="BM1" s="2"/>
      <c r="BN1" s="3"/>
      <c r="BO1" s="4"/>
      <c r="BP1" s="2"/>
      <c r="BQ1" s="3"/>
      <c r="BR1" s="4"/>
      <c r="BS1" s="2"/>
      <c r="BT1" s="3"/>
      <c r="BU1" s="4"/>
      <c r="BV1" s="2"/>
      <c r="BW1" s="3"/>
      <c r="BX1" s="4"/>
      <c r="BY1" s="2"/>
      <c r="BZ1" s="3"/>
      <c r="CA1" s="4"/>
      <c r="CB1" s="2"/>
      <c r="CC1" s="3"/>
      <c r="CD1" s="4"/>
      <c r="CE1" s="2"/>
      <c r="CF1" s="3"/>
      <c r="CG1" s="4"/>
    </row>
    <row r="2" spans="1:85" s="5" customFormat="1" ht="21" x14ac:dyDescent="0.4">
      <c r="A2" s="6" t="s">
        <v>0</v>
      </c>
      <c r="B2" s="2"/>
      <c r="C2" s="3"/>
      <c r="D2" s="4"/>
      <c r="E2" s="2"/>
      <c r="F2" s="3"/>
      <c r="G2" s="4"/>
      <c r="H2" s="2"/>
      <c r="I2" s="3"/>
      <c r="J2" s="4"/>
      <c r="K2" s="2"/>
      <c r="L2" s="3"/>
      <c r="M2" s="4"/>
      <c r="N2" s="2"/>
      <c r="O2" s="3"/>
      <c r="P2" s="4"/>
      <c r="Q2" s="2"/>
      <c r="R2" s="3"/>
      <c r="S2" s="4"/>
      <c r="T2" s="2"/>
      <c r="U2" s="3"/>
      <c r="V2" s="4"/>
      <c r="W2" s="2"/>
      <c r="X2" s="3"/>
      <c r="Y2" s="4"/>
      <c r="Z2" s="2"/>
      <c r="AA2" s="3"/>
      <c r="AB2" s="4"/>
      <c r="AC2" s="2"/>
      <c r="AD2" s="3"/>
      <c r="AE2" s="4"/>
      <c r="AF2" s="2"/>
      <c r="AG2" s="3"/>
      <c r="AH2" s="4"/>
      <c r="AI2" s="2"/>
      <c r="AJ2" s="3"/>
      <c r="AK2" s="4"/>
      <c r="AL2" s="2"/>
      <c r="AM2" s="3"/>
      <c r="AN2" s="4"/>
      <c r="AO2" s="2"/>
      <c r="AP2" s="3"/>
      <c r="AQ2" s="4"/>
      <c r="AR2" s="2"/>
      <c r="AS2" s="3"/>
      <c r="AT2" s="4"/>
      <c r="AU2" s="2"/>
      <c r="AV2" s="3"/>
      <c r="AW2" s="4"/>
      <c r="AX2" s="2"/>
      <c r="AY2" s="3"/>
      <c r="AZ2" s="4"/>
      <c r="BA2" s="2"/>
      <c r="BB2" s="3"/>
      <c r="BC2" s="4"/>
      <c r="BD2" s="2"/>
      <c r="BE2" s="3"/>
      <c r="BF2" s="4"/>
      <c r="BG2" s="2"/>
      <c r="BH2" s="3"/>
      <c r="BI2" s="4"/>
      <c r="BJ2" s="2"/>
      <c r="BK2" s="3"/>
      <c r="BL2" s="4"/>
      <c r="BM2" s="2"/>
      <c r="BN2" s="3"/>
      <c r="BO2" s="4"/>
      <c r="BP2" s="2"/>
      <c r="BQ2" s="3"/>
      <c r="BR2" s="4"/>
      <c r="BS2" s="2"/>
      <c r="BT2" s="3"/>
      <c r="BU2" s="4"/>
      <c r="BV2" s="2"/>
      <c r="BW2" s="3"/>
      <c r="BX2" s="4"/>
      <c r="BY2" s="2"/>
      <c r="BZ2" s="3"/>
      <c r="CA2" s="4"/>
      <c r="CB2" s="2"/>
      <c r="CC2" s="3"/>
      <c r="CD2" s="4"/>
      <c r="CE2" s="2"/>
      <c r="CF2" s="3"/>
      <c r="CG2" s="4"/>
    </row>
    <row r="3" spans="1:85" s="11" customFormat="1" ht="21.75" customHeight="1" x14ac:dyDescent="0.35">
      <c r="A3" s="7">
        <v>37377</v>
      </c>
      <c r="B3" s="8"/>
      <c r="C3" s="9"/>
      <c r="D3" s="10"/>
      <c r="E3" s="8"/>
      <c r="F3" s="9"/>
      <c r="G3" s="10"/>
      <c r="H3" s="8"/>
      <c r="I3" s="9"/>
      <c r="J3" s="10"/>
      <c r="K3" s="8"/>
      <c r="L3" s="9"/>
      <c r="M3" s="10"/>
      <c r="N3" s="8"/>
      <c r="O3" s="9"/>
      <c r="P3" s="10"/>
      <c r="Q3" s="8"/>
      <c r="R3" s="9"/>
      <c r="S3" s="10"/>
      <c r="T3" s="8"/>
      <c r="U3" s="9"/>
      <c r="V3" s="10"/>
      <c r="W3" s="8"/>
      <c r="X3" s="9"/>
      <c r="Y3" s="10"/>
      <c r="Z3" s="8"/>
      <c r="AA3" s="9"/>
      <c r="AB3" s="10"/>
      <c r="AC3" s="8"/>
      <c r="AD3" s="9"/>
      <c r="AE3" s="10"/>
      <c r="AF3" s="8"/>
      <c r="AG3" s="9"/>
      <c r="AH3" s="10"/>
      <c r="AI3" s="8"/>
      <c r="AJ3" s="9"/>
      <c r="AK3" s="10"/>
      <c r="AL3" s="8"/>
      <c r="AM3" s="9"/>
      <c r="AN3" s="10"/>
      <c r="AO3" s="8"/>
      <c r="AP3" s="9"/>
      <c r="AQ3" s="10"/>
      <c r="AR3" s="8"/>
      <c r="AS3" s="9"/>
      <c r="AT3" s="10"/>
      <c r="AU3" s="8"/>
      <c r="AV3" s="9"/>
      <c r="AW3" s="10"/>
      <c r="AX3" s="8"/>
      <c r="AY3" s="9"/>
      <c r="AZ3" s="10"/>
      <c r="BA3" s="8"/>
      <c r="BB3" s="9"/>
      <c r="BC3" s="10"/>
      <c r="BD3" s="8"/>
      <c r="BE3" s="9"/>
      <c r="BF3" s="10"/>
      <c r="BG3" s="8"/>
      <c r="BH3" s="9"/>
      <c r="BI3" s="10"/>
      <c r="BJ3" s="8"/>
      <c r="BK3" s="9"/>
      <c r="BL3" s="10"/>
      <c r="BM3" s="8"/>
      <c r="BN3" s="9"/>
      <c r="BO3" s="10"/>
      <c r="BP3" s="8"/>
      <c r="BQ3" s="9"/>
      <c r="BR3" s="10"/>
      <c r="BS3" s="8"/>
      <c r="BT3" s="9"/>
      <c r="BU3" s="10"/>
      <c r="BV3" s="8"/>
      <c r="BW3" s="9"/>
      <c r="BX3" s="10"/>
      <c r="BY3" s="8"/>
      <c r="BZ3" s="9"/>
      <c r="CA3" s="10"/>
      <c r="CB3" s="8"/>
      <c r="CC3" s="9"/>
      <c r="CD3" s="10"/>
      <c r="CE3" s="8"/>
      <c r="CF3" s="9"/>
      <c r="CG3" s="10"/>
    </row>
    <row r="4" spans="1:85" s="12" customFormat="1" ht="15.75" hidden="1" customHeight="1" x14ac:dyDescent="0.3">
      <c r="B4" s="13"/>
      <c r="C4" s="14"/>
      <c r="D4" s="15"/>
      <c r="E4" s="13"/>
      <c r="F4" s="14"/>
      <c r="G4" s="15"/>
      <c r="H4" s="13"/>
      <c r="I4" s="14"/>
      <c r="J4" s="15"/>
      <c r="K4" s="13"/>
      <c r="L4" s="14"/>
      <c r="M4" s="15"/>
      <c r="N4" s="13"/>
      <c r="O4" s="14"/>
      <c r="P4" s="15"/>
      <c r="Q4" s="13"/>
      <c r="R4" s="14"/>
      <c r="S4" s="15"/>
      <c r="T4" s="13"/>
      <c r="U4" s="14"/>
      <c r="V4" s="15"/>
      <c r="W4" s="13"/>
      <c r="X4" s="14"/>
      <c r="Y4" s="15"/>
      <c r="Z4" s="13"/>
      <c r="AA4" s="14"/>
      <c r="AB4" s="15"/>
      <c r="AC4" s="13"/>
      <c r="AD4" s="14"/>
      <c r="AE4" s="15"/>
      <c r="AF4" s="13"/>
      <c r="AG4" s="14"/>
      <c r="AH4" s="15"/>
      <c r="AI4" s="13"/>
      <c r="AJ4" s="14"/>
      <c r="AK4" s="15"/>
      <c r="AL4" s="13"/>
      <c r="AM4" s="14"/>
      <c r="AN4" s="15"/>
      <c r="AO4" s="13"/>
      <c r="AP4" s="14"/>
      <c r="AQ4" s="15"/>
      <c r="AR4" s="13"/>
      <c r="AS4" s="14"/>
      <c r="AT4" s="15"/>
      <c r="AU4" s="13"/>
      <c r="AV4" s="14"/>
      <c r="AW4" s="15"/>
      <c r="AX4" s="13"/>
      <c r="AY4" s="14"/>
      <c r="AZ4" s="15"/>
      <c r="BA4" s="13"/>
      <c r="BB4" s="14"/>
      <c r="BC4" s="15"/>
      <c r="BD4" s="13"/>
      <c r="BE4" s="14"/>
      <c r="BF4" s="15"/>
      <c r="BG4" s="13"/>
      <c r="BH4" s="14"/>
      <c r="BI4" s="15"/>
      <c r="BJ4" s="13"/>
      <c r="BK4" s="14"/>
      <c r="BL4" s="15"/>
      <c r="BM4" s="13"/>
      <c r="BN4" s="14"/>
      <c r="BO4" s="15"/>
      <c r="BP4" s="13"/>
      <c r="BQ4" s="14"/>
      <c r="BR4" s="15"/>
      <c r="BS4" s="13"/>
      <c r="BT4" s="14"/>
      <c r="BU4" s="15"/>
      <c r="BV4" s="13"/>
      <c r="BW4" s="14"/>
      <c r="BX4" s="15"/>
      <c r="BY4" s="13"/>
      <c r="BZ4" s="14"/>
      <c r="CA4" s="15"/>
      <c r="CB4" s="13"/>
      <c r="CC4" s="14"/>
      <c r="CD4" s="15"/>
      <c r="CE4" s="13"/>
      <c r="CF4" s="14"/>
      <c r="CG4" s="15"/>
    </row>
    <row r="5" spans="1:85" ht="15.75" hidden="1" customHeight="1" x14ac:dyDescent="0.3">
      <c r="A5" s="16">
        <v>1996</v>
      </c>
    </row>
    <row r="6" spans="1:85" ht="15" hidden="1" customHeight="1" x14ac:dyDescent="0.3"/>
    <row r="7" spans="1:85" ht="15" hidden="1" customHeight="1" x14ac:dyDescent="0.3"/>
    <row r="8" spans="1:85" ht="15" hidden="1" customHeight="1" x14ac:dyDescent="0.3">
      <c r="A8" s="21"/>
    </row>
    <row r="9" spans="1:85" ht="16.5" hidden="1" customHeight="1" thickBot="1" x14ac:dyDescent="0.35">
      <c r="A9" s="22" t="s">
        <v>1</v>
      </c>
    </row>
    <row r="10" spans="1:85" ht="15" hidden="1" customHeight="1" x14ac:dyDescent="0.3">
      <c r="A10" s="23"/>
    </row>
    <row r="11" spans="1:85" ht="15" hidden="1" customHeight="1" x14ac:dyDescent="0.3">
      <c r="A11" s="23" t="s">
        <v>2</v>
      </c>
    </row>
    <row r="12" spans="1:85" ht="15" hidden="1" customHeight="1" x14ac:dyDescent="0.3">
      <c r="A12" s="23" t="s">
        <v>2</v>
      </c>
    </row>
    <row r="13" spans="1:85" ht="15" hidden="1" customHeight="1" x14ac:dyDescent="0.3">
      <c r="A13" s="23" t="s">
        <v>2</v>
      </c>
    </row>
    <row r="14" spans="1:85" ht="15" hidden="1" customHeight="1" x14ac:dyDescent="0.3">
      <c r="A14" s="23" t="s">
        <v>2</v>
      </c>
    </row>
    <row r="15" spans="1:85" ht="15" hidden="1" customHeight="1" x14ac:dyDescent="0.3">
      <c r="A15" s="23" t="s">
        <v>2</v>
      </c>
    </row>
    <row r="16" spans="1:85" ht="15" hidden="1" customHeight="1" x14ac:dyDescent="0.3">
      <c r="A16" s="23" t="s">
        <v>3</v>
      </c>
    </row>
    <row r="17" spans="1:85" s="24" customFormat="1" ht="15" hidden="1" customHeight="1" x14ac:dyDescent="0.3">
      <c r="B17" s="25"/>
      <c r="C17" s="26"/>
      <c r="D17" s="27"/>
      <c r="E17" s="25"/>
      <c r="F17" s="26"/>
      <c r="G17" s="27"/>
      <c r="H17" s="25"/>
      <c r="I17" s="26"/>
      <c r="J17" s="27"/>
      <c r="K17" s="25"/>
      <c r="L17" s="26"/>
      <c r="M17" s="27"/>
      <c r="N17" s="25"/>
      <c r="O17" s="26"/>
      <c r="P17" s="27"/>
      <c r="Q17" s="25"/>
      <c r="R17" s="26"/>
      <c r="S17" s="27"/>
      <c r="T17" s="25"/>
      <c r="U17" s="26"/>
      <c r="V17" s="27"/>
      <c r="W17" s="25"/>
      <c r="X17" s="26"/>
      <c r="Y17" s="27"/>
      <c r="Z17" s="25"/>
      <c r="AA17" s="26"/>
      <c r="AB17" s="27"/>
      <c r="AC17" s="25"/>
      <c r="AD17" s="26"/>
      <c r="AE17" s="27"/>
      <c r="AF17" s="25"/>
      <c r="AG17" s="26"/>
      <c r="AH17" s="27"/>
      <c r="AI17" s="25"/>
      <c r="AJ17" s="26"/>
      <c r="AK17" s="27"/>
      <c r="AL17" s="25"/>
      <c r="AM17" s="26"/>
      <c r="AN17" s="27"/>
      <c r="AO17" s="25"/>
      <c r="AP17" s="26"/>
      <c r="AQ17" s="27"/>
      <c r="AR17" s="25"/>
      <c r="AS17" s="26"/>
      <c r="AT17" s="27"/>
      <c r="AU17" s="25"/>
      <c r="AV17" s="26"/>
      <c r="AW17" s="27"/>
      <c r="AX17" s="25"/>
      <c r="AY17" s="26"/>
      <c r="AZ17" s="27"/>
      <c r="BA17" s="25"/>
      <c r="BB17" s="26"/>
      <c r="BC17" s="27"/>
      <c r="BD17" s="25"/>
      <c r="BE17" s="26"/>
      <c r="BF17" s="27"/>
      <c r="BG17" s="25"/>
      <c r="BH17" s="26"/>
      <c r="BI17" s="27"/>
      <c r="BJ17" s="25"/>
      <c r="BK17" s="26"/>
      <c r="BL17" s="27"/>
      <c r="BM17" s="25"/>
      <c r="BN17" s="26"/>
      <c r="BO17" s="27"/>
      <c r="BP17" s="25"/>
      <c r="BQ17" s="26"/>
      <c r="BR17" s="27"/>
      <c r="BS17" s="25"/>
      <c r="BT17" s="26"/>
      <c r="BU17" s="27"/>
      <c r="BV17" s="25"/>
      <c r="BW17" s="26"/>
      <c r="BX17" s="27"/>
      <c r="BY17" s="25"/>
      <c r="BZ17" s="26"/>
      <c r="CA17" s="27"/>
      <c r="CB17" s="25"/>
      <c r="CC17" s="26"/>
      <c r="CD17" s="27"/>
      <c r="CE17" s="25"/>
      <c r="CF17" s="26"/>
      <c r="CG17" s="27"/>
    </row>
    <row r="18" spans="1:85" ht="15" hidden="1" customHeight="1" x14ac:dyDescent="0.3">
      <c r="A18" s="23"/>
    </row>
    <row r="19" spans="1:85" ht="15.75" hidden="1" customHeight="1" x14ac:dyDescent="0.3">
      <c r="A19" s="28" t="s">
        <v>4</v>
      </c>
    </row>
    <row r="20" spans="1:85" ht="15" hidden="1" customHeight="1" x14ac:dyDescent="0.3">
      <c r="A20" s="29"/>
    </row>
    <row r="21" spans="1:85" ht="15" hidden="1" customHeight="1" x14ac:dyDescent="0.3">
      <c r="A21" s="30" t="s">
        <v>5</v>
      </c>
    </row>
    <row r="22" spans="1:85" ht="15" hidden="1" customHeight="1" x14ac:dyDescent="0.3">
      <c r="A22" s="29"/>
    </row>
    <row r="23" spans="1:85" ht="15.75" hidden="1" customHeight="1" x14ac:dyDescent="0.3">
      <c r="A23" s="28" t="s">
        <v>6</v>
      </c>
    </row>
    <row r="24" spans="1:85" ht="15" hidden="1" customHeight="1" x14ac:dyDescent="0.3">
      <c r="A24" s="31"/>
    </row>
    <row r="25" spans="1:85" ht="15" hidden="1" customHeight="1" x14ac:dyDescent="0.3">
      <c r="A25" s="31"/>
    </row>
    <row r="26" spans="1:85" ht="15" hidden="1" customHeight="1" x14ac:dyDescent="0.3">
      <c r="A26" s="32" t="s">
        <v>7</v>
      </c>
    </row>
    <row r="27" spans="1:85" ht="15" hidden="1" customHeight="1" x14ac:dyDescent="0.3">
      <c r="A27" s="32" t="s">
        <v>8</v>
      </c>
    </row>
    <row r="28" spans="1:85" ht="15" hidden="1" customHeight="1" x14ac:dyDescent="0.3">
      <c r="A28" s="31"/>
    </row>
    <row r="29" spans="1:85" ht="15.75" hidden="1" customHeight="1" x14ac:dyDescent="0.3">
      <c r="A29" s="28" t="s">
        <v>9</v>
      </c>
    </row>
    <row r="30" spans="1:85" ht="15" hidden="1" customHeight="1" x14ac:dyDescent="0.3">
      <c r="A30" s="29"/>
    </row>
    <row r="31" spans="1:85" ht="15.75" hidden="1" customHeight="1" x14ac:dyDescent="0.3">
      <c r="A31" s="33" t="s">
        <v>10</v>
      </c>
    </row>
    <row r="32" spans="1:85" ht="15" hidden="1" customHeight="1" x14ac:dyDescent="0.3">
      <c r="A32" s="34" t="s">
        <v>11</v>
      </c>
    </row>
    <row r="33" spans="1:1" ht="15" hidden="1" customHeight="1" x14ac:dyDescent="0.3"/>
    <row r="34" spans="1:1" ht="15" hidden="1" customHeight="1" x14ac:dyDescent="0.3"/>
    <row r="35" spans="1:1" ht="16.5" hidden="1" customHeight="1" thickBot="1" x14ac:dyDescent="0.35">
      <c r="A35" s="35" t="s">
        <v>12</v>
      </c>
    </row>
    <row r="36" spans="1:1" ht="15" hidden="1" customHeight="1" x14ac:dyDescent="0.3">
      <c r="A36" s="32" t="s">
        <v>13</v>
      </c>
    </row>
    <row r="37" spans="1:1" ht="15" hidden="1" customHeight="1" x14ac:dyDescent="0.3">
      <c r="A37" s="32" t="s">
        <v>10</v>
      </c>
    </row>
    <row r="38" spans="1:1" ht="15" hidden="1" customHeight="1" x14ac:dyDescent="0.3">
      <c r="A38" s="32" t="s">
        <v>14</v>
      </c>
    </row>
    <row r="39" spans="1:1" ht="15" hidden="1" customHeight="1" x14ac:dyDescent="0.3">
      <c r="A39" s="29"/>
    </row>
    <row r="40" spans="1:1" ht="15" hidden="1" customHeight="1" x14ac:dyDescent="0.3">
      <c r="A40" s="30" t="s">
        <v>15</v>
      </c>
    </row>
    <row r="41" spans="1:1" ht="15" hidden="1" customHeight="1" x14ac:dyDescent="0.3">
      <c r="A41" s="29"/>
    </row>
    <row r="42" spans="1:1" ht="15" hidden="1" customHeight="1" x14ac:dyDescent="0.3">
      <c r="A42" s="30" t="s">
        <v>16</v>
      </c>
    </row>
    <row r="43" spans="1:1" ht="15" hidden="1" customHeight="1" x14ac:dyDescent="0.3">
      <c r="A43" s="30" t="s">
        <v>17</v>
      </c>
    </row>
    <row r="44" spans="1:1" ht="15" hidden="1" customHeight="1" x14ac:dyDescent="0.3">
      <c r="A44" s="30" t="s">
        <v>18</v>
      </c>
    </row>
    <row r="45" spans="1:1" ht="15" hidden="1" customHeight="1" x14ac:dyDescent="0.3">
      <c r="A45" s="29"/>
    </row>
    <row r="46" spans="1:1" ht="15" hidden="1" customHeight="1" x14ac:dyDescent="0.3">
      <c r="A46" s="34" t="s">
        <v>19</v>
      </c>
    </row>
    <row r="47" spans="1:1" ht="15" hidden="1" customHeight="1" x14ac:dyDescent="0.3"/>
    <row r="48" spans="1:1" ht="15" hidden="1" customHeight="1" x14ac:dyDescent="0.3"/>
    <row r="49" spans="1:85" ht="15" hidden="1" customHeight="1" x14ac:dyDescent="0.3">
      <c r="A49" s="20" t="s">
        <v>20</v>
      </c>
    </row>
    <row r="50" spans="1:85" ht="15" hidden="1" customHeight="1" x14ac:dyDescent="0.3">
      <c r="A50" s="20" t="s">
        <v>20</v>
      </c>
    </row>
    <row r="51" spans="1:85" ht="15" hidden="1" customHeight="1" x14ac:dyDescent="0.3"/>
    <row r="52" spans="1:85" ht="15" hidden="1" customHeight="1" x14ac:dyDescent="0.3"/>
    <row r="53" spans="1:85" ht="15" hidden="1" customHeight="1" x14ac:dyDescent="0.3"/>
    <row r="54" spans="1:85" ht="15.75" hidden="1" customHeight="1" x14ac:dyDescent="0.3">
      <c r="A54" s="16">
        <v>1997</v>
      </c>
      <c r="B54" s="36" t="s">
        <v>21</v>
      </c>
      <c r="C54" s="37"/>
      <c r="D54" s="38"/>
      <c r="E54" s="36" t="s">
        <v>22</v>
      </c>
      <c r="F54" s="37"/>
      <c r="G54" s="38"/>
      <c r="H54" s="36" t="s">
        <v>23</v>
      </c>
      <c r="I54" s="37"/>
      <c r="J54" s="38"/>
      <c r="K54" s="36" t="s">
        <v>24</v>
      </c>
      <c r="L54" s="37"/>
      <c r="M54" s="38"/>
      <c r="N54" s="36"/>
      <c r="O54" s="37"/>
      <c r="P54" s="38"/>
      <c r="Q54" s="36"/>
      <c r="R54" s="37"/>
      <c r="S54" s="38"/>
      <c r="T54" s="36"/>
      <c r="U54" s="37"/>
      <c r="V54" s="38"/>
      <c r="W54" s="36"/>
      <c r="X54" s="37"/>
      <c r="Y54" s="38"/>
      <c r="Z54" s="36"/>
      <c r="AA54" s="37"/>
      <c r="AB54" s="38"/>
      <c r="AC54" s="36"/>
      <c r="AD54" s="37"/>
      <c r="AE54" s="38"/>
      <c r="AF54" s="36"/>
      <c r="AG54" s="37"/>
      <c r="AH54" s="38"/>
      <c r="AI54" s="36"/>
      <c r="AJ54" s="37"/>
      <c r="AK54" s="38"/>
      <c r="AL54" s="36"/>
      <c r="AM54" s="37"/>
      <c r="AN54" s="38"/>
      <c r="AO54" s="36"/>
      <c r="AP54" s="37"/>
      <c r="AQ54" s="38"/>
      <c r="AR54" s="36"/>
      <c r="AS54" s="37"/>
      <c r="AT54" s="38"/>
      <c r="AU54" s="36"/>
      <c r="AV54" s="37"/>
      <c r="AW54" s="38"/>
      <c r="AX54" s="36"/>
      <c r="AY54" s="37"/>
      <c r="AZ54" s="38"/>
      <c r="BA54" s="36"/>
      <c r="BB54" s="37"/>
      <c r="BC54" s="38"/>
      <c r="BD54" s="36"/>
      <c r="BE54" s="37"/>
      <c r="BF54" s="38"/>
      <c r="BG54" s="36"/>
      <c r="BH54" s="37"/>
      <c r="BI54" s="38"/>
      <c r="BJ54" s="36"/>
      <c r="BK54" s="37"/>
      <c r="BL54" s="38"/>
      <c r="BM54" s="36"/>
      <c r="BN54" s="37"/>
      <c r="BO54" s="38"/>
      <c r="BP54" s="36"/>
      <c r="BQ54" s="37"/>
      <c r="BR54" s="38"/>
      <c r="BS54" s="36"/>
      <c r="BT54" s="37"/>
      <c r="BU54" s="38"/>
      <c r="BV54" s="36"/>
      <c r="BW54" s="37"/>
      <c r="BX54" s="38"/>
      <c r="BY54" s="36"/>
      <c r="BZ54" s="37"/>
      <c r="CA54" s="38"/>
      <c r="CB54" s="36"/>
      <c r="CC54" s="37"/>
      <c r="CD54" s="38"/>
      <c r="CE54" s="36"/>
      <c r="CF54" s="37"/>
      <c r="CG54" s="38"/>
    </row>
    <row r="55" spans="1:85" ht="15" hidden="1" customHeight="1" x14ac:dyDescent="0.3">
      <c r="B55" s="39"/>
      <c r="C55" s="40"/>
      <c r="D55" s="41"/>
      <c r="E55" s="39"/>
      <c r="F55" s="40"/>
      <c r="G55" s="41"/>
      <c r="H55" s="39"/>
      <c r="I55" s="40"/>
      <c r="J55" s="41"/>
      <c r="K55" s="39"/>
      <c r="L55" s="40"/>
      <c r="M55" s="41"/>
      <c r="N55" s="39"/>
      <c r="O55" s="40"/>
      <c r="P55" s="41"/>
      <c r="Q55" s="39"/>
      <c r="R55" s="40"/>
      <c r="S55" s="41"/>
      <c r="T55" s="39"/>
      <c r="U55" s="40"/>
      <c r="V55" s="41"/>
      <c r="W55" s="39"/>
      <c r="X55" s="40"/>
      <c r="Y55" s="41"/>
      <c r="Z55" s="39"/>
      <c r="AA55" s="40"/>
      <c r="AB55" s="41"/>
      <c r="AC55" s="39"/>
      <c r="AD55" s="40"/>
      <c r="AE55" s="41"/>
      <c r="AF55" s="39"/>
      <c r="AG55" s="40"/>
      <c r="AH55" s="41"/>
      <c r="AI55" s="39"/>
      <c r="AJ55" s="40"/>
      <c r="AK55" s="41"/>
      <c r="AL55" s="39"/>
      <c r="AM55" s="40"/>
      <c r="AN55" s="41"/>
      <c r="AO55" s="39"/>
      <c r="AP55" s="40"/>
      <c r="AQ55" s="41"/>
      <c r="AR55" s="39"/>
      <c r="AS55" s="40"/>
      <c r="AT55" s="41"/>
      <c r="AU55" s="39"/>
      <c r="AV55" s="40"/>
      <c r="AW55" s="41"/>
      <c r="AX55" s="39"/>
      <c r="AY55" s="40"/>
      <c r="AZ55" s="41"/>
      <c r="BA55" s="39"/>
      <c r="BB55" s="40"/>
      <c r="BC55" s="41"/>
      <c r="BD55" s="39"/>
      <c r="BE55" s="40"/>
      <c r="BF55" s="41"/>
      <c r="BG55" s="39"/>
      <c r="BH55" s="40"/>
      <c r="BI55" s="41"/>
      <c r="BJ55" s="39"/>
      <c r="BK55" s="40"/>
      <c r="BL55" s="41"/>
      <c r="BM55" s="39"/>
      <c r="BN55" s="40"/>
      <c r="BO55" s="41"/>
      <c r="BP55" s="39"/>
      <c r="BQ55" s="40"/>
      <c r="BR55" s="41"/>
      <c r="BS55" s="39"/>
      <c r="BT55" s="40"/>
      <c r="BU55" s="41"/>
      <c r="BV55" s="39"/>
      <c r="BW55" s="40"/>
      <c r="BX55" s="41"/>
      <c r="BY55" s="39"/>
      <c r="BZ55" s="40"/>
      <c r="CA55" s="41"/>
      <c r="CB55" s="39"/>
      <c r="CC55" s="40"/>
      <c r="CD55" s="41"/>
      <c r="CE55" s="39"/>
      <c r="CF55" s="40"/>
      <c r="CG55" s="41"/>
    </row>
    <row r="56" spans="1:85" ht="16.5" hidden="1" customHeight="1" thickBot="1" x14ac:dyDescent="0.35">
      <c r="B56" s="42" t="s">
        <v>25</v>
      </c>
      <c r="C56" s="43" t="s">
        <v>26</v>
      </c>
      <c r="D56" s="44"/>
      <c r="E56" s="42" t="s">
        <v>25</v>
      </c>
      <c r="F56" s="43" t="s">
        <v>26</v>
      </c>
      <c r="G56" s="44"/>
      <c r="H56" s="42" t="s">
        <v>25</v>
      </c>
      <c r="I56" s="43" t="s">
        <v>26</v>
      </c>
      <c r="J56" s="44"/>
      <c r="K56" s="42" t="s">
        <v>25</v>
      </c>
      <c r="L56" s="43" t="s">
        <v>26</v>
      </c>
      <c r="M56" s="44"/>
      <c r="N56" s="42"/>
      <c r="O56" s="43"/>
      <c r="P56" s="44"/>
      <c r="Q56" s="42"/>
      <c r="R56" s="43"/>
      <c r="S56" s="44"/>
      <c r="T56" s="42"/>
      <c r="U56" s="43"/>
      <c r="V56" s="44"/>
      <c r="W56" s="42"/>
      <c r="X56" s="43"/>
      <c r="Y56" s="44"/>
      <c r="Z56" s="42"/>
      <c r="AA56" s="43"/>
      <c r="AB56" s="44"/>
      <c r="AC56" s="42"/>
      <c r="AD56" s="43"/>
      <c r="AE56" s="44"/>
      <c r="AF56" s="42"/>
      <c r="AG56" s="43"/>
      <c r="AH56" s="44"/>
      <c r="AI56" s="42"/>
      <c r="AJ56" s="43"/>
      <c r="AK56" s="44"/>
      <c r="AL56" s="42"/>
      <c r="AM56" s="43"/>
      <c r="AN56" s="44"/>
      <c r="AO56" s="42"/>
      <c r="AP56" s="43"/>
      <c r="AQ56" s="44"/>
      <c r="AR56" s="42"/>
      <c r="AS56" s="43"/>
      <c r="AT56" s="44"/>
      <c r="AU56" s="42"/>
      <c r="AV56" s="43"/>
      <c r="AW56" s="44"/>
      <c r="AX56" s="42"/>
      <c r="AY56" s="43"/>
      <c r="AZ56" s="44"/>
      <c r="BA56" s="42"/>
      <c r="BB56" s="43"/>
      <c r="BC56" s="44"/>
      <c r="BD56" s="42"/>
      <c r="BE56" s="43"/>
      <c r="BF56" s="44"/>
      <c r="BG56" s="42"/>
      <c r="BH56" s="43"/>
      <c r="BI56" s="44"/>
      <c r="BJ56" s="42"/>
      <c r="BK56" s="43"/>
      <c r="BL56" s="44"/>
      <c r="BM56" s="42"/>
      <c r="BN56" s="43"/>
      <c r="BO56" s="44"/>
      <c r="BP56" s="42"/>
      <c r="BQ56" s="43"/>
      <c r="BR56" s="44"/>
      <c r="BS56" s="42"/>
      <c r="BT56" s="43"/>
      <c r="BU56" s="44"/>
      <c r="BV56" s="42"/>
      <c r="BW56" s="43"/>
      <c r="BX56" s="44"/>
      <c r="BY56" s="42"/>
      <c r="BZ56" s="43"/>
      <c r="CA56" s="44"/>
      <c r="CB56" s="42"/>
      <c r="CC56" s="43"/>
      <c r="CD56" s="44"/>
      <c r="CE56" s="42"/>
      <c r="CF56" s="43"/>
      <c r="CG56" s="44"/>
    </row>
    <row r="57" spans="1:85" ht="15" hidden="1" customHeight="1" x14ac:dyDescent="0.3">
      <c r="A57" s="21"/>
      <c r="B57" s="45"/>
      <c r="C57" s="46"/>
      <c r="D57" s="47"/>
      <c r="E57" s="45"/>
      <c r="F57" s="46"/>
      <c r="G57" s="47"/>
      <c r="H57" s="45"/>
      <c r="I57" s="46"/>
      <c r="J57" s="47"/>
      <c r="K57" s="45"/>
      <c r="L57" s="46"/>
      <c r="M57" s="47"/>
      <c r="N57" s="45"/>
      <c r="O57" s="46"/>
      <c r="P57" s="47"/>
      <c r="Q57" s="45"/>
      <c r="R57" s="46"/>
      <c r="S57" s="47"/>
      <c r="T57" s="45"/>
      <c r="U57" s="46"/>
      <c r="V57" s="47"/>
      <c r="W57" s="45"/>
      <c r="X57" s="46"/>
      <c r="Y57" s="47"/>
      <c r="Z57" s="45"/>
      <c r="AA57" s="46"/>
      <c r="AB57" s="47"/>
      <c r="AC57" s="45"/>
      <c r="AD57" s="46"/>
      <c r="AE57" s="47"/>
      <c r="AF57" s="45"/>
      <c r="AG57" s="46"/>
      <c r="AH57" s="47"/>
      <c r="AI57" s="45"/>
      <c r="AJ57" s="46"/>
      <c r="AK57" s="47"/>
      <c r="AL57" s="45"/>
      <c r="AM57" s="46"/>
      <c r="AN57" s="47"/>
      <c r="AO57" s="45"/>
      <c r="AP57" s="46"/>
      <c r="AQ57" s="47"/>
      <c r="AR57" s="45"/>
      <c r="AS57" s="46"/>
      <c r="AT57" s="47"/>
      <c r="AU57" s="45"/>
      <c r="AV57" s="46"/>
      <c r="AW57" s="47"/>
      <c r="AX57" s="45"/>
      <c r="AY57" s="46"/>
      <c r="AZ57" s="47"/>
      <c r="BA57" s="45"/>
      <c r="BB57" s="46"/>
      <c r="BC57" s="47"/>
      <c r="BD57" s="45"/>
      <c r="BE57" s="46"/>
      <c r="BF57" s="47"/>
      <c r="BG57" s="45"/>
      <c r="BH57" s="46"/>
      <c r="BI57" s="47"/>
      <c r="BJ57" s="45"/>
      <c r="BK57" s="46"/>
      <c r="BL57" s="47"/>
      <c r="BM57" s="45"/>
      <c r="BN57" s="46"/>
      <c r="BO57" s="47"/>
      <c r="BP57" s="45"/>
      <c r="BQ57" s="46"/>
      <c r="BR57" s="47"/>
      <c r="BS57" s="45"/>
      <c r="BT57" s="46"/>
      <c r="BU57" s="47"/>
      <c r="BV57" s="45"/>
      <c r="BW57" s="46"/>
      <c r="BX57" s="47"/>
      <c r="BY57" s="45"/>
      <c r="BZ57" s="46"/>
      <c r="CA57" s="47"/>
      <c r="CB57" s="45"/>
      <c r="CC57" s="46"/>
      <c r="CD57" s="47"/>
      <c r="CE57" s="45"/>
      <c r="CF57" s="46"/>
      <c r="CG57" s="47"/>
    </row>
    <row r="58" spans="1:85" ht="16.5" hidden="1" customHeight="1" thickBot="1" x14ac:dyDescent="0.35">
      <c r="A58" s="22" t="s">
        <v>1</v>
      </c>
      <c r="B58" s="48"/>
      <c r="C58" s="49"/>
      <c r="D58" s="50"/>
      <c r="E58" s="48"/>
      <c r="F58" s="49"/>
      <c r="G58" s="50"/>
      <c r="H58" s="48"/>
      <c r="I58" s="49"/>
      <c r="J58" s="50"/>
      <c r="K58" s="48"/>
      <c r="L58" s="49"/>
      <c r="M58" s="50"/>
      <c r="N58" s="48"/>
      <c r="O58" s="49"/>
      <c r="P58" s="50"/>
      <c r="Q58" s="48"/>
      <c r="R58" s="49"/>
      <c r="S58" s="50"/>
      <c r="T58" s="48"/>
      <c r="U58" s="49"/>
      <c r="V58" s="50"/>
      <c r="W58" s="48"/>
      <c r="X58" s="49"/>
      <c r="Y58" s="50"/>
      <c r="Z58" s="48"/>
      <c r="AA58" s="49"/>
      <c r="AB58" s="50"/>
      <c r="AC58" s="48"/>
      <c r="AD58" s="49"/>
      <c r="AE58" s="50"/>
      <c r="AF58" s="48"/>
      <c r="AG58" s="49"/>
      <c r="AH58" s="50"/>
      <c r="AI58" s="48"/>
      <c r="AJ58" s="49"/>
      <c r="AK58" s="50"/>
      <c r="AL58" s="48"/>
      <c r="AM58" s="49"/>
      <c r="AN58" s="50"/>
      <c r="AO58" s="48"/>
      <c r="AP58" s="49"/>
      <c r="AQ58" s="50"/>
      <c r="AR58" s="48"/>
      <c r="AS58" s="49"/>
      <c r="AT58" s="50"/>
      <c r="AU58" s="48"/>
      <c r="AV58" s="49"/>
      <c r="AW58" s="50"/>
      <c r="AX58" s="48"/>
      <c r="AY58" s="49"/>
      <c r="AZ58" s="50"/>
      <c r="BA58" s="48"/>
      <c r="BB58" s="49"/>
      <c r="BC58" s="50"/>
      <c r="BD58" s="48"/>
      <c r="BE58" s="49"/>
      <c r="BF58" s="50"/>
      <c r="BG58" s="48"/>
      <c r="BH58" s="49"/>
      <c r="BI58" s="50"/>
      <c r="BJ58" s="48"/>
      <c r="BK58" s="49"/>
      <c r="BL58" s="50"/>
      <c r="BM58" s="48"/>
      <c r="BN58" s="49"/>
      <c r="BO58" s="50"/>
      <c r="BP58" s="48"/>
      <c r="BQ58" s="49"/>
      <c r="BR58" s="50"/>
      <c r="BS58" s="48"/>
      <c r="BT58" s="49"/>
      <c r="BU58" s="50"/>
      <c r="BV58" s="48"/>
      <c r="BW58" s="49"/>
      <c r="BX58" s="50"/>
      <c r="BY58" s="48"/>
      <c r="BZ58" s="49"/>
      <c r="CA58" s="50"/>
      <c r="CB58" s="48"/>
      <c r="CC58" s="49"/>
      <c r="CD58" s="50"/>
      <c r="CE58" s="48"/>
      <c r="CF58" s="49"/>
      <c r="CG58" s="50"/>
    </row>
    <row r="59" spans="1:85" ht="15" hidden="1" customHeight="1" x14ac:dyDescent="0.3">
      <c r="A59" s="23"/>
      <c r="B59" s="51"/>
      <c r="C59" s="52"/>
      <c r="D59" s="53"/>
      <c r="E59" s="51"/>
      <c r="F59" s="52"/>
      <c r="G59" s="53"/>
      <c r="H59" s="51"/>
      <c r="I59" s="52"/>
      <c r="J59" s="53"/>
      <c r="K59" s="51"/>
      <c r="L59" s="52"/>
      <c r="M59" s="53"/>
      <c r="N59" s="51"/>
      <c r="O59" s="52"/>
      <c r="P59" s="53"/>
      <c r="Q59" s="51"/>
      <c r="R59" s="52"/>
      <c r="S59" s="53"/>
      <c r="T59" s="51"/>
      <c r="U59" s="52"/>
      <c r="V59" s="53"/>
      <c r="W59" s="51"/>
      <c r="X59" s="52"/>
      <c r="Y59" s="53"/>
      <c r="Z59" s="51"/>
      <c r="AA59" s="52"/>
      <c r="AB59" s="53"/>
      <c r="AC59" s="51"/>
      <c r="AD59" s="52"/>
      <c r="AE59" s="53"/>
      <c r="AF59" s="51"/>
      <c r="AG59" s="52"/>
      <c r="AH59" s="53"/>
      <c r="AI59" s="51"/>
      <c r="AJ59" s="52"/>
      <c r="AK59" s="53"/>
      <c r="AL59" s="51"/>
      <c r="AM59" s="52"/>
      <c r="AN59" s="53"/>
      <c r="AO59" s="51"/>
      <c r="AP59" s="52"/>
      <c r="AQ59" s="53"/>
      <c r="AR59" s="51"/>
      <c r="AS59" s="52"/>
      <c r="AT59" s="53"/>
      <c r="AU59" s="51"/>
      <c r="AV59" s="52"/>
      <c r="AW59" s="53"/>
      <c r="AX59" s="51"/>
      <c r="AY59" s="52"/>
      <c r="AZ59" s="53"/>
      <c r="BA59" s="51"/>
      <c r="BB59" s="52"/>
      <c r="BC59" s="53"/>
      <c r="BD59" s="51"/>
      <c r="BE59" s="52"/>
      <c r="BF59" s="53"/>
      <c r="BG59" s="51"/>
      <c r="BH59" s="52"/>
      <c r="BI59" s="53"/>
      <c r="BJ59" s="51"/>
      <c r="BK59" s="52"/>
      <c r="BL59" s="53"/>
      <c r="BM59" s="51"/>
      <c r="BN59" s="52"/>
      <c r="BO59" s="53"/>
      <c r="BP59" s="51"/>
      <c r="BQ59" s="52"/>
      <c r="BR59" s="53"/>
      <c r="BS59" s="51"/>
      <c r="BT59" s="52"/>
      <c r="BU59" s="53"/>
      <c r="BV59" s="51"/>
      <c r="BW59" s="52"/>
      <c r="BX59" s="53"/>
      <c r="BY59" s="51"/>
      <c r="BZ59" s="52"/>
      <c r="CA59" s="53"/>
      <c r="CB59" s="51"/>
      <c r="CC59" s="52"/>
      <c r="CD59" s="53"/>
      <c r="CE59" s="51"/>
      <c r="CF59" s="52"/>
      <c r="CG59" s="53"/>
    </row>
    <row r="60" spans="1:85" ht="15" hidden="1" customHeight="1" x14ac:dyDescent="0.3">
      <c r="A60" s="23" t="s">
        <v>2</v>
      </c>
      <c r="B60" s="54">
        <v>12330</v>
      </c>
      <c r="C60" s="55">
        <f>2.661795/0.9772+0.0952</f>
        <v>2.8190999181334431</v>
      </c>
      <c r="D60" s="56"/>
      <c r="E60" s="54">
        <v>4260</v>
      </c>
      <c r="F60" s="55">
        <f>3.32/0.9772+0.0465</f>
        <v>3.4439621367171509</v>
      </c>
      <c r="G60" s="56"/>
      <c r="H60" s="54">
        <v>39110</v>
      </c>
      <c r="I60" s="55">
        <v>3.7244999999999999</v>
      </c>
      <c r="J60" s="56"/>
      <c r="K60" s="54">
        <v>46810</v>
      </c>
      <c r="L60" s="55">
        <v>2.9184000000000001</v>
      </c>
      <c r="M60" s="56"/>
      <c r="N60" s="54"/>
      <c r="O60" s="55"/>
      <c r="P60" s="56"/>
      <c r="Q60" s="54"/>
      <c r="R60" s="55"/>
      <c r="S60" s="56"/>
      <c r="T60" s="54"/>
      <c r="U60" s="55"/>
      <c r="V60" s="56"/>
      <c r="W60" s="54"/>
      <c r="X60" s="55"/>
      <c r="Y60" s="56"/>
      <c r="Z60" s="54"/>
      <c r="AA60" s="55"/>
      <c r="AB60" s="56"/>
      <c r="AC60" s="54"/>
      <c r="AD60" s="55"/>
      <c r="AE60" s="56"/>
      <c r="AF60" s="54"/>
      <c r="AG60" s="55"/>
      <c r="AH60" s="56"/>
      <c r="AI60" s="54"/>
      <c r="AJ60" s="55"/>
      <c r="AK60" s="56"/>
      <c r="AL60" s="54"/>
      <c r="AM60" s="55"/>
      <c r="AN60" s="56"/>
      <c r="AO60" s="54"/>
      <c r="AP60" s="55"/>
      <c r="AQ60" s="56"/>
      <c r="AR60" s="54"/>
      <c r="AS60" s="55"/>
      <c r="AT60" s="56"/>
      <c r="AU60" s="54"/>
      <c r="AV60" s="55"/>
      <c r="AW60" s="56"/>
      <c r="AX60" s="54"/>
      <c r="AY60" s="55"/>
      <c r="AZ60" s="56"/>
      <c r="BA60" s="54"/>
      <c r="BB60" s="55"/>
      <c r="BC60" s="56"/>
      <c r="BD60" s="54"/>
      <c r="BE60" s="55"/>
      <c r="BF60" s="56"/>
      <c r="BG60" s="54"/>
      <c r="BH60" s="55"/>
      <c r="BI60" s="56"/>
      <c r="BJ60" s="54"/>
      <c r="BK60" s="55"/>
      <c r="BL60" s="56"/>
      <c r="BM60" s="54"/>
      <c r="BN60" s="55"/>
      <c r="BO60" s="56"/>
      <c r="BP60" s="54"/>
      <c r="BQ60" s="55"/>
      <c r="BR60" s="56"/>
      <c r="BS60" s="54"/>
      <c r="BT60" s="55"/>
      <c r="BU60" s="56"/>
      <c r="BV60" s="54"/>
      <c r="BW60" s="55"/>
      <c r="BX60" s="56"/>
      <c r="BY60" s="54"/>
      <c r="BZ60" s="55"/>
      <c r="CA60" s="56"/>
      <c r="CB60" s="54"/>
      <c r="CC60" s="55"/>
      <c r="CD60" s="56"/>
      <c r="CE60" s="54"/>
      <c r="CF60" s="55"/>
      <c r="CG60" s="56"/>
    </row>
    <row r="61" spans="1:85" ht="15" hidden="1" customHeight="1" x14ac:dyDescent="0.3">
      <c r="A61" s="23" t="s">
        <v>2</v>
      </c>
      <c r="B61" s="54">
        <v>15660</v>
      </c>
      <c r="C61" s="55">
        <v>2.81</v>
      </c>
      <c r="D61" s="56"/>
      <c r="E61" s="54">
        <v>23470</v>
      </c>
      <c r="F61" s="55">
        <f>3.32/0.9772+0.0465</f>
        <v>3.4439621367171509</v>
      </c>
      <c r="G61" s="56"/>
      <c r="H61" s="54">
        <v>9630</v>
      </c>
      <c r="I61" s="55">
        <v>3.7244999999999999</v>
      </c>
      <c r="J61" s="56"/>
      <c r="K61" s="54">
        <v>38378</v>
      </c>
      <c r="L61" s="55">
        <v>2.9184000000000001</v>
      </c>
      <c r="M61" s="56"/>
      <c r="N61" s="54"/>
      <c r="O61" s="55"/>
      <c r="P61" s="56"/>
      <c r="Q61" s="54"/>
      <c r="R61" s="55"/>
      <c r="S61" s="56"/>
      <c r="T61" s="54"/>
      <c r="U61" s="55"/>
      <c r="V61" s="56"/>
      <c r="W61" s="54"/>
      <c r="X61" s="55"/>
      <c r="Y61" s="56"/>
      <c r="Z61" s="54"/>
      <c r="AA61" s="55"/>
      <c r="AB61" s="56"/>
      <c r="AC61" s="54"/>
      <c r="AD61" s="55"/>
      <c r="AE61" s="56"/>
      <c r="AF61" s="54"/>
      <c r="AG61" s="55"/>
      <c r="AH61" s="56"/>
      <c r="AI61" s="54"/>
      <c r="AJ61" s="55"/>
      <c r="AK61" s="56"/>
      <c r="AL61" s="54"/>
      <c r="AM61" s="55"/>
      <c r="AN61" s="56"/>
      <c r="AO61" s="54"/>
      <c r="AP61" s="55"/>
      <c r="AQ61" s="56"/>
      <c r="AR61" s="54"/>
      <c r="AS61" s="55"/>
      <c r="AT61" s="56"/>
      <c r="AU61" s="54"/>
      <c r="AV61" s="55"/>
      <c r="AW61" s="56"/>
      <c r="AX61" s="54"/>
      <c r="AY61" s="55"/>
      <c r="AZ61" s="56"/>
      <c r="BA61" s="54"/>
      <c r="BB61" s="55"/>
      <c r="BC61" s="56"/>
      <c r="BD61" s="54"/>
      <c r="BE61" s="55"/>
      <c r="BF61" s="56"/>
      <c r="BG61" s="54"/>
      <c r="BH61" s="55"/>
      <c r="BI61" s="56"/>
      <c r="BJ61" s="54"/>
      <c r="BK61" s="55"/>
      <c r="BL61" s="56"/>
      <c r="BM61" s="54"/>
      <c r="BN61" s="55"/>
      <c r="BO61" s="56"/>
      <c r="BP61" s="54"/>
      <c r="BQ61" s="55"/>
      <c r="BR61" s="56"/>
      <c r="BS61" s="54"/>
      <c r="BT61" s="55"/>
      <c r="BU61" s="56"/>
      <c r="BV61" s="54"/>
      <c r="BW61" s="55"/>
      <c r="BX61" s="56"/>
      <c r="BY61" s="54"/>
      <c r="BZ61" s="55"/>
      <c r="CA61" s="56"/>
      <c r="CB61" s="54"/>
      <c r="CC61" s="55"/>
      <c r="CD61" s="56"/>
      <c r="CE61" s="54"/>
      <c r="CF61" s="55"/>
      <c r="CG61" s="56"/>
    </row>
    <row r="62" spans="1:85" ht="15" hidden="1" customHeight="1" x14ac:dyDescent="0.3">
      <c r="A62" s="23" t="s">
        <v>2</v>
      </c>
      <c r="B62" s="54">
        <v>0</v>
      </c>
      <c r="C62" s="55">
        <v>0</v>
      </c>
      <c r="D62" s="56"/>
      <c r="E62" s="54">
        <v>24444</v>
      </c>
      <c r="F62" s="55">
        <f>3.2516/0.9772+0.1164</f>
        <v>3.4438662300450265</v>
      </c>
      <c r="G62" s="56"/>
      <c r="H62" s="54">
        <v>0</v>
      </c>
      <c r="I62" s="55">
        <v>0</v>
      </c>
      <c r="J62" s="56"/>
      <c r="K62" s="54">
        <v>0</v>
      </c>
      <c r="L62" s="55">
        <v>0</v>
      </c>
      <c r="M62" s="56"/>
      <c r="N62" s="54"/>
      <c r="O62" s="55"/>
      <c r="P62" s="56"/>
      <c r="Q62" s="54"/>
      <c r="R62" s="55"/>
      <c r="S62" s="56"/>
      <c r="T62" s="54"/>
      <c r="U62" s="55"/>
      <c r="V62" s="56"/>
      <c r="W62" s="54"/>
      <c r="X62" s="55"/>
      <c r="Y62" s="56"/>
      <c r="Z62" s="54"/>
      <c r="AA62" s="55"/>
      <c r="AB62" s="56"/>
      <c r="AC62" s="54"/>
      <c r="AD62" s="55"/>
      <c r="AE62" s="56"/>
      <c r="AF62" s="54"/>
      <c r="AG62" s="55"/>
      <c r="AH62" s="56"/>
      <c r="AI62" s="54"/>
      <c r="AJ62" s="55"/>
      <c r="AK62" s="56"/>
      <c r="AL62" s="54"/>
      <c r="AM62" s="55"/>
      <c r="AN62" s="56"/>
      <c r="AO62" s="54"/>
      <c r="AP62" s="55"/>
      <c r="AQ62" s="56"/>
      <c r="AR62" s="54"/>
      <c r="AS62" s="55"/>
      <c r="AT62" s="56"/>
      <c r="AU62" s="54"/>
      <c r="AV62" s="55"/>
      <c r="AW62" s="56"/>
      <c r="AX62" s="54"/>
      <c r="AY62" s="55"/>
      <c r="AZ62" s="56"/>
      <c r="BA62" s="54"/>
      <c r="BB62" s="55"/>
      <c r="BC62" s="56"/>
      <c r="BD62" s="54"/>
      <c r="BE62" s="55"/>
      <c r="BF62" s="56"/>
      <c r="BG62" s="54"/>
      <c r="BH62" s="55"/>
      <c r="BI62" s="56"/>
      <c r="BJ62" s="54"/>
      <c r="BK62" s="55"/>
      <c r="BL62" s="56"/>
      <c r="BM62" s="54"/>
      <c r="BN62" s="55"/>
      <c r="BO62" s="56"/>
      <c r="BP62" s="54"/>
      <c r="BQ62" s="55"/>
      <c r="BR62" s="56"/>
      <c r="BS62" s="54"/>
      <c r="BT62" s="55"/>
      <c r="BU62" s="56"/>
      <c r="BV62" s="54"/>
      <c r="BW62" s="55"/>
      <c r="BX62" s="56"/>
      <c r="BY62" s="54"/>
      <c r="BZ62" s="55"/>
      <c r="CA62" s="56"/>
      <c r="CB62" s="54"/>
      <c r="CC62" s="55"/>
      <c r="CD62" s="56"/>
      <c r="CE62" s="54"/>
      <c r="CF62" s="55"/>
      <c r="CG62" s="56"/>
    </row>
    <row r="63" spans="1:85" ht="15" hidden="1" customHeight="1" x14ac:dyDescent="0.3">
      <c r="A63" s="23" t="s">
        <v>2</v>
      </c>
      <c r="B63" s="54">
        <v>0</v>
      </c>
      <c r="C63" s="55">
        <v>0</v>
      </c>
      <c r="D63" s="56"/>
      <c r="E63" s="54">
        <v>0</v>
      </c>
      <c r="F63" s="55">
        <v>0</v>
      </c>
      <c r="G63" s="56"/>
      <c r="H63" s="54">
        <v>0</v>
      </c>
      <c r="I63" s="55">
        <v>0</v>
      </c>
      <c r="J63" s="56"/>
      <c r="K63" s="54">
        <v>0</v>
      </c>
      <c r="L63" s="55">
        <v>0</v>
      </c>
      <c r="M63" s="56"/>
      <c r="N63" s="54"/>
      <c r="O63" s="55"/>
      <c r="P63" s="56"/>
      <c r="Q63" s="54"/>
      <c r="R63" s="55"/>
      <c r="S63" s="56"/>
      <c r="T63" s="54"/>
      <c r="U63" s="55"/>
      <c r="V63" s="56"/>
      <c r="W63" s="54"/>
      <c r="X63" s="55"/>
      <c r="Y63" s="56"/>
      <c r="Z63" s="54"/>
      <c r="AA63" s="55"/>
      <c r="AB63" s="56"/>
      <c r="AC63" s="54"/>
      <c r="AD63" s="55"/>
      <c r="AE63" s="56"/>
      <c r="AF63" s="54"/>
      <c r="AG63" s="55"/>
      <c r="AH63" s="56"/>
      <c r="AI63" s="54"/>
      <c r="AJ63" s="55"/>
      <c r="AK63" s="56"/>
      <c r="AL63" s="54"/>
      <c r="AM63" s="55"/>
      <c r="AN63" s="56"/>
      <c r="AO63" s="54"/>
      <c r="AP63" s="55"/>
      <c r="AQ63" s="56"/>
      <c r="AR63" s="54"/>
      <c r="AS63" s="55"/>
      <c r="AT63" s="56"/>
      <c r="AU63" s="54"/>
      <c r="AV63" s="55"/>
      <c r="AW63" s="56"/>
      <c r="AX63" s="54"/>
      <c r="AY63" s="55"/>
      <c r="AZ63" s="56"/>
      <c r="BA63" s="54"/>
      <c r="BB63" s="55"/>
      <c r="BC63" s="56"/>
      <c r="BD63" s="54"/>
      <c r="BE63" s="55"/>
      <c r="BF63" s="56"/>
      <c r="BG63" s="54"/>
      <c r="BH63" s="55"/>
      <c r="BI63" s="56"/>
      <c r="BJ63" s="54"/>
      <c r="BK63" s="55"/>
      <c r="BL63" s="56"/>
      <c r="BM63" s="54"/>
      <c r="BN63" s="55"/>
      <c r="BO63" s="56"/>
      <c r="BP63" s="54"/>
      <c r="BQ63" s="55"/>
      <c r="BR63" s="56"/>
      <c r="BS63" s="54"/>
      <c r="BT63" s="55"/>
      <c r="BU63" s="56"/>
      <c r="BV63" s="54"/>
      <c r="BW63" s="55"/>
      <c r="BX63" s="56"/>
      <c r="BY63" s="54"/>
      <c r="BZ63" s="55"/>
      <c r="CA63" s="56"/>
      <c r="CB63" s="54"/>
      <c r="CC63" s="55"/>
      <c r="CD63" s="56"/>
      <c r="CE63" s="54"/>
      <c r="CF63" s="55"/>
      <c r="CG63" s="56"/>
    </row>
    <row r="64" spans="1:85" ht="15" hidden="1" customHeight="1" x14ac:dyDescent="0.3">
      <c r="A64" s="23" t="s">
        <v>27</v>
      </c>
      <c r="B64" s="54">
        <v>0</v>
      </c>
      <c r="C64" s="55">
        <v>0</v>
      </c>
      <c r="D64" s="56"/>
      <c r="E64" s="54">
        <v>0</v>
      </c>
      <c r="F64" s="55">
        <v>0</v>
      </c>
      <c r="G64" s="56"/>
      <c r="H64" s="54">
        <v>0</v>
      </c>
      <c r="I64" s="55">
        <v>0</v>
      </c>
      <c r="J64" s="56"/>
      <c r="K64" s="54">
        <v>0</v>
      </c>
      <c r="L64" s="55">
        <v>0</v>
      </c>
      <c r="M64" s="56"/>
      <c r="N64" s="54"/>
      <c r="O64" s="55"/>
      <c r="P64" s="56"/>
      <c r="Q64" s="54"/>
      <c r="R64" s="55"/>
      <c r="S64" s="56"/>
      <c r="T64" s="54"/>
      <c r="U64" s="55"/>
      <c r="V64" s="56"/>
      <c r="W64" s="54"/>
      <c r="X64" s="55"/>
      <c r="Y64" s="56"/>
      <c r="Z64" s="54"/>
      <c r="AA64" s="55"/>
      <c r="AB64" s="56"/>
      <c r="AC64" s="54"/>
      <c r="AD64" s="55"/>
      <c r="AE64" s="56"/>
      <c r="AF64" s="54"/>
      <c r="AG64" s="55"/>
      <c r="AH64" s="56"/>
      <c r="AI64" s="54"/>
      <c r="AJ64" s="55"/>
      <c r="AK64" s="56"/>
      <c r="AL64" s="54"/>
      <c r="AM64" s="55"/>
      <c r="AN64" s="56"/>
      <c r="AO64" s="54"/>
      <c r="AP64" s="55"/>
      <c r="AQ64" s="56"/>
      <c r="AR64" s="54"/>
      <c r="AS64" s="55"/>
      <c r="AT64" s="56"/>
      <c r="AU64" s="54"/>
      <c r="AV64" s="55"/>
      <c r="AW64" s="56"/>
      <c r="AX64" s="54"/>
      <c r="AY64" s="55"/>
      <c r="AZ64" s="56"/>
      <c r="BA64" s="54"/>
      <c r="BB64" s="55"/>
      <c r="BC64" s="56"/>
      <c r="BD64" s="54"/>
      <c r="BE64" s="55"/>
      <c r="BF64" s="56"/>
      <c r="BG64" s="54"/>
      <c r="BH64" s="55"/>
      <c r="BI64" s="56"/>
      <c r="BJ64" s="54"/>
      <c r="BK64" s="55"/>
      <c r="BL64" s="56"/>
      <c r="BM64" s="54"/>
      <c r="BN64" s="55"/>
      <c r="BO64" s="56"/>
      <c r="BP64" s="54"/>
      <c r="BQ64" s="55"/>
      <c r="BR64" s="56"/>
      <c r="BS64" s="54"/>
      <c r="BT64" s="55"/>
      <c r="BU64" s="56"/>
      <c r="BV64" s="54"/>
      <c r="BW64" s="55"/>
      <c r="BX64" s="56"/>
      <c r="BY64" s="54"/>
      <c r="BZ64" s="55"/>
      <c r="CA64" s="56"/>
      <c r="CB64" s="54"/>
      <c r="CC64" s="55"/>
      <c r="CD64" s="56"/>
      <c r="CE64" s="54"/>
      <c r="CF64" s="55"/>
      <c r="CG64" s="56"/>
    </row>
    <row r="65" spans="1:85" ht="15" hidden="1" customHeight="1" x14ac:dyDescent="0.3">
      <c r="A65" s="23" t="s">
        <v>27</v>
      </c>
      <c r="B65" s="54">
        <v>0</v>
      </c>
      <c r="C65" s="55">
        <v>0</v>
      </c>
      <c r="D65" s="56"/>
      <c r="E65" s="54">
        <v>0</v>
      </c>
      <c r="F65" s="55">
        <v>0</v>
      </c>
      <c r="G65" s="56"/>
      <c r="H65" s="54">
        <v>0</v>
      </c>
      <c r="I65" s="55">
        <v>0</v>
      </c>
      <c r="J65" s="56"/>
      <c r="K65" s="54">
        <v>0</v>
      </c>
      <c r="L65" s="55">
        <v>0</v>
      </c>
      <c r="M65" s="56"/>
      <c r="N65" s="54"/>
      <c r="O65" s="55"/>
      <c r="P65" s="56"/>
      <c r="Q65" s="54"/>
      <c r="R65" s="55"/>
      <c r="S65" s="56"/>
      <c r="T65" s="54"/>
      <c r="U65" s="55"/>
      <c r="V65" s="56"/>
      <c r="W65" s="54"/>
      <c r="X65" s="55"/>
      <c r="Y65" s="56"/>
      <c r="Z65" s="54"/>
      <c r="AA65" s="55"/>
      <c r="AB65" s="56"/>
      <c r="AC65" s="54"/>
      <c r="AD65" s="55"/>
      <c r="AE65" s="56"/>
      <c r="AF65" s="54"/>
      <c r="AG65" s="55"/>
      <c r="AH65" s="56"/>
      <c r="AI65" s="54"/>
      <c r="AJ65" s="55"/>
      <c r="AK65" s="56"/>
      <c r="AL65" s="54"/>
      <c r="AM65" s="55"/>
      <c r="AN65" s="56"/>
      <c r="AO65" s="54"/>
      <c r="AP65" s="55"/>
      <c r="AQ65" s="56"/>
      <c r="AR65" s="54"/>
      <c r="AS65" s="55"/>
      <c r="AT65" s="56"/>
      <c r="AU65" s="54"/>
      <c r="AV65" s="55"/>
      <c r="AW65" s="56"/>
      <c r="AX65" s="54"/>
      <c r="AY65" s="55"/>
      <c r="AZ65" s="56"/>
      <c r="BA65" s="54"/>
      <c r="BB65" s="55"/>
      <c r="BC65" s="56"/>
      <c r="BD65" s="54"/>
      <c r="BE65" s="55"/>
      <c r="BF65" s="56"/>
      <c r="BG65" s="54"/>
      <c r="BH65" s="55"/>
      <c r="BI65" s="56"/>
      <c r="BJ65" s="54"/>
      <c r="BK65" s="55"/>
      <c r="BL65" s="56"/>
      <c r="BM65" s="54"/>
      <c r="BN65" s="55"/>
      <c r="BO65" s="56"/>
      <c r="BP65" s="54"/>
      <c r="BQ65" s="55"/>
      <c r="BR65" s="56"/>
      <c r="BS65" s="54"/>
      <c r="BT65" s="55"/>
      <c r="BU65" s="56"/>
      <c r="BV65" s="54"/>
      <c r="BW65" s="55"/>
      <c r="BX65" s="56"/>
      <c r="BY65" s="54"/>
      <c r="BZ65" s="55"/>
      <c r="CA65" s="56"/>
      <c r="CB65" s="54"/>
      <c r="CC65" s="55"/>
      <c r="CD65" s="56"/>
      <c r="CE65" s="54"/>
      <c r="CF65" s="55"/>
      <c r="CG65" s="56"/>
    </row>
    <row r="66" spans="1:85" ht="15" hidden="1" customHeight="1" x14ac:dyDescent="0.3">
      <c r="A66" s="23" t="s">
        <v>28</v>
      </c>
      <c r="B66" s="54">
        <v>0</v>
      </c>
      <c r="C66" s="55">
        <v>0</v>
      </c>
      <c r="D66" s="56"/>
      <c r="E66" s="54">
        <v>0</v>
      </c>
      <c r="F66" s="55">
        <v>0</v>
      </c>
      <c r="G66" s="56"/>
      <c r="H66" s="54">
        <v>0</v>
      </c>
      <c r="I66" s="55">
        <v>0</v>
      </c>
      <c r="J66" s="56"/>
      <c r="K66" s="54">
        <v>0</v>
      </c>
      <c r="L66" s="55">
        <v>0</v>
      </c>
      <c r="M66" s="56"/>
      <c r="N66" s="54"/>
      <c r="O66" s="55"/>
      <c r="P66" s="56"/>
      <c r="Q66" s="54"/>
      <c r="R66" s="55"/>
      <c r="S66" s="56"/>
      <c r="T66" s="54"/>
      <c r="U66" s="55"/>
      <c r="V66" s="56"/>
      <c r="W66" s="54"/>
      <c r="X66" s="55"/>
      <c r="Y66" s="56"/>
      <c r="Z66" s="54"/>
      <c r="AA66" s="55"/>
      <c r="AB66" s="56"/>
      <c r="AC66" s="54"/>
      <c r="AD66" s="55"/>
      <c r="AE66" s="56"/>
      <c r="AF66" s="54"/>
      <c r="AG66" s="55"/>
      <c r="AH66" s="56"/>
      <c r="AI66" s="54"/>
      <c r="AJ66" s="55"/>
      <c r="AK66" s="56"/>
      <c r="AL66" s="54"/>
      <c r="AM66" s="55"/>
      <c r="AN66" s="56"/>
      <c r="AO66" s="54"/>
      <c r="AP66" s="55"/>
      <c r="AQ66" s="56"/>
      <c r="AR66" s="54"/>
      <c r="AS66" s="55"/>
      <c r="AT66" s="56"/>
      <c r="AU66" s="54"/>
      <c r="AV66" s="55"/>
      <c r="AW66" s="56"/>
      <c r="AX66" s="54"/>
      <c r="AY66" s="55"/>
      <c r="AZ66" s="56"/>
      <c r="BA66" s="54"/>
      <c r="BB66" s="55"/>
      <c r="BC66" s="56"/>
      <c r="BD66" s="54"/>
      <c r="BE66" s="55"/>
      <c r="BF66" s="56"/>
      <c r="BG66" s="54"/>
      <c r="BH66" s="55"/>
      <c r="BI66" s="56"/>
      <c r="BJ66" s="54"/>
      <c r="BK66" s="55"/>
      <c r="BL66" s="56"/>
      <c r="BM66" s="54"/>
      <c r="BN66" s="55"/>
      <c r="BO66" s="56"/>
      <c r="BP66" s="54"/>
      <c r="BQ66" s="55"/>
      <c r="BR66" s="56"/>
      <c r="BS66" s="54"/>
      <c r="BT66" s="55"/>
      <c r="BU66" s="56"/>
      <c r="BV66" s="54"/>
      <c r="BW66" s="55"/>
      <c r="BX66" s="56"/>
      <c r="BY66" s="54"/>
      <c r="BZ66" s="55"/>
      <c r="CA66" s="56"/>
      <c r="CB66" s="54"/>
      <c r="CC66" s="55"/>
      <c r="CD66" s="56"/>
      <c r="CE66" s="54"/>
      <c r="CF66" s="55"/>
      <c r="CG66" s="56"/>
    </row>
    <row r="67" spans="1:85" ht="15" hidden="1" customHeight="1" x14ac:dyDescent="0.3">
      <c r="A67" s="23" t="s">
        <v>28</v>
      </c>
      <c r="B67" s="54">
        <v>0</v>
      </c>
      <c r="C67" s="55">
        <v>0</v>
      </c>
      <c r="D67" s="56"/>
      <c r="E67" s="54">
        <v>0</v>
      </c>
      <c r="F67" s="55">
        <v>0</v>
      </c>
      <c r="G67" s="56"/>
      <c r="H67" s="54">
        <v>0</v>
      </c>
      <c r="I67" s="55">
        <v>0</v>
      </c>
      <c r="J67" s="56"/>
      <c r="K67" s="54">
        <v>0</v>
      </c>
      <c r="L67" s="55">
        <v>0</v>
      </c>
      <c r="M67" s="56"/>
      <c r="N67" s="54"/>
      <c r="O67" s="55"/>
      <c r="P67" s="56"/>
      <c r="Q67" s="54"/>
      <c r="R67" s="55"/>
      <c r="S67" s="56"/>
      <c r="T67" s="54"/>
      <c r="U67" s="55"/>
      <c r="V67" s="56"/>
      <c r="W67" s="54"/>
      <c r="X67" s="55"/>
      <c r="Y67" s="56"/>
      <c r="Z67" s="54"/>
      <c r="AA67" s="55"/>
      <c r="AB67" s="56"/>
      <c r="AC67" s="54"/>
      <c r="AD67" s="55"/>
      <c r="AE67" s="56"/>
      <c r="AF67" s="54"/>
      <c r="AG67" s="55"/>
      <c r="AH67" s="56"/>
      <c r="AI67" s="54"/>
      <c r="AJ67" s="55"/>
      <c r="AK67" s="56"/>
      <c r="AL67" s="54"/>
      <c r="AM67" s="55"/>
      <c r="AN67" s="56"/>
      <c r="AO67" s="54"/>
      <c r="AP67" s="55"/>
      <c r="AQ67" s="56"/>
      <c r="AR67" s="54"/>
      <c r="AS67" s="55"/>
      <c r="AT67" s="56"/>
      <c r="AU67" s="54"/>
      <c r="AV67" s="55"/>
      <c r="AW67" s="56"/>
      <c r="AX67" s="54"/>
      <c r="AY67" s="55"/>
      <c r="AZ67" s="56"/>
      <c r="BA67" s="54"/>
      <c r="BB67" s="55"/>
      <c r="BC67" s="56"/>
      <c r="BD67" s="54"/>
      <c r="BE67" s="55"/>
      <c r="BF67" s="56"/>
      <c r="BG67" s="54"/>
      <c r="BH67" s="55"/>
      <c r="BI67" s="56"/>
      <c r="BJ67" s="54"/>
      <c r="BK67" s="55"/>
      <c r="BL67" s="56"/>
      <c r="BM67" s="54"/>
      <c r="BN67" s="55"/>
      <c r="BO67" s="56"/>
      <c r="BP67" s="54"/>
      <c r="BQ67" s="55"/>
      <c r="BR67" s="56"/>
      <c r="BS67" s="54"/>
      <c r="BT67" s="55"/>
      <c r="BU67" s="56"/>
      <c r="BV67" s="54"/>
      <c r="BW67" s="55"/>
      <c r="BX67" s="56"/>
      <c r="BY67" s="54"/>
      <c r="BZ67" s="55"/>
      <c r="CA67" s="56"/>
      <c r="CB67" s="54"/>
      <c r="CC67" s="55"/>
      <c r="CD67" s="56"/>
      <c r="CE67" s="54"/>
      <c r="CF67" s="55"/>
      <c r="CG67" s="56"/>
    </row>
    <row r="68" spans="1:85" ht="15" hidden="1" customHeight="1" x14ac:dyDescent="0.3">
      <c r="A68" s="23" t="s">
        <v>28</v>
      </c>
      <c r="B68" s="54">
        <v>0</v>
      </c>
      <c r="C68" s="55">
        <v>0</v>
      </c>
      <c r="D68" s="56"/>
      <c r="E68" s="54">
        <v>0</v>
      </c>
      <c r="F68" s="55">
        <v>0</v>
      </c>
      <c r="G68" s="56"/>
      <c r="H68" s="54">
        <v>0</v>
      </c>
      <c r="I68" s="55">
        <v>0</v>
      </c>
      <c r="J68" s="56"/>
      <c r="K68" s="54">
        <v>0</v>
      </c>
      <c r="L68" s="55">
        <v>0</v>
      </c>
      <c r="M68" s="56"/>
      <c r="N68" s="54"/>
      <c r="O68" s="55"/>
      <c r="P68" s="56"/>
      <c r="Q68" s="54"/>
      <c r="R68" s="55"/>
      <c r="S68" s="56"/>
      <c r="T68" s="54"/>
      <c r="U68" s="55"/>
      <c r="V68" s="56"/>
      <c r="W68" s="54"/>
      <c r="X68" s="55"/>
      <c r="Y68" s="56"/>
      <c r="Z68" s="54"/>
      <c r="AA68" s="55"/>
      <c r="AB68" s="56"/>
      <c r="AC68" s="54"/>
      <c r="AD68" s="55"/>
      <c r="AE68" s="56"/>
      <c r="AF68" s="54"/>
      <c r="AG68" s="55"/>
      <c r="AH68" s="56"/>
      <c r="AI68" s="54"/>
      <c r="AJ68" s="55"/>
      <c r="AK68" s="56"/>
      <c r="AL68" s="54"/>
      <c r="AM68" s="55"/>
      <c r="AN68" s="56"/>
      <c r="AO68" s="54"/>
      <c r="AP68" s="55"/>
      <c r="AQ68" s="56"/>
      <c r="AR68" s="54"/>
      <c r="AS68" s="55"/>
      <c r="AT68" s="56"/>
      <c r="AU68" s="54"/>
      <c r="AV68" s="55"/>
      <c r="AW68" s="56"/>
      <c r="AX68" s="54"/>
      <c r="AY68" s="55"/>
      <c r="AZ68" s="56"/>
      <c r="BA68" s="54"/>
      <c r="BB68" s="55"/>
      <c r="BC68" s="56"/>
      <c r="BD68" s="54"/>
      <c r="BE68" s="55"/>
      <c r="BF68" s="56"/>
      <c r="BG68" s="54"/>
      <c r="BH68" s="55"/>
      <c r="BI68" s="56"/>
      <c r="BJ68" s="54"/>
      <c r="BK68" s="55"/>
      <c r="BL68" s="56"/>
      <c r="BM68" s="54"/>
      <c r="BN68" s="55"/>
      <c r="BO68" s="56"/>
      <c r="BP68" s="54"/>
      <c r="BQ68" s="55"/>
      <c r="BR68" s="56"/>
      <c r="BS68" s="54"/>
      <c r="BT68" s="55"/>
      <c r="BU68" s="56"/>
      <c r="BV68" s="54"/>
      <c r="BW68" s="55"/>
      <c r="BX68" s="56"/>
      <c r="BY68" s="54"/>
      <c r="BZ68" s="55"/>
      <c r="CA68" s="56"/>
      <c r="CB68" s="54"/>
      <c r="CC68" s="55"/>
      <c r="CD68" s="56"/>
      <c r="CE68" s="54"/>
      <c r="CF68" s="55"/>
      <c r="CG68" s="56"/>
    </row>
    <row r="69" spans="1:85" ht="15" hidden="1" customHeight="1" x14ac:dyDescent="0.3">
      <c r="A69" s="23" t="s">
        <v>29</v>
      </c>
      <c r="B69" s="54">
        <v>0</v>
      </c>
      <c r="C69" s="55">
        <v>0</v>
      </c>
      <c r="D69" s="56"/>
      <c r="E69" s="54">
        <v>0</v>
      </c>
      <c r="F69" s="55">
        <v>0</v>
      </c>
      <c r="G69" s="56"/>
      <c r="H69" s="54">
        <v>0</v>
      </c>
      <c r="I69" s="55">
        <v>0</v>
      </c>
      <c r="J69" s="56"/>
      <c r="K69" s="54">
        <v>0</v>
      </c>
      <c r="L69" s="55">
        <v>0</v>
      </c>
      <c r="M69" s="56"/>
      <c r="N69" s="54"/>
      <c r="O69" s="55"/>
      <c r="P69" s="56"/>
      <c r="Q69" s="54"/>
      <c r="R69" s="55"/>
      <c r="S69" s="56"/>
      <c r="T69" s="54"/>
      <c r="U69" s="55"/>
      <c r="V69" s="56"/>
      <c r="W69" s="54"/>
      <c r="X69" s="55"/>
      <c r="Y69" s="56"/>
      <c r="Z69" s="54"/>
      <c r="AA69" s="55"/>
      <c r="AB69" s="56"/>
      <c r="AC69" s="54"/>
      <c r="AD69" s="55"/>
      <c r="AE69" s="56"/>
      <c r="AF69" s="54"/>
      <c r="AG69" s="55"/>
      <c r="AH69" s="56"/>
      <c r="AI69" s="54"/>
      <c r="AJ69" s="55"/>
      <c r="AK69" s="56"/>
      <c r="AL69" s="54"/>
      <c r="AM69" s="55"/>
      <c r="AN69" s="56"/>
      <c r="AO69" s="54"/>
      <c r="AP69" s="55"/>
      <c r="AQ69" s="56"/>
      <c r="AR69" s="54"/>
      <c r="AS69" s="55"/>
      <c r="AT69" s="56"/>
      <c r="AU69" s="54"/>
      <c r="AV69" s="55"/>
      <c r="AW69" s="56"/>
      <c r="AX69" s="54"/>
      <c r="AY69" s="55"/>
      <c r="AZ69" s="56"/>
      <c r="BA69" s="54"/>
      <c r="BB69" s="55"/>
      <c r="BC69" s="56"/>
      <c r="BD69" s="54"/>
      <c r="BE69" s="55"/>
      <c r="BF69" s="56"/>
      <c r="BG69" s="54"/>
      <c r="BH69" s="55"/>
      <c r="BI69" s="56"/>
      <c r="BJ69" s="54"/>
      <c r="BK69" s="55"/>
      <c r="BL69" s="56"/>
      <c r="BM69" s="54"/>
      <c r="BN69" s="55"/>
      <c r="BO69" s="56"/>
      <c r="BP69" s="54"/>
      <c r="BQ69" s="55"/>
      <c r="BR69" s="56"/>
      <c r="BS69" s="54"/>
      <c r="BT69" s="55"/>
      <c r="BU69" s="56"/>
      <c r="BV69" s="54"/>
      <c r="BW69" s="55"/>
      <c r="BX69" s="56"/>
      <c r="BY69" s="54"/>
      <c r="BZ69" s="55"/>
      <c r="CA69" s="56"/>
      <c r="CB69" s="54"/>
      <c r="CC69" s="55"/>
      <c r="CD69" s="56"/>
      <c r="CE69" s="54"/>
      <c r="CF69" s="55"/>
      <c r="CG69" s="56"/>
    </row>
    <row r="70" spans="1:85" ht="15" hidden="1" customHeight="1" x14ac:dyDescent="0.3">
      <c r="A70" s="23" t="s">
        <v>3</v>
      </c>
      <c r="B70" s="54">
        <v>0</v>
      </c>
      <c r="C70" s="55">
        <v>0</v>
      </c>
      <c r="D70" s="56"/>
      <c r="E70" s="54">
        <v>0</v>
      </c>
      <c r="F70" s="55">
        <v>0</v>
      </c>
      <c r="G70" s="56"/>
      <c r="H70" s="54">
        <v>0</v>
      </c>
      <c r="I70" s="55">
        <v>0</v>
      </c>
      <c r="J70" s="56"/>
      <c r="K70" s="54">
        <v>0</v>
      </c>
      <c r="L70" s="55">
        <v>0</v>
      </c>
      <c r="M70" s="56"/>
      <c r="N70" s="54"/>
      <c r="O70" s="55"/>
      <c r="P70" s="56"/>
      <c r="Q70" s="54"/>
      <c r="R70" s="55"/>
      <c r="S70" s="56"/>
      <c r="T70" s="54"/>
      <c r="U70" s="55"/>
      <c r="V70" s="56"/>
      <c r="W70" s="54"/>
      <c r="X70" s="55"/>
      <c r="Y70" s="56"/>
      <c r="Z70" s="54"/>
      <c r="AA70" s="55"/>
      <c r="AB70" s="56"/>
      <c r="AC70" s="54"/>
      <c r="AD70" s="55"/>
      <c r="AE70" s="56"/>
      <c r="AF70" s="54"/>
      <c r="AG70" s="55"/>
      <c r="AH70" s="56"/>
      <c r="AI70" s="54"/>
      <c r="AJ70" s="55"/>
      <c r="AK70" s="56"/>
      <c r="AL70" s="54"/>
      <c r="AM70" s="55"/>
      <c r="AN70" s="56"/>
      <c r="AO70" s="54"/>
      <c r="AP70" s="55"/>
      <c r="AQ70" s="56"/>
      <c r="AR70" s="54"/>
      <c r="AS70" s="55"/>
      <c r="AT70" s="56"/>
      <c r="AU70" s="54"/>
      <c r="AV70" s="55"/>
      <c r="AW70" s="56"/>
      <c r="AX70" s="54"/>
      <c r="AY70" s="55"/>
      <c r="AZ70" s="56"/>
      <c r="BA70" s="54"/>
      <c r="BB70" s="55"/>
      <c r="BC70" s="56"/>
      <c r="BD70" s="54"/>
      <c r="BE70" s="55"/>
      <c r="BF70" s="56"/>
      <c r="BG70" s="54"/>
      <c r="BH70" s="55"/>
      <c r="BI70" s="56"/>
      <c r="BJ70" s="54"/>
      <c r="BK70" s="55"/>
      <c r="BL70" s="56"/>
      <c r="BM70" s="54"/>
      <c r="BN70" s="55"/>
      <c r="BO70" s="56"/>
      <c r="BP70" s="54"/>
      <c r="BQ70" s="55"/>
      <c r="BR70" s="56"/>
      <c r="BS70" s="54"/>
      <c r="BT70" s="55"/>
      <c r="BU70" s="56"/>
      <c r="BV70" s="54"/>
      <c r="BW70" s="55"/>
      <c r="BX70" s="56"/>
      <c r="BY70" s="54"/>
      <c r="BZ70" s="55"/>
      <c r="CA70" s="56"/>
      <c r="CB70" s="54"/>
      <c r="CC70" s="55"/>
      <c r="CD70" s="56"/>
      <c r="CE70" s="54"/>
      <c r="CF70" s="55"/>
      <c r="CG70" s="56"/>
    </row>
    <row r="71" spans="1:85" ht="15" hidden="1" customHeight="1" x14ac:dyDescent="0.3">
      <c r="A71" s="57"/>
      <c r="B71" s="58"/>
      <c r="C71" s="59"/>
      <c r="D71" s="60"/>
      <c r="E71" s="58"/>
      <c r="F71" s="59"/>
      <c r="G71" s="60"/>
      <c r="H71" s="58"/>
      <c r="I71" s="59"/>
      <c r="J71" s="60"/>
      <c r="K71" s="58"/>
      <c r="L71" s="59"/>
      <c r="M71" s="60"/>
      <c r="N71" s="58"/>
      <c r="O71" s="59"/>
      <c r="P71" s="60"/>
      <c r="Q71" s="58"/>
      <c r="R71" s="59"/>
      <c r="S71" s="60"/>
      <c r="T71" s="58"/>
      <c r="U71" s="59"/>
      <c r="V71" s="60"/>
      <c r="W71" s="58"/>
      <c r="X71" s="59"/>
      <c r="Y71" s="60"/>
      <c r="Z71" s="58"/>
      <c r="AA71" s="59"/>
      <c r="AB71" s="60"/>
      <c r="AC71" s="58"/>
      <c r="AD71" s="59"/>
      <c r="AE71" s="60"/>
      <c r="AF71" s="58"/>
      <c r="AG71" s="59"/>
      <c r="AH71" s="60"/>
      <c r="AI71" s="58"/>
      <c r="AJ71" s="59"/>
      <c r="AK71" s="60"/>
      <c r="AL71" s="58"/>
      <c r="AM71" s="59"/>
      <c r="AN71" s="60"/>
      <c r="AO71" s="58"/>
      <c r="AP71" s="59"/>
      <c r="AQ71" s="60"/>
      <c r="AR71" s="58"/>
      <c r="AS71" s="59"/>
      <c r="AT71" s="60"/>
      <c r="AU71" s="58"/>
      <c r="AV71" s="59"/>
      <c r="AW71" s="60"/>
      <c r="AX71" s="58"/>
      <c r="AY71" s="59"/>
      <c r="AZ71" s="60"/>
      <c r="BA71" s="58"/>
      <c r="BB71" s="59"/>
      <c r="BC71" s="60"/>
      <c r="BD71" s="58"/>
      <c r="BE71" s="59"/>
      <c r="BF71" s="60"/>
      <c r="BG71" s="58"/>
      <c r="BH71" s="59"/>
      <c r="BI71" s="60"/>
      <c r="BJ71" s="58"/>
      <c r="BK71" s="59"/>
      <c r="BL71" s="60"/>
      <c r="BM71" s="58"/>
      <c r="BN71" s="59"/>
      <c r="BO71" s="60"/>
      <c r="BP71" s="58"/>
      <c r="BQ71" s="59"/>
      <c r="BR71" s="60"/>
      <c r="BS71" s="58"/>
      <c r="BT71" s="59"/>
      <c r="BU71" s="60"/>
      <c r="BV71" s="58"/>
      <c r="BW71" s="59"/>
      <c r="BX71" s="60"/>
      <c r="BY71" s="58"/>
      <c r="BZ71" s="59"/>
      <c r="CA71" s="60"/>
      <c r="CB71" s="58"/>
      <c r="CC71" s="59"/>
      <c r="CD71" s="60"/>
      <c r="CE71" s="58"/>
      <c r="CF71" s="59"/>
      <c r="CG71" s="60"/>
    </row>
    <row r="72" spans="1:85" ht="15" hidden="1" customHeight="1" x14ac:dyDescent="0.3">
      <c r="A72" s="23"/>
      <c r="B72" s="51"/>
      <c r="C72" s="52"/>
      <c r="D72" s="53"/>
      <c r="E72" s="51"/>
      <c r="F72" s="52"/>
      <c r="G72" s="53"/>
      <c r="H72" s="51"/>
      <c r="I72" s="52"/>
      <c r="J72" s="53"/>
      <c r="K72" s="51"/>
      <c r="L72" s="52"/>
      <c r="M72" s="53"/>
      <c r="N72" s="51"/>
      <c r="O72" s="52"/>
      <c r="P72" s="53"/>
      <c r="Q72" s="51"/>
      <c r="R72" s="52"/>
      <c r="S72" s="53"/>
      <c r="T72" s="51"/>
      <c r="U72" s="52"/>
      <c r="V72" s="53"/>
      <c r="W72" s="51"/>
      <c r="X72" s="52"/>
      <c r="Y72" s="53"/>
      <c r="Z72" s="51"/>
      <c r="AA72" s="52"/>
      <c r="AB72" s="53"/>
      <c r="AC72" s="51"/>
      <c r="AD72" s="52"/>
      <c r="AE72" s="53"/>
      <c r="AF72" s="51"/>
      <c r="AG72" s="52"/>
      <c r="AH72" s="53"/>
      <c r="AI72" s="51"/>
      <c r="AJ72" s="52"/>
      <c r="AK72" s="53"/>
      <c r="AL72" s="51"/>
      <c r="AM72" s="52"/>
      <c r="AN72" s="53"/>
      <c r="AO72" s="51"/>
      <c r="AP72" s="52"/>
      <c r="AQ72" s="53"/>
      <c r="AR72" s="51"/>
      <c r="AS72" s="52"/>
      <c r="AT72" s="53"/>
      <c r="AU72" s="51"/>
      <c r="AV72" s="52"/>
      <c r="AW72" s="53"/>
      <c r="AX72" s="51"/>
      <c r="AY72" s="52"/>
      <c r="AZ72" s="53"/>
      <c r="BA72" s="51"/>
      <c r="BB72" s="52"/>
      <c r="BC72" s="53"/>
      <c r="BD72" s="51"/>
      <c r="BE72" s="52"/>
      <c r="BF72" s="53"/>
      <c r="BG72" s="51"/>
      <c r="BH72" s="52"/>
      <c r="BI72" s="53"/>
      <c r="BJ72" s="51"/>
      <c r="BK72" s="52"/>
      <c r="BL72" s="53"/>
      <c r="BM72" s="51"/>
      <c r="BN72" s="52"/>
      <c r="BO72" s="53"/>
      <c r="BP72" s="51"/>
      <c r="BQ72" s="52"/>
      <c r="BR72" s="53"/>
      <c r="BS72" s="51"/>
      <c r="BT72" s="52"/>
      <c r="BU72" s="53"/>
      <c r="BV72" s="51"/>
      <c r="BW72" s="52"/>
      <c r="BX72" s="53"/>
      <c r="BY72" s="51"/>
      <c r="BZ72" s="52"/>
      <c r="CA72" s="53"/>
      <c r="CB72" s="51"/>
      <c r="CC72" s="52"/>
      <c r="CD72" s="53"/>
      <c r="CE72" s="51"/>
      <c r="CF72" s="52"/>
      <c r="CG72" s="53"/>
    </row>
    <row r="73" spans="1:85" ht="15.75" hidden="1" customHeight="1" x14ac:dyDescent="0.3">
      <c r="A73" s="28" t="s">
        <v>4</v>
      </c>
      <c r="B73" s="48">
        <f>SUM(B59:B72)</f>
        <v>27990</v>
      </c>
      <c r="C73" s="49"/>
      <c r="D73" s="50"/>
      <c r="E73" s="48">
        <f>SUM(E59:E72)</f>
        <v>52174</v>
      </c>
      <c r="F73" s="49"/>
      <c r="G73" s="50"/>
      <c r="H73" s="48">
        <f>SUM(H59:H72)</f>
        <v>48740</v>
      </c>
      <c r="I73" s="49"/>
      <c r="J73" s="50"/>
      <c r="K73" s="48">
        <f>SUM(K59:K72)</f>
        <v>85188</v>
      </c>
      <c r="L73" s="49"/>
      <c r="M73" s="50"/>
      <c r="N73" s="48"/>
      <c r="O73" s="49"/>
      <c r="P73" s="50"/>
      <c r="Q73" s="48"/>
      <c r="R73" s="49"/>
      <c r="S73" s="50"/>
      <c r="T73" s="48"/>
      <c r="U73" s="49"/>
      <c r="V73" s="50"/>
      <c r="W73" s="48"/>
      <c r="X73" s="49"/>
      <c r="Y73" s="50"/>
      <c r="Z73" s="48"/>
      <c r="AA73" s="49"/>
      <c r="AB73" s="50"/>
      <c r="AC73" s="48"/>
      <c r="AD73" s="49"/>
      <c r="AE73" s="50"/>
      <c r="AF73" s="48"/>
      <c r="AG73" s="49"/>
      <c r="AH73" s="50"/>
      <c r="AI73" s="48"/>
      <c r="AJ73" s="49"/>
      <c r="AK73" s="50"/>
      <c r="AL73" s="48"/>
      <c r="AM73" s="49"/>
      <c r="AN73" s="50"/>
      <c r="AO73" s="48"/>
      <c r="AP73" s="49"/>
      <c r="AQ73" s="50"/>
      <c r="AR73" s="48"/>
      <c r="AS73" s="49"/>
      <c r="AT73" s="50"/>
      <c r="AU73" s="48"/>
      <c r="AV73" s="49"/>
      <c r="AW73" s="50"/>
      <c r="AX73" s="48"/>
      <c r="AY73" s="49"/>
      <c r="AZ73" s="50"/>
      <c r="BA73" s="48"/>
      <c r="BB73" s="49"/>
      <c r="BC73" s="50"/>
      <c r="BD73" s="48"/>
      <c r="BE73" s="49"/>
      <c r="BF73" s="50"/>
      <c r="BG73" s="48"/>
      <c r="BH73" s="49"/>
      <c r="BI73" s="50"/>
      <c r="BJ73" s="48"/>
      <c r="BK73" s="49"/>
      <c r="BL73" s="50"/>
      <c r="BM73" s="48"/>
      <c r="BN73" s="49"/>
      <c r="BO73" s="50"/>
      <c r="BP73" s="48"/>
      <c r="BQ73" s="49"/>
      <c r="BR73" s="50"/>
      <c r="BS73" s="48"/>
      <c r="BT73" s="49"/>
      <c r="BU73" s="50"/>
      <c r="BV73" s="48"/>
      <c r="BW73" s="49"/>
      <c r="BX73" s="50"/>
      <c r="BY73" s="48"/>
      <c r="BZ73" s="49"/>
      <c r="CA73" s="50"/>
      <c r="CB73" s="48"/>
      <c r="CC73" s="49"/>
      <c r="CD73" s="50"/>
      <c r="CE73" s="48"/>
      <c r="CF73" s="49"/>
      <c r="CG73" s="50"/>
    </row>
    <row r="74" spans="1:85" ht="15" hidden="1" customHeight="1" x14ac:dyDescent="0.3">
      <c r="A74" s="29"/>
      <c r="B74" s="48"/>
      <c r="C74" s="49"/>
      <c r="D74" s="50"/>
      <c r="E74" s="48"/>
      <c r="F74" s="49"/>
      <c r="G74" s="50"/>
      <c r="H74" s="48"/>
      <c r="I74" s="49"/>
      <c r="J74" s="50"/>
      <c r="K74" s="48"/>
      <c r="L74" s="49"/>
      <c r="M74" s="50"/>
      <c r="N74" s="48"/>
      <c r="O74" s="49"/>
      <c r="P74" s="50"/>
      <c r="Q74" s="48"/>
      <c r="R74" s="49"/>
      <c r="S74" s="50"/>
      <c r="T74" s="48"/>
      <c r="U74" s="49"/>
      <c r="V74" s="50"/>
      <c r="W74" s="48"/>
      <c r="X74" s="49"/>
      <c r="Y74" s="50"/>
      <c r="Z74" s="48"/>
      <c r="AA74" s="49"/>
      <c r="AB74" s="50"/>
      <c r="AC74" s="48"/>
      <c r="AD74" s="49"/>
      <c r="AE74" s="50"/>
      <c r="AF74" s="48"/>
      <c r="AG74" s="49"/>
      <c r="AH74" s="50"/>
      <c r="AI74" s="48"/>
      <c r="AJ74" s="49"/>
      <c r="AK74" s="50"/>
      <c r="AL74" s="48"/>
      <c r="AM74" s="49"/>
      <c r="AN74" s="50"/>
      <c r="AO74" s="48"/>
      <c r="AP74" s="49"/>
      <c r="AQ74" s="50"/>
      <c r="AR74" s="48"/>
      <c r="AS74" s="49"/>
      <c r="AT74" s="50"/>
      <c r="AU74" s="48"/>
      <c r="AV74" s="49"/>
      <c r="AW74" s="50"/>
      <c r="AX74" s="48"/>
      <c r="AY74" s="49"/>
      <c r="AZ74" s="50"/>
      <c r="BA74" s="48"/>
      <c r="BB74" s="49"/>
      <c r="BC74" s="50"/>
      <c r="BD74" s="48"/>
      <c r="BE74" s="49"/>
      <c r="BF74" s="50"/>
      <c r="BG74" s="48"/>
      <c r="BH74" s="49"/>
      <c r="BI74" s="50"/>
      <c r="BJ74" s="48"/>
      <c r="BK74" s="49"/>
      <c r="BL74" s="50"/>
      <c r="BM74" s="48"/>
      <c r="BN74" s="49"/>
      <c r="BO74" s="50"/>
      <c r="BP74" s="48"/>
      <c r="BQ74" s="49"/>
      <c r="BR74" s="50"/>
      <c r="BS74" s="48"/>
      <c r="BT74" s="49"/>
      <c r="BU74" s="50"/>
      <c r="BV74" s="48"/>
      <c r="BW74" s="49"/>
      <c r="BX74" s="50"/>
      <c r="BY74" s="48"/>
      <c r="BZ74" s="49"/>
      <c r="CA74" s="50"/>
      <c r="CB74" s="48"/>
      <c r="CC74" s="49"/>
      <c r="CD74" s="50"/>
      <c r="CE74" s="48"/>
      <c r="CF74" s="49"/>
      <c r="CG74" s="50"/>
    </row>
    <row r="75" spans="1:85" ht="15" hidden="1" customHeight="1" x14ac:dyDescent="0.3">
      <c r="A75" s="30" t="s">
        <v>5</v>
      </c>
      <c r="B75" s="54">
        <v>0</v>
      </c>
      <c r="C75" s="49"/>
      <c r="D75" s="50"/>
      <c r="E75" s="54">
        <v>0</v>
      </c>
      <c r="F75" s="49"/>
      <c r="G75" s="50"/>
      <c r="H75" s="54">
        <v>0</v>
      </c>
      <c r="I75" s="49"/>
      <c r="J75" s="50"/>
      <c r="K75" s="54">
        <v>0</v>
      </c>
      <c r="L75" s="49"/>
      <c r="M75" s="50"/>
      <c r="N75" s="54"/>
      <c r="O75" s="49"/>
      <c r="P75" s="50"/>
      <c r="Q75" s="54"/>
      <c r="R75" s="49"/>
      <c r="S75" s="50"/>
      <c r="T75" s="54"/>
      <c r="U75" s="49"/>
      <c r="V75" s="50"/>
      <c r="W75" s="54"/>
      <c r="X75" s="49"/>
      <c r="Y75" s="50"/>
      <c r="Z75" s="54"/>
      <c r="AA75" s="49"/>
      <c r="AB75" s="50"/>
      <c r="AC75" s="54"/>
      <c r="AD75" s="49"/>
      <c r="AE75" s="50"/>
      <c r="AF75" s="54"/>
      <c r="AG75" s="49"/>
      <c r="AH75" s="50"/>
      <c r="AI75" s="54"/>
      <c r="AJ75" s="49"/>
      <c r="AK75" s="50"/>
      <c r="AL75" s="54"/>
      <c r="AM75" s="49"/>
      <c r="AN75" s="50"/>
      <c r="AO75" s="54"/>
      <c r="AP75" s="49"/>
      <c r="AQ75" s="50"/>
      <c r="AR75" s="54"/>
      <c r="AS75" s="49"/>
      <c r="AT75" s="50"/>
      <c r="AU75" s="54"/>
      <c r="AV75" s="49"/>
      <c r="AW75" s="50"/>
      <c r="AX75" s="54"/>
      <c r="AY75" s="49"/>
      <c r="AZ75" s="50"/>
      <c r="BA75" s="54"/>
      <c r="BB75" s="49"/>
      <c r="BC75" s="50"/>
      <c r="BD75" s="54"/>
      <c r="BE75" s="49"/>
      <c r="BF75" s="50"/>
      <c r="BG75" s="54"/>
      <c r="BH75" s="49"/>
      <c r="BI75" s="50"/>
      <c r="BJ75" s="54"/>
      <c r="BK75" s="49"/>
      <c r="BL75" s="50"/>
      <c r="BM75" s="54"/>
      <c r="BN75" s="49"/>
      <c r="BO75" s="50"/>
      <c r="BP75" s="54"/>
      <c r="BQ75" s="49"/>
      <c r="BR75" s="50"/>
      <c r="BS75" s="54"/>
      <c r="BT75" s="49"/>
      <c r="BU75" s="50"/>
      <c r="BV75" s="54"/>
      <c r="BW75" s="49"/>
      <c r="BX75" s="50"/>
      <c r="BY75" s="54"/>
      <c r="BZ75" s="49"/>
      <c r="CA75" s="50"/>
      <c r="CB75" s="54"/>
      <c r="CC75" s="49"/>
      <c r="CD75" s="50"/>
      <c r="CE75" s="54"/>
      <c r="CF75" s="49"/>
      <c r="CG75" s="50"/>
    </row>
    <row r="76" spans="1:85" ht="15" hidden="1" customHeight="1" x14ac:dyDescent="0.3">
      <c r="A76" s="29"/>
      <c r="B76" s="48"/>
      <c r="C76" s="49"/>
      <c r="D76" s="50"/>
      <c r="E76" s="48"/>
      <c r="F76" s="49"/>
      <c r="G76" s="50"/>
      <c r="H76" s="48"/>
      <c r="I76" s="49"/>
      <c r="J76" s="50"/>
      <c r="K76" s="48"/>
      <c r="L76" s="49"/>
      <c r="M76" s="50"/>
      <c r="N76" s="48"/>
      <c r="O76" s="49"/>
      <c r="P76" s="50"/>
      <c r="Q76" s="48"/>
      <c r="R76" s="49"/>
      <c r="S76" s="50"/>
      <c r="T76" s="48"/>
      <c r="U76" s="49"/>
      <c r="V76" s="50"/>
      <c r="W76" s="48"/>
      <c r="X76" s="49"/>
      <c r="Y76" s="50"/>
      <c r="Z76" s="48"/>
      <c r="AA76" s="49"/>
      <c r="AB76" s="50"/>
      <c r="AC76" s="48"/>
      <c r="AD76" s="49"/>
      <c r="AE76" s="50"/>
      <c r="AF76" s="48"/>
      <c r="AG76" s="49"/>
      <c r="AH76" s="50"/>
      <c r="AI76" s="48"/>
      <c r="AJ76" s="49"/>
      <c r="AK76" s="50"/>
      <c r="AL76" s="48"/>
      <c r="AM76" s="49"/>
      <c r="AN76" s="50"/>
      <c r="AO76" s="48"/>
      <c r="AP76" s="49"/>
      <c r="AQ76" s="50"/>
      <c r="AR76" s="48"/>
      <c r="AS76" s="49"/>
      <c r="AT76" s="50"/>
      <c r="AU76" s="48"/>
      <c r="AV76" s="49"/>
      <c r="AW76" s="50"/>
      <c r="AX76" s="48"/>
      <c r="AY76" s="49"/>
      <c r="AZ76" s="50"/>
      <c r="BA76" s="48"/>
      <c r="BB76" s="49"/>
      <c r="BC76" s="50"/>
      <c r="BD76" s="48"/>
      <c r="BE76" s="49"/>
      <c r="BF76" s="50"/>
      <c r="BG76" s="48"/>
      <c r="BH76" s="49"/>
      <c r="BI76" s="50"/>
      <c r="BJ76" s="48"/>
      <c r="BK76" s="49"/>
      <c r="BL76" s="50"/>
      <c r="BM76" s="48"/>
      <c r="BN76" s="49"/>
      <c r="BO76" s="50"/>
      <c r="BP76" s="48"/>
      <c r="BQ76" s="49"/>
      <c r="BR76" s="50"/>
      <c r="BS76" s="48"/>
      <c r="BT76" s="49"/>
      <c r="BU76" s="50"/>
      <c r="BV76" s="48"/>
      <c r="BW76" s="49"/>
      <c r="BX76" s="50"/>
      <c r="BY76" s="48"/>
      <c r="BZ76" s="49"/>
      <c r="CA76" s="50"/>
      <c r="CB76" s="48"/>
      <c r="CC76" s="49"/>
      <c r="CD76" s="50"/>
      <c r="CE76" s="48"/>
      <c r="CF76" s="49"/>
      <c r="CG76" s="50"/>
    </row>
    <row r="77" spans="1:85" ht="15.75" hidden="1" customHeight="1" x14ac:dyDescent="0.3">
      <c r="A77" s="28" t="s">
        <v>6</v>
      </c>
      <c r="B77" s="48">
        <f>B73-B75</f>
        <v>27990</v>
      </c>
      <c r="C77" s="49"/>
      <c r="D77" s="50"/>
      <c r="E77" s="48">
        <f>E73-E75</f>
        <v>52174</v>
      </c>
      <c r="F77" s="49"/>
      <c r="G77" s="50"/>
      <c r="H77" s="48">
        <f>H73-H75</f>
        <v>48740</v>
      </c>
      <c r="I77" s="49"/>
      <c r="J77" s="50"/>
      <c r="K77" s="48">
        <f>K73-K75</f>
        <v>85188</v>
      </c>
      <c r="L77" s="49"/>
      <c r="M77" s="50"/>
      <c r="N77" s="48"/>
      <c r="O77" s="49"/>
      <c r="P77" s="50"/>
      <c r="Q77" s="48"/>
      <c r="R77" s="49"/>
      <c r="S77" s="50"/>
      <c r="T77" s="48"/>
      <c r="U77" s="49"/>
      <c r="V77" s="50"/>
      <c r="W77" s="48"/>
      <c r="X77" s="49"/>
      <c r="Y77" s="50"/>
      <c r="Z77" s="48"/>
      <c r="AA77" s="49"/>
      <c r="AB77" s="50"/>
      <c r="AC77" s="48"/>
      <c r="AD77" s="49"/>
      <c r="AE77" s="50"/>
      <c r="AF77" s="48"/>
      <c r="AG77" s="49"/>
      <c r="AH77" s="50"/>
      <c r="AI77" s="48"/>
      <c r="AJ77" s="49"/>
      <c r="AK77" s="50"/>
      <c r="AL77" s="48"/>
      <c r="AM77" s="49"/>
      <c r="AN77" s="50"/>
      <c r="AO77" s="48"/>
      <c r="AP77" s="49"/>
      <c r="AQ77" s="50"/>
      <c r="AR77" s="48"/>
      <c r="AS77" s="49"/>
      <c r="AT77" s="50"/>
      <c r="AU77" s="48"/>
      <c r="AV77" s="49"/>
      <c r="AW77" s="50"/>
      <c r="AX77" s="48"/>
      <c r="AY77" s="49"/>
      <c r="AZ77" s="50"/>
      <c r="BA77" s="48"/>
      <c r="BB77" s="49"/>
      <c r="BC77" s="50"/>
      <c r="BD77" s="48"/>
      <c r="BE77" s="49"/>
      <c r="BF77" s="50"/>
      <c r="BG77" s="48"/>
      <c r="BH77" s="49"/>
      <c r="BI77" s="50"/>
      <c r="BJ77" s="48"/>
      <c r="BK77" s="49"/>
      <c r="BL77" s="50"/>
      <c r="BM77" s="48"/>
      <c r="BN77" s="49"/>
      <c r="BO77" s="50"/>
      <c r="BP77" s="48"/>
      <c r="BQ77" s="49"/>
      <c r="BR77" s="50"/>
      <c r="BS77" s="48"/>
      <c r="BT77" s="49"/>
      <c r="BU77" s="50"/>
      <c r="BV77" s="48"/>
      <c r="BW77" s="49"/>
      <c r="BX77" s="50"/>
      <c r="BY77" s="48"/>
      <c r="BZ77" s="49"/>
      <c r="CA77" s="50"/>
      <c r="CB77" s="48"/>
      <c r="CC77" s="49"/>
      <c r="CD77" s="50"/>
      <c r="CE77" s="48"/>
      <c r="CF77" s="49"/>
      <c r="CG77" s="50"/>
    </row>
    <row r="78" spans="1:85" ht="15" hidden="1" customHeight="1" x14ac:dyDescent="0.3">
      <c r="A78" s="31"/>
      <c r="B78" s="61"/>
      <c r="C78" s="62"/>
      <c r="D78" s="63"/>
      <c r="E78" s="61"/>
      <c r="F78" s="62"/>
      <c r="G78" s="63"/>
      <c r="H78" s="61"/>
      <c r="I78" s="62"/>
      <c r="J78" s="63"/>
      <c r="K78" s="61"/>
      <c r="L78" s="62"/>
      <c r="M78" s="63"/>
      <c r="N78" s="61"/>
      <c r="O78" s="62"/>
      <c r="P78" s="63"/>
      <c r="Q78" s="61"/>
      <c r="R78" s="62"/>
      <c r="S78" s="63"/>
      <c r="T78" s="61"/>
      <c r="U78" s="62"/>
      <c r="V78" s="63"/>
      <c r="W78" s="61"/>
      <c r="X78" s="62"/>
      <c r="Y78" s="63"/>
      <c r="Z78" s="61"/>
      <c r="AA78" s="62"/>
      <c r="AB78" s="63"/>
      <c r="AC78" s="61"/>
      <c r="AD78" s="62"/>
      <c r="AE78" s="63"/>
      <c r="AF78" s="61"/>
      <c r="AG78" s="62"/>
      <c r="AH78" s="63"/>
      <c r="AI78" s="61"/>
      <c r="AJ78" s="62"/>
      <c r="AK78" s="63"/>
      <c r="AL78" s="61"/>
      <c r="AM78" s="62"/>
      <c r="AN78" s="63"/>
      <c r="AO78" s="61"/>
      <c r="AP78" s="62"/>
      <c r="AQ78" s="63"/>
      <c r="AR78" s="61"/>
      <c r="AS78" s="62"/>
      <c r="AT78" s="63"/>
      <c r="AU78" s="61"/>
      <c r="AV78" s="62"/>
      <c r="AW78" s="63"/>
      <c r="AX78" s="61"/>
      <c r="AY78" s="62"/>
      <c r="AZ78" s="63"/>
      <c r="BA78" s="61"/>
      <c r="BB78" s="62"/>
      <c r="BC78" s="63"/>
      <c r="BD78" s="61"/>
      <c r="BE78" s="62"/>
      <c r="BF78" s="63"/>
      <c r="BG78" s="61"/>
      <c r="BH78" s="62"/>
      <c r="BI78" s="63"/>
      <c r="BJ78" s="61"/>
      <c r="BK78" s="62"/>
      <c r="BL78" s="63"/>
      <c r="BM78" s="61"/>
      <c r="BN78" s="62"/>
      <c r="BO78" s="63"/>
      <c r="BP78" s="61"/>
      <c r="BQ78" s="62"/>
      <c r="BR78" s="63"/>
      <c r="BS78" s="61"/>
      <c r="BT78" s="62"/>
      <c r="BU78" s="63"/>
      <c r="BV78" s="61"/>
      <c r="BW78" s="62"/>
      <c r="BX78" s="63"/>
      <c r="BY78" s="61"/>
      <c r="BZ78" s="62"/>
      <c r="CA78" s="63"/>
      <c r="CB78" s="61"/>
      <c r="CC78" s="62"/>
      <c r="CD78" s="63"/>
      <c r="CE78" s="61"/>
      <c r="CF78" s="62"/>
      <c r="CG78" s="63"/>
    </row>
    <row r="79" spans="1:85" ht="15" hidden="1" customHeight="1" x14ac:dyDescent="0.3">
      <c r="A79" s="31"/>
      <c r="B79" s="61"/>
      <c r="C79" s="62"/>
      <c r="D79" s="63"/>
      <c r="E79" s="61"/>
      <c r="F79" s="62"/>
      <c r="G79" s="63"/>
      <c r="H79" s="61"/>
      <c r="I79" s="62"/>
      <c r="J79" s="63"/>
      <c r="K79" s="61"/>
      <c r="L79" s="62"/>
      <c r="M79" s="63"/>
      <c r="N79" s="61"/>
      <c r="O79" s="62"/>
      <c r="P79" s="63"/>
      <c r="Q79" s="61"/>
      <c r="R79" s="62"/>
      <c r="S79" s="63"/>
      <c r="T79" s="61"/>
      <c r="U79" s="62"/>
      <c r="V79" s="63"/>
      <c r="W79" s="61"/>
      <c r="X79" s="62"/>
      <c r="Y79" s="63"/>
      <c r="Z79" s="61"/>
      <c r="AA79" s="62"/>
      <c r="AB79" s="63"/>
      <c r="AC79" s="61"/>
      <c r="AD79" s="62"/>
      <c r="AE79" s="63"/>
      <c r="AF79" s="61"/>
      <c r="AG79" s="62"/>
      <c r="AH79" s="63"/>
      <c r="AI79" s="61"/>
      <c r="AJ79" s="62"/>
      <c r="AK79" s="63"/>
      <c r="AL79" s="61"/>
      <c r="AM79" s="62"/>
      <c r="AN79" s="63"/>
      <c r="AO79" s="61"/>
      <c r="AP79" s="62"/>
      <c r="AQ79" s="63"/>
      <c r="AR79" s="61"/>
      <c r="AS79" s="62"/>
      <c r="AT79" s="63"/>
      <c r="AU79" s="61"/>
      <c r="AV79" s="62"/>
      <c r="AW79" s="63"/>
      <c r="AX79" s="61"/>
      <c r="AY79" s="62"/>
      <c r="AZ79" s="63"/>
      <c r="BA79" s="61"/>
      <c r="BB79" s="62"/>
      <c r="BC79" s="63"/>
      <c r="BD79" s="61"/>
      <c r="BE79" s="62"/>
      <c r="BF79" s="63"/>
      <c r="BG79" s="61"/>
      <c r="BH79" s="62"/>
      <c r="BI79" s="63"/>
      <c r="BJ79" s="61"/>
      <c r="BK79" s="62"/>
      <c r="BL79" s="63"/>
      <c r="BM79" s="61"/>
      <c r="BN79" s="62"/>
      <c r="BO79" s="63"/>
      <c r="BP79" s="61"/>
      <c r="BQ79" s="62"/>
      <c r="BR79" s="63"/>
      <c r="BS79" s="61"/>
      <c r="BT79" s="62"/>
      <c r="BU79" s="63"/>
      <c r="BV79" s="61"/>
      <c r="BW79" s="62"/>
      <c r="BX79" s="63"/>
      <c r="BY79" s="61"/>
      <c r="BZ79" s="62"/>
      <c r="CA79" s="63"/>
      <c r="CB79" s="61"/>
      <c r="CC79" s="62"/>
      <c r="CD79" s="63"/>
      <c r="CE79" s="61"/>
      <c r="CF79" s="62"/>
      <c r="CG79" s="63"/>
    </row>
    <row r="80" spans="1:85" ht="15" hidden="1" customHeight="1" x14ac:dyDescent="0.3">
      <c r="A80" s="32" t="s">
        <v>7</v>
      </c>
      <c r="B80" s="54">
        <v>32332</v>
      </c>
      <c r="C80" s="55"/>
      <c r="D80" s="56"/>
      <c r="E80" s="54">
        <v>50379</v>
      </c>
      <c r="F80" s="55"/>
      <c r="G80" s="56"/>
      <c r="H80" s="54">
        <v>42481</v>
      </c>
      <c r="I80" s="55"/>
      <c r="J80" s="56"/>
      <c r="K80" s="54">
        <v>55645</v>
      </c>
      <c r="L80" s="55"/>
      <c r="M80" s="56"/>
      <c r="N80" s="54"/>
      <c r="O80" s="55"/>
      <c r="P80" s="56"/>
      <c r="Q80" s="54"/>
      <c r="R80" s="55"/>
      <c r="S80" s="56"/>
      <c r="T80" s="54"/>
      <c r="U80" s="55"/>
      <c r="V80" s="56"/>
      <c r="W80" s="54"/>
      <c r="X80" s="55"/>
      <c r="Y80" s="56"/>
      <c r="Z80" s="54"/>
      <c r="AA80" s="55"/>
      <c r="AB80" s="56"/>
      <c r="AC80" s="54"/>
      <c r="AD80" s="55"/>
      <c r="AE80" s="56"/>
      <c r="AF80" s="54"/>
      <c r="AG80" s="55"/>
      <c r="AH80" s="56"/>
      <c r="AI80" s="54"/>
      <c r="AJ80" s="55"/>
      <c r="AK80" s="56"/>
      <c r="AL80" s="54"/>
      <c r="AM80" s="55"/>
      <c r="AN80" s="56"/>
      <c r="AO80" s="54"/>
      <c r="AP80" s="55"/>
      <c r="AQ80" s="56"/>
      <c r="AR80" s="54"/>
      <c r="AS80" s="55"/>
      <c r="AT80" s="56"/>
      <c r="AU80" s="54"/>
      <c r="AV80" s="55"/>
      <c r="AW80" s="56"/>
      <c r="AX80" s="54"/>
      <c r="AY80" s="55"/>
      <c r="AZ80" s="56"/>
      <c r="BA80" s="54"/>
      <c r="BB80" s="55"/>
      <c r="BC80" s="56"/>
      <c r="BD80" s="54"/>
      <c r="BE80" s="55"/>
      <c r="BF80" s="56"/>
      <c r="BG80" s="54"/>
      <c r="BH80" s="55"/>
      <c r="BI80" s="56"/>
      <c r="BJ80" s="54"/>
      <c r="BK80" s="55"/>
      <c r="BL80" s="56"/>
      <c r="BM80" s="54"/>
      <c r="BN80" s="55"/>
      <c r="BO80" s="56"/>
      <c r="BP80" s="54"/>
      <c r="BQ80" s="55"/>
      <c r="BR80" s="56"/>
      <c r="BS80" s="54"/>
      <c r="BT80" s="55"/>
      <c r="BU80" s="56"/>
      <c r="BV80" s="54"/>
      <c r="BW80" s="55"/>
      <c r="BX80" s="56"/>
      <c r="BY80" s="54"/>
      <c r="BZ80" s="55"/>
      <c r="CA80" s="56"/>
      <c r="CB80" s="54"/>
      <c r="CC80" s="55"/>
      <c r="CD80" s="56"/>
      <c r="CE80" s="54"/>
      <c r="CF80" s="55"/>
      <c r="CG80" s="56"/>
    </row>
    <row r="81" spans="1:85" ht="15" hidden="1" customHeight="1" x14ac:dyDescent="0.3">
      <c r="A81" s="32" t="s">
        <v>8</v>
      </c>
      <c r="B81" s="54">
        <v>0</v>
      </c>
      <c r="C81" s="55"/>
      <c r="D81" s="56"/>
      <c r="E81" s="54">
        <v>0</v>
      </c>
      <c r="F81" s="55"/>
      <c r="G81" s="56"/>
      <c r="H81" s="54">
        <v>0</v>
      </c>
      <c r="I81" s="55"/>
      <c r="J81" s="56"/>
      <c r="K81" s="54">
        <v>0</v>
      </c>
      <c r="L81" s="55"/>
      <c r="M81" s="56"/>
      <c r="N81" s="54"/>
      <c r="O81" s="55"/>
      <c r="P81" s="56"/>
      <c r="Q81" s="54"/>
      <c r="R81" s="55"/>
      <c r="S81" s="56"/>
      <c r="T81" s="54"/>
      <c r="U81" s="55"/>
      <c r="V81" s="56"/>
      <c r="W81" s="54"/>
      <c r="X81" s="55"/>
      <c r="Y81" s="56"/>
      <c r="Z81" s="54"/>
      <c r="AA81" s="55"/>
      <c r="AB81" s="56"/>
      <c r="AC81" s="54"/>
      <c r="AD81" s="55"/>
      <c r="AE81" s="56"/>
      <c r="AF81" s="54"/>
      <c r="AG81" s="55"/>
      <c r="AH81" s="56"/>
      <c r="AI81" s="54"/>
      <c r="AJ81" s="55"/>
      <c r="AK81" s="56"/>
      <c r="AL81" s="54"/>
      <c r="AM81" s="55"/>
      <c r="AN81" s="56"/>
      <c r="AO81" s="54"/>
      <c r="AP81" s="55"/>
      <c r="AQ81" s="56"/>
      <c r="AR81" s="54"/>
      <c r="AS81" s="55"/>
      <c r="AT81" s="56"/>
      <c r="AU81" s="54"/>
      <c r="AV81" s="55"/>
      <c r="AW81" s="56"/>
      <c r="AX81" s="54"/>
      <c r="AY81" s="55"/>
      <c r="AZ81" s="56"/>
      <c r="BA81" s="54"/>
      <c r="BB81" s="55"/>
      <c r="BC81" s="56"/>
      <c r="BD81" s="54"/>
      <c r="BE81" s="55"/>
      <c r="BF81" s="56"/>
      <c r="BG81" s="54"/>
      <c r="BH81" s="55"/>
      <c r="BI81" s="56"/>
      <c r="BJ81" s="54"/>
      <c r="BK81" s="55"/>
      <c r="BL81" s="56"/>
      <c r="BM81" s="54"/>
      <c r="BN81" s="55"/>
      <c r="BO81" s="56"/>
      <c r="BP81" s="54"/>
      <c r="BQ81" s="55"/>
      <c r="BR81" s="56"/>
      <c r="BS81" s="54"/>
      <c r="BT81" s="55"/>
      <c r="BU81" s="56"/>
      <c r="BV81" s="54"/>
      <c r="BW81" s="55"/>
      <c r="BX81" s="56"/>
      <c r="BY81" s="54"/>
      <c r="BZ81" s="55"/>
      <c r="CA81" s="56"/>
      <c r="CB81" s="54"/>
      <c r="CC81" s="55"/>
      <c r="CD81" s="56"/>
      <c r="CE81" s="54"/>
      <c r="CF81" s="55"/>
      <c r="CG81" s="56"/>
    </row>
    <row r="82" spans="1:85" ht="15" hidden="1" customHeight="1" x14ac:dyDescent="0.3">
      <c r="A82" s="31"/>
      <c r="B82" s="61"/>
      <c r="C82" s="62"/>
      <c r="D82" s="63"/>
      <c r="E82" s="61"/>
      <c r="F82" s="62"/>
      <c r="G82" s="63"/>
      <c r="H82" s="61"/>
      <c r="I82" s="62"/>
      <c r="J82" s="63"/>
      <c r="K82" s="61"/>
      <c r="L82" s="62"/>
      <c r="M82" s="63"/>
      <c r="N82" s="61"/>
      <c r="O82" s="62"/>
      <c r="P82" s="63"/>
      <c r="Q82" s="61"/>
      <c r="R82" s="62"/>
      <c r="S82" s="63"/>
      <c r="T82" s="61"/>
      <c r="U82" s="62"/>
      <c r="V82" s="63"/>
      <c r="W82" s="61"/>
      <c r="X82" s="62"/>
      <c r="Y82" s="63"/>
      <c r="Z82" s="61"/>
      <c r="AA82" s="62"/>
      <c r="AB82" s="63"/>
      <c r="AC82" s="61"/>
      <c r="AD82" s="62"/>
      <c r="AE82" s="63"/>
      <c r="AF82" s="61"/>
      <c r="AG82" s="62"/>
      <c r="AH82" s="63"/>
      <c r="AI82" s="61"/>
      <c r="AJ82" s="62"/>
      <c r="AK82" s="63"/>
      <c r="AL82" s="61"/>
      <c r="AM82" s="62"/>
      <c r="AN82" s="63"/>
      <c r="AO82" s="61"/>
      <c r="AP82" s="62"/>
      <c r="AQ82" s="63"/>
      <c r="AR82" s="61"/>
      <c r="AS82" s="62"/>
      <c r="AT82" s="63"/>
      <c r="AU82" s="61"/>
      <c r="AV82" s="62"/>
      <c r="AW82" s="63"/>
      <c r="AX82" s="61"/>
      <c r="AY82" s="62"/>
      <c r="AZ82" s="63"/>
      <c r="BA82" s="61"/>
      <c r="BB82" s="62"/>
      <c r="BC82" s="63"/>
      <c r="BD82" s="61"/>
      <c r="BE82" s="62"/>
      <c r="BF82" s="63"/>
      <c r="BG82" s="61"/>
      <c r="BH82" s="62"/>
      <c r="BI82" s="63"/>
      <c r="BJ82" s="61"/>
      <c r="BK82" s="62"/>
      <c r="BL82" s="63"/>
      <c r="BM82" s="61"/>
      <c r="BN82" s="62"/>
      <c r="BO82" s="63"/>
      <c r="BP82" s="61"/>
      <c r="BQ82" s="62"/>
      <c r="BR82" s="63"/>
      <c r="BS82" s="61"/>
      <c r="BT82" s="62"/>
      <c r="BU82" s="63"/>
      <c r="BV82" s="61"/>
      <c r="BW82" s="62"/>
      <c r="BX82" s="63"/>
      <c r="BY82" s="61"/>
      <c r="BZ82" s="62"/>
      <c r="CA82" s="63"/>
      <c r="CB82" s="61"/>
      <c r="CC82" s="62"/>
      <c r="CD82" s="63"/>
      <c r="CE82" s="61"/>
      <c r="CF82" s="62"/>
      <c r="CG82" s="63"/>
    </row>
    <row r="83" spans="1:85" ht="15.75" hidden="1" customHeight="1" x14ac:dyDescent="0.3">
      <c r="A83" s="28" t="s">
        <v>9</v>
      </c>
      <c r="B83" s="48">
        <f>SUM(B80:B81)</f>
        <v>32332</v>
      </c>
      <c r="C83" s="49"/>
      <c r="D83" s="50"/>
      <c r="E83" s="48">
        <f>SUM(E80:E81)</f>
        <v>50379</v>
      </c>
      <c r="F83" s="49"/>
      <c r="G83" s="50"/>
      <c r="H83" s="48">
        <f>SUM(H80:H81)</f>
        <v>42481</v>
      </c>
      <c r="I83" s="49"/>
      <c r="J83" s="50"/>
      <c r="K83" s="48">
        <f>SUM(K80:K81)</f>
        <v>55645</v>
      </c>
      <c r="L83" s="49"/>
      <c r="M83" s="50"/>
      <c r="N83" s="48"/>
      <c r="O83" s="49"/>
      <c r="P83" s="50"/>
      <c r="Q83" s="48"/>
      <c r="R83" s="49"/>
      <c r="S83" s="50"/>
      <c r="T83" s="48"/>
      <c r="U83" s="49"/>
      <c r="V83" s="50"/>
      <c r="W83" s="48"/>
      <c r="X83" s="49"/>
      <c r="Y83" s="50"/>
      <c r="Z83" s="48"/>
      <c r="AA83" s="49"/>
      <c r="AB83" s="50"/>
      <c r="AC83" s="48"/>
      <c r="AD83" s="49"/>
      <c r="AE83" s="50"/>
      <c r="AF83" s="48"/>
      <c r="AG83" s="49"/>
      <c r="AH83" s="50"/>
      <c r="AI83" s="48"/>
      <c r="AJ83" s="49"/>
      <c r="AK83" s="50"/>
      <c r="AL83" s="48"/>
      <c r="AM83" s="49"/>
      <c r="AN83" s="50"/>
      <c r="AO83" s="48"/>
      <c r="AP83" s="49"/>
      <c r="AQ83" s="50"/>
      <c r="AR83" s="48"/>
      <c r="AS83" s="49"/>
      <c r="AT83" s="50"/>
      <c r="AU83" s="48"/>
      <c r="AV83" s="49"/>
      <c r="AW83" s="50"/>
      <c r="AX83" s="48"/>
      <c r="AY83" s="49"/>
      <c r="AZ83" s="50"/>
      <c r="BA83" s="48"/>
      <c r="BB83" s="49"/>
      <c r="BC83" s="50"/>
      <c r="BD83" s="48"/>
      <c r="BE83" s="49"/>
      <c r="BF83" s="50"/>
      <c r="BG83" s="48"/>
      <c r="BH83" s="49"/>
      <c r="BI83" s="50"/>
      <c r="BJ83" s="48"/>
      <c r="BK83" s="49"/>
      <c r="BL83" s="50"/>
      <c r="BM83" s="48"/>
      <c r="BN83" s="49"/>
      <c r="BO83" s="50"/>
      <c r="BP83" s="48"/>
      <c r="BQ83" s="49"/>
      <c r="BR83" s="50"/>
      <c r="BS83" s="48"/>
      <c r="BT83" s="49"/>
      <c r="BU83" s="50"/>
      <c r="BV83" s="48"/>
      <c r="BW83" s="49"/>
      <c r="BX83" s="50"/>
      <c r="BY83" s="48"/>
      <c r="BZ83" s="49"/>
      <c r="CA83" s="50"/>
      <c r="CB83" s="48"/>
      <c r="CC83" s="49"/>
      <c r="CD83" s="50"/>
      <c r="CE83" s="48"/>
      <c r="CF83" s="49"/>
      <c r="CG83" s="50"/>
    </row>
    <row r="84" spans="1:85" ht="15" hidden="1" customHeight="1" x14ac:dyDescent="0.3">
      <c r="A84" s="29"/>
      <c r="B84" s="48"/>
      <c r="C84" s="49"/>
      <c r="D84" s="50"/>
      <c r="E84" s="48"/>
      <c r="F84" s="49"/>
      <c r="G84" s="50"/>
      <c r="H84" s="48"/>
      <c r="I84" s="49"/>
      <c r="J84" s="50"/>
      <c r="K84" s="48"/>
      <c r="L84" s="49"/>
      <c r="M84" s="50"/>
      <c r="N84" s="48"/>
      <c r="O84" s="49"/>
      <c r="P84" s="50"/>
      <c r="Q84" s="48"/>
      <c r="R84" s="49"/>
      <c r="S84" s="50"/>
      <c r="T84" s="48"/>
      <c r="U84" s="49"/>
      <c r="V84" s="50"/>
      <c r="W84" s="48"/>
      <c r="X84" s="49"/>
      <c r="Y84" s="50"/>
      <c r="Z84" s="48"/>
      <c r="AA84" s="49"/>
      <c r="AB84" s="50"/>
      <c r="AC84" s="48"/>
      <c r="AD84" s="49"/>
      <c r="AE84" s="50"/>
      <c r="AF84" s="48"/>
      <c r="AG84" s="49"/>
      <c r="AH84" s="50"/>
      <c r="AI84" s="48"/>
      <c r="AJ84" s="49"/>
      <c r="AK84" s="50"/>
      <c r="AL84" s="48"/>
      <c r="AM84" s="49"/>
      <c r="AN84" s="50"/>
      <c r="AO84" s="48"/>
      <c r="AP84" s="49"/>
      <c r="AQ84" s="50"/>
      <c r="AR84" s="48"/>
      <c r="AS84" s="49"/>
      <c r="AT84" s="50"/>
      <c r="AU84" s="48"/>
      <c r="AV84" s="49"/>
      <c r="AW84" s="50"/>
      <c r="AX84" s="48"/>
      <c r="AY84" s="49"/>
      <c r="AZ84" s="50"/>
      <c r="BA84" s="48"/>
      <c r="BB84" s="49"/>
      <c r="BC84" s="50"/>
      <c r="BD84" s="48"/>
      <c r="BE84" s="49"/>
      <c r="BF84" s="50"/>
      <c r="BG84" s="48"/>
      <c r="BH84" s="49"/>
      <c r="BI84" s="50"/>
      <c r="BJ84" s="48"/>
      <c r="BK84" s="49"/>
      <c r="BL84" s="50"/>
      <c r="BM84" s="48"/>
      <c r="BN84" s="49"/>
      <c r="BO84" s="50"/>
      <c r="BP84" s="48"/>
      <c r="BQ84" s="49"/>
      <c r="BR84" s="50"/>
      <c r="BS84" s="48"/>
      <c r="BT84" s="49"/>
      <c r="BU84" s="50"/>
      <c r="BV84" s="48"/>
      <c r="BW84" s="49"/>
      <c r="BX84" s="50"/>
      <c r="BY84" s="48"/>
      <c r="BZ84" s="49"/>
      <c r="CA84" s="50"/>
      <c r="CB84" s="48"/>
      <c r="CC84" s="49"/>
      <c r="CD84" s="50"/>
      <c r="CE84" s="48"/>
      <c r="CF84" s="49"/>
      <c r="CG84" s="50"/>
    </row>
    <row r="85" spans="1:85" ht="15.75" hidden="1" customHeight="1" x14ac:dyDescent="0.3">
      <c r="A85" s="33" t="s">
        <v>10</v>
      </c>
      <c r="B85" s="48">
        <f>B77-B83</f>
        <v>-4342</v>
      </c>
      <c r="C85" s="49"/>
      <c r="D85" s="50"/>
      <c r="E85" s="48">
        <f>E77-E83</f>
        <v>1795</v>
      </c>
      <c r="F85" s="49"/>
      <c r="G85" s="50"/>
      <c r="H85" s="48">
        <f>H77-H83</f>
        <v>6259</v>
      </c>
      <c r="I85" s="49"/>
      <c r="J85" s="50"/>
      <c r="K85" s="48">
        <f>K77-K83</f>
        <v>29543</v>
      </c>
      <c r="L85" s="49"/>
      <c r="M85" s="50"/>
      <c r="N85" s="48"/>
      <c r="O85" s="49"/>
      <c r="P85" s="50"/>
      <c r="Q85" s="48"/>
      <c r="R85" s="49"/>
      <c r="S85" s="50"/>
      <c r="T85" s="48"/>
      <c r="U85" s="49"/>
      <c r="V85" s="50"/>
      <c r="W85" s="48"/>
      <c r="X85" s="49"/>
      <c r="Y85" s="50"/>
      <c r="Z85" s="48"/>
      <c r="AA85" s="49"/>
      <c r="AB85" s="50"/>
      <c r="AC85" s="48"/>
      <c r="AD85" s="49"/>
      <c r="AE85" s="50"/>
      <c r="AF85" s="48"/>
      <c r="AG85" s="49"/>
      <c r="AH85" s="50"/>
      <c r="AI85" s="48"/>
      <c r="AJ85" s="49"/>
      <c r="AK85" s="50"/>
      <c r="AL85" s="48"/>
      <c r="AM85" s="49"/>
      <c r="AN85" s="50"/>
      <c r="AO85" s="48"/>
      <c r="AP85" s="49"/>
      <c r="AQ85" s="50"/>
      <c r="AR85" s="48"/>
      <c r="AS85" s="49"/>
      <c r="AT85" s="50"/>
      <c r="AU85" s="48"/>
      <c r="AV85" s="49"/>
      <c r="AW85" s="50"/>
      <c r="AX85" s="48"/>
      <c r="AY85" s="49"/>
      <c r="AZ85" s="50"/>
      <c r="BA85" s="48"/>
      <c r="BB85" s="49"/>
      <c r="BC85" s="50"/>
      <c r="BD85" s="48"/>
      <c r="BE85" s="49"/>
      <c r="BF85" s="50"/>
      <c r="BG85" s="48"/>
      <c r="BH85" s="49"/>
      <c r="BI85" s="50"/>
      <c r="BJ85" s="48"/>
      <c r="BK85" s="49"/>
      <c r="BL85" s="50"/>
      <c r="BM85" s="48"/>
      <c r="BN85" s="49"/>
      <c r="BO85" s="50"/>
      <c r="BP85" s="48"/>
      <c r="BQ85" s="49"/>
      <c r="BR85" s="50"/>
      <c r="BS85" s="48"/>
      <c r="BT85" s="49"/>
      <c r="BU85" s="50"/>
      <c r="BV85" s="48"/>
      <c r="BW85" s="49"/>
      <c r="BX85" s="50"/>
      <c r="BY85" s="48"/>
      <c r="BZ85" s="49"/>
      <c r="CA85" s="50"/>
      <c r="CB85" s="48"/>
      <c r="CC85" s="49"/>
      <c r="CD85" s="50"/>
      <c r="CE85" s="48"/>
      <c r="CF85" s="49"/>
      <c r="CG85" s="50"/>
    </row>
    <row r="86" spans="1:85" ht="15" hidden="1" customHeight="1" x14ac:dyDescent="0.3">
      <c r="A86" s="34" t="s">
        <v>11</v>
      </c>
      <c r="B86" s="64">
        <f>SUMPRODUCT(B60:B70,C60:C70)/B77</f>
        <v>2.8140086456086233</v>
      </c>
      <c r="C86" s="65"/>
      <c r="D86" s="66"/>
      <c r="E86" s="64">
        <f>SUMPRODUCT(E60:E70,F60:F70)/E77</f>
        <v>3.4439172035570822</v>
      </c>
      <c r="F86" s="65"/>
      <c r="G86" s="66"/>
      <c r="H86" s="64">
        <f>SUMPRODUCT(H60:H70,I60:I70)/H77</f>
        <v>3.7244999999999999</v>
      </c>
      <c r="I86" s="65"/>
      <c r="J86" s="66"/>
      <c r="K86" s="64">
        <f>SUMPRODUCT(K60:K70,L60:L70)/K77</f>
        <v>2.9184000000000001</v>
      </c>
      <c r="L86" s="65"/>
      <c r="M86" s="66"/>
      <c r="N86" s="64"/>
      <c r="O86" s="65"/>
      <c r="P86" s="66"/>
      <c r="Q86" s="64"/>
      <c r="R86" s="65"/>
      <c r="S86" s="66"/>
      <c r="T86" s="64"/>
      <c r="U86" s="65"/>
      <c r="V86" s="66"/>
      <c r="W86" s="64"/>
      <c r="X86" s="65"/>
      <c r="Y86" s="66"/>
      <c r="Z86" s="64"/>
      <c r="AA86" s="65"/>
      <c r="AB86" s="66"/>
      <c r="AC86" s="64"/>
      <c r="AD86" s="65"/>
      <c r="AE86" s="66"/>
      <c r="AF86" s="64"/>
      <c r="AG86" s="65"/>
      <c r="AH86" s="66"/>
      <c r="AI86" s="64"/>
      <c r="AJ86" s="65"/>
      <c r="AK86" s="66"/>
      <c r="AL86" s="64"/>
      <c r="AM86" s="65"/>
      <c r="AN86" s="66"/>
      <c r="AO86" s="64"/>
      <c r="AP86" s="65"/>
      <c r="AQ86" s="66"/>
      <c r="AR86" s="64"/>
      <c r="AS86" s="65"/>
      <c r="AT86" s="66"/>
      <c r="AU86" s="64"/>
      <c r="AV86" s="65"/>
      <c r="AW86" s="66"/>
      <c r="AX86" s="64"/>
      <c r="AY86" s="65"/>
      <c r="AZ86" s="66"/>
      <c r="BA86" s="64"/>
      <c r="BB86" s="65"/>
      <c r="BC86" s="66"/>
      <c r="BD86" s="64"/>
      <c r="BE86" s="65"/>
      <c r="BF86" s="66"/>
      <c r="BG86" s="64"/>
      <c r="BH86" s="65"/>
      <c r="BI86" s="66"/>
      <c r="BJ86" s="64"/>
      <c r="BK86" s="65"/>
      <c r="BL86" s="66"/>
      <c r="BM86" s="64"/>
      <c r="BN86" s="65"/>
      <c r="BO86" s="66"/>
      <c r="BP86" s="64"/>
      <c r="BQ86" s="65"/>
      <c r="BR86" s="66"/>
      <c r="BS86" s="64"/>
      <c r="BT86" s="65"/>
      <c r="BU86" s="66"/>
      <c r="BV86" s="64"/>
      <c r="BW86" s="65"/>
      <c r="BX86" s="66"/>
      <c r="BY86" s="64"/>
      <c r="BZ86" s="65"/>
      <c r="CA86" s="66"/>
      <c r="CB86" s="64"/>
      <c r="CC86" s="65"/>
      <c r="CD86" s="66"/>
      <c r="CE86" s="64"/>
      <c r="CF86" s="65"/>
      <c r="CG86" s="66"/>
    </row>
    <row r="87" spans="1:85" ht="15" hidden="1" customHeight="1" x14ac:dyDescent="0.3"/>
    <row r="88" spans="1:85" ht="15" hidden="1" customHeight="1" x14ac:dyDescent="0.3"/>
    <row r="89" spans="1:85" ht="16.5" hidden="1" customHeight="1" thickBot="1" x14ac:dyDescent="0.35">
      <c r="A89" s="35" t="s">
        <v>12</v>
      </c>
      <c r="B89" s="45"/>
      <c r="C89" s="46"/>
      <c r="D89" s="47"/>
      <c r="E89" s="45"/>
      <c r="F89" s="46"/>
      <c r="G89" s="47"/>
      <c r="H89" s="45"/>
      <c r="I89" s="46"/>
      <c r="J89" s="47"/>
      <c r="K89" s="45"/>
      <c r="L89" s="46"/>
      <c r="M89" s="47"/>
      <c r="N89" s="45"/>
      <c r="O89" s="46"/>
      <c r="P89" s="47"/>
      <c r="Q89" s="45"/>
      <c r="R89" s="46"/>
      <c r="S89" s="47"/>
      <c r="T89" s="45"/>
      <c r="U89" s="46"/>
      <c r="V89" s="47"/>
      <c r="W89" s="45"/>
      <c r="X89" s="46"/>
      <c r="Y89" s="47"/>
      <c r="Z89" s="45"/>
      <c r="AA89" s="46"/>
      <c r="AB89" s="47"/>
      <c r="AC89" s="45"/>
      <c r="AD89" s="46"/>
      <c r="AE89" s="47"/>
      <c r="AF89" s="45"/>
      <c r="AG89" s="46"/>
      <c r="AH89" s="47"/>
      <c r="AI89" s="45"/>
      <c r="AJ89" s="46"/>
      <c r="AK89" s="47"/>
      <c r="AL89" s="45"/>
      <c r="AM89" s="46"/>
      <c r="AN89" s="47"/>
      <c r="AO89" s="45"/>
      <c r="AP89" s="46"/>
      <c r="AQ89" s="47"/>
      <c r="AR89" s="45"/>
      <c r="AS89" s="46"/>
      <c r="AT89" s="47"/>
      <c r="AU89" s="45"/>
      <c r="AV89" s="46"/>
      <c r="AW89" s="47"/>
      <c r="AX89" s="45"/>
      <c r="AY89" s="46"/>
      <c r="AZ89" s="47"/>
      <c r="BA89" s="45"/>
      <c r="BB89" s="46"/>
      <c r="BC89" s="47"/>
      <c r="BD89" s="45"/>
      <c r="BE89" s="46"/>
      <c r="BF89" s="47"/>
      <c r="BG89" s="45"/>
      <c r="BH89" s="46"/>
      <c r="BI89" s="47"/>
      <c r="BJ89" s="45"/>
      <c r="BK89" s="46"/>
      <c r="BL89" s="47"/>
      <c r="BM89" s="45"/>
      <c r="BN89" s="46"/>
      <c r="BO89" s="47"/>
      <c r="BP89" s="45"/>
      <c r="BQ89" s="46"/>
      <c r="BR89" s="47"/>
      <c r="BS89" s="45"/>
      <c r="BT89" s="46"/>
      <c r="BU89" s="47"/>
      <c r="BV89" s="45"/>
      <c r="BW89" s="46"/>
      <c r="BX89" s="47"/>
      <c r="BY89" s="45"/>
      <c r="BZ89" s="46"/>
      <c r="CA89" s="47"/>
      <c r="CB89" s="45"/>
      <c r="CC89" s="46"/>
      <c r="CD89" s="47"/>
      <c r="CE89" s="45"/>
      <c r="CF89" s="46"/>
      <c r="CG89" s="47"/>
    </row>
    <row r="90" spans="1:85" ht="15" hidden="1" customHeight="1" x14ac:dyDescent="0.3">
      <c r="A90" s="32" t="s">
        <v>13</v>
      </c>
      <c r="B90" s="48" t="e">
        <f>#REF!</f>
        <v>#REF!</v>
      </c>
      <c r="C90" s="49"/>
      <c r="D90" s="50"/>
      <c r="E90" s="48" t="e">
        <f>B92</f>
        <v>#REF!</v>
      </c>
      <c r="F90" s="49"/>
      <c r="G90" s="50"/>
      <c r="H90" s="48" t="e">
        <f>E92</f>
        <v>#REF!</v>
      </c>
      <c r="I90" s="49"/>
      <c r="J90" s="50"/>
      <c r="K90" s="48" t="e">
        <f>H92</f>
        <v>#REF!</v>
      </c>
      <c r="L90" s="49"/>
      <c r="M90" s="50"/>
      <c r="N90" s="48"/>
      <c r="O90" s="49"/>
      <c r="P90" s="50"/>
      <c r="Q90" s="48"/>
      <c r="R90" s="49"/>
      <c r="S90" s="50"/>
      <c r="T90" s="48"/>
      <c r="U90" s="49"/>
      <c r="V90" s="50"/>
      <c r="W90" s="48"/>
      <c r="X90" s="49"/>
      <c r="Y90" s="50"/>
      <c r="Z90" s="48"/>
      <c r="AA90" s="49"/>
      <c r="AB90" s="50"/>
      <c r="AC90" s="48"/>
      <c r="AD90" s="49"/>
      <c r="AE90" s="50"/>
      <c r="AF90" s="48"/>
      <c r="AG90" s="49"/>
      <c r="AH90" s="50"/>
      <c r="AI90" s="48"/>
      <c r="AJ90" s="49"/>
      <c r="AK90" s="50"/>
      <c r="AL90" s="48"/>
      <c r="AM90" s="49"/>
      <c r="AN90" s="50"/>
      <c r="AO90" s="48"/>
      <c r="AP90" s="49"/>
      <c r="AQ90" s="50"/>
      <c r="AR90" s="48"/>
      <c r="AS90" s="49"/>
      <c r="AT90" s="50"/>
      <c r="AU90" s="48"/>
      <c r="AV90" s="49"/>
      <c r="AW90" s="50"/>
      <c r="AX90" s="48"/>
      <c r="AY90" s="49"/>
      <c r="AZ90" s="50"/>
      <c r="BA90" s="48"/>
      <c r="BB90" s="49"/>
      <c r="BC90" s="50"/>
      <c r="BD90" s="48"/>
      <c r="BE90" s="49"/>
      <c r="BF90" s="50"/>
      <c r="BG90" s="48"/>
      <c r="BH90" s="49"/>
      <c r="BI90" s="50"/>
      <c r="BJ90" s="48"/>
      <c r="BK90" s="49"/>
      <c r="BL90" s="50"/>
      <c r="BM90" s="48"/>
      <c r="BN90" s="49"/>
      <c r="BO90" s="50"/>
      <c r="BP90" s="48"/>
      <c r="BQ90" s="49"/>
      <c r="BR90" s="50"/>
      <c r="BS90" s="48"/>
      <c r="BT90" s="49"/>
      <c r="BU90" s="50"/>
      <c r="BV90" s="48"/>
      <c r="BW90" s="49"/>
      <c r="BX90" s="50"/>
      <c r="BY90" s="48"/>
      <c r="BZ90" s="49"/>
      <c r="CA90" s="50"/>
      <c r="CB90" s="48"/>
      <c r="CC90" s="49"/>
      <c r="CD90" s="50"/>
      <c r="CE90" s="48"/>
      <c r="CF90" s="49"/>
      <c r="CG90" s="50"/>
    </row>
    <row r="91" spans="1:85" ht="15" hidden="1" customHeight="1" x14ac:dyDescent="0.3">
      <c r="A91" s="32" t="s">
        <v>10</v>
      </c>
      <c r="B91" s="48">
        <f>B85</f>
        <v>-4342</v>
      </c>
      <c r="C91" s="49"/>
      <c r="D91" s="50"/>
      <c r="E91" s="48">
        <f>E85</f>
        <v>1795</v>
      </c>
      <c r="F91" s="49"/>
      <c r="G91" s="50"/>
      <c r="H91" s="48">
        <f>H85</f>
        <v>6259</v>
      </c>
      <c r="I91" s="49"/>
      <c r="J91" s="50"/>
      <c r="K91" s="48">
        <f>K85</f>
        <v>29543</v>
      </c>
      <c r="L91" s="49"/>
      <c r="M91" s="50"/>
      <c r="N91" s="48"/>
      <c r="O91" s="49"/>
      <c r="P91" s="50"/>
      <c r="Q91" s="48"/>
      <c r="R91" s="49"/>
      <c r="S91" s="50"/>
      <c r="T91" s="48"/>
      <c r="U91" s="49"/>
      <c r="V91" s="50"/>
      <c r="W91" s="48"/>
      <c r="X91" s="49"/>
      <c r="Y91" s="50"/>
      <c r="Z91" s="48"/>
      <c r="AA91" s="49"/>
      <c r="AB91" s="50"/>
      <c r="AC91" s="48"/>
      <c r="AD91" s="49"/>
      <c r="AE91" s="50"/>
      <c r="AF91" s="48"/>
      <c r="AG91" s="49"/>
      <c r="AH91" s="50"/>
      <c r="AI91" s="48"/>
      <c r="AJ91" s="49"/>
      <c r="AK91" s="50"/>
      <c r="AL91" s="48"/>
      <c r="AM91" s="49"/>
      <c r="AN91" s="50"/>
      <c r="AO91" s="48"/>
      <c r="AP91" s="49"/>
      <c r="AQ91" s="50"/>
      <c r="AR91" s="48"/>
      <c r="AS91" s="49"/>
      <c r="AT91" s="50"/>
      <c r="AU91" s="48"/>
      <c r="AV91" s="49"/>
      <c r="AW91" s="50"/>
      <c r="AX91" s="48"/>
      <c r="AY91" s="49"/>
      <c r="AZ91" s="50"/>
      <c r="BA91" s="48"/>
      <c r="BB91" s="49"/>
      <c r="BC91" s="50"/>
      <c r="BD91" s="48"/>
      <c r="BE91" s="49"/>
      <c r="BF91" s="50"/>
      <c r="BG91" s="48"/>
      <c r="BH91" s="49"/>
      <c r="BI91" s="50"/>
      <c r="BJ91" s="48"/>
      <c r="BK91" s="49"/>
      <c r="BL91" s="50"/>
      <c r="BM91" s="48"/>
      <c r="BN91" s="49"/>
      <c r="BO91" s="50"/>
      <c r="BP91" s="48"/>
      <c r="BQ91" s="49"/>
      <c r="BR91" s="50"/>
      <c r="BS91" s="48"/>
      <c r="BT91" s="49"/>
      <c r="BU91" s="50"/>
      <c r="BV91" s="48"/>
      <c r="BW91" s="49"/>
      <c r="BX91" s="50"/>
      <c r="BY91" s="48"/>
      <c r="BZ91" s="49"/>
      <c r="CA91" s="50"/>
      <c r="CB91" s="48"/>
      <c r="CC91" s="49"/>
      <c r="CD91" s="50"/>
      <c r="CE91" s="48"/>
      <c r="CF91" s="49"/>
      <c r="CG91" s="50"/>
    </row>
    <row r="92" spans="1:85" ht="15" hidden="1" customHeight="1" x14ac:dyDescent="0.3">
      <c r="A92" s="32" t="s">
        <v>14</v>
      </c>
      <c r="B92" s="48" t="e">
        <f>B90+B91</f>
        <v>#REF!</v>
      </c>
      <c r="C92" s="49"/>
      <c r="D92" s="50"/>
      <c r="E92" s="48" t="e">
        <f>E90+E91</f>
        <v>#REF!</v>
      </c>
      <c r="F92" s="49"/>
      <c r="G92" s="50"/>
      <c r="H92" s="48" t="e">
        <f>H90+H91</f>
        <v>#REF!</v>
      </c>
      <c r="I92" s="49"/>
      <c r="J92" s="50"/>
      <c r="K92" s="48" t="e">
        <f>K90+K91</f>
        <v>#REF!</v>
      </c>
      <c r="L92" s="49"/>
      <c r="M92" s="50"/>
      <c r="N92" s="48"/>
      <c r="O92" s="49"/>
      <c r="P92" s="50"/>
      <c r="Q92" s="48"/>
      <c r="R92" s="49"/>
      <c r="S92" s="50"/>
      <c r="T92" s="48"/>
      <c r="U92" s="49"/>
      <c r="V92" s="50"/>
      <c r="W92" s="48"/>
      <c r="X92" s="49"/>
      <c r="Y92" s="50"/>
      <c r="Z92" s="48"/>
      <c r="AA92" s="49"/>
      <c r="AB92" s="50"/>
      <c r="AC92" s="48"/>
      <c r="AD92" s="49"/>
      <c r="AE92" s="50"/>
      <c r="AF92" s="48"/>
      <c r="AG92" s="49"/>
      <c r="AH92" s="50"/>
      <c r="AI92" s="48"/>
      <c r="AJ92" s="49"/>
      <c r="AK92" s="50"/>
      <c r="AL92" s="48"/>
      <c r="AM92" s="49"/>
      <c r="AN92" s="50"/>
      <c r="AO92" s="48"/>
      <c r="AP92" s="49"/>
      <c r="AQ92" s="50"/>
      <c r="AR92" s="48"/>
      <c r="AS92" s="49"/>
      <c r="AT92" s="50"/>
      <c r="AU92" s="48"/>
      <c r="AV92" s="49"/>
      <c r="AW92" s="50"/>
      <c r="AX92" s="48"/>
      <c r="AY92" s="49"/>
      <c r="AZ92" s="50"/>
      <c r="BA92" s="48"/>
      <c r="BB92" s="49"/>
      <c r="BC92" s="50"/>
      <c r="BD92" s="48"/>
      <c r="BE92" s="49"/>
      <c r="BF92" s="50"/>
      <c r="BG92" s="48"/>
      <c r="BH92" s="49"/>
      <c r="BI92" s="50"/>
      <c r="BJ92" s="48"/>
      <c r="BK92" s="49"/>
      <c r="BL92" s="50"/>
      <c r="BM92" s="48"/>
      <c r="BN92" s="49"/>
      <c r="BO92" s="50"/>
      <c r="BP92" s="48"/>
      <c r="BQ92" s="49"/>
      <c r="BR92" s="50"/>
      <c r="BS92" s="48"/>
      <c r="BT92" s="49"/>
      <c r="BU92" s="50"/>
      <c r="BV92" s="48"/>
      <c r="BW92" s="49"/>
      <c r="BX92" s="50"/>
      <c r="BY92" s="48"/>
      <c r="BZ92" s="49"/>
      <c r="CA92" s="50"/>
      <c r="CB92" s="48"/>
      <c r="CC92" s="49"/>
      <c r="CD92" s="50"/>
      <c r="CE92" s="48"/>
      <c r="CF92" s="49"/>
      <c r="CG92" s="50"/>
    </row>
    <row r="93" spans="1:85" ht="15" hidden="1" customHeight="1" x14ac:dyDescent="0.3">
      <c r="A93" s="29"/>
      <c r="B93" s="48"/>
      <c r="C93" s="49"/>
      <c r="D93" s="50"/>
      <c r="E93" s="48"/>
      <c r="F93" s="49"/>
      <c r="G93" s="50"/>
      <c r="H93" s="48"/>
      <c r="I93" s="49"/>
      <c r="J93" s="50"/>
      <c r="K93" s="48"/>
      <c r="L93" s="49"/>
      <c r="M93" s="50"/>
      <c r="N93" s="48"/>
      <c r="O93" s="49"/>
      <c r="P93" s="50"/>
      <c r="Q93" s="48"/>
      <c r="R93" s="49"/>
      <c r="S93" s="50"/>
      <c r="T93" s="48"/>
      <c r="U93" s="49"/>
      <c r="V93" s="50"/>
      <c r="W93" s="48"/>
      <c r="X93" s="49"/>
      <c r="Y93" s="50"/>
      <c r="Z93" s="48"/>
      <c r="AA93" s="49"/>
      <c r="AB93" s="50"/>
      <c r="AC93" s="48"/>
      <c r="AD93" s="49"/>
      <c r="AE93" s="50"/>
      <c r="AF93" s="48"/>
      <c r="AG93" s="49"/>
      <c r="AH93" s="50"/>
      <c r="AI93" s="48"/>
      <c r="AJ93" s="49"/>
      <c r="AK93" s="50"/>
      <c r="AL93" s="48"/>
      <c r="AM93" s="49"/>
      <c r="AN93" s="50"/>
      <c r="AO93" s="48"/>
      <c r="AP93" s="49"/>
      <c r="AQ93" s="50"/>
      <c r="AR93" s="48"/>
      <c r="AS93" s="49"/>
      <c r="AT93" s="50"/>
      <c r="AU93" s="48"/>
      <c r="AV93" s="49"/>
      <c r="AW93" s="50"/>
      <c r="AX93" s="48"/>
      <c r="AY93" s="49"/>
      <c r="AZ93" s="50"/>
      <c r="BA93" s="48"/>
      <c r="BB93" s="49"/>
      <c r="BC93" s="50"/>
      <c r="BD93" s="48"/>
      <c r="BE93" s="49"/>
      <c r="BF93" s="50"/>
      <c r="BG93" s="48"/>
      <c r="BH93" s="49"/>
      <c r="BI93" s="50"/>
      <c r="BJ93" s="48"/>
      <c r="BK93" s="49"/>
      <c r="BL93" s="50"/>
      <c r="BM93" s="48"/>
      <c r="BN93" s="49"/>
      <c r="BO93" s="50"/>
      <c r="BP93" s="48"/>
      <c r="BQ93" s="49"/>
      <c r="BR93" s="50"/>
      <c r="BS93" s="48"/>
      <c r="BT93" s="49"/>
      <c r="BU93" s="50"/>
      <c r="BV93" s="48"/>
      <c r="BW93" s="49"/>
      <c r="BX93" s="50"/>
      <c r="BY93" s="48"/>
      <c r="BZ93" s="49"/>
      <c r="CA93" s="50"/>
      <c r="CB93" s="48"/>
      <c r="CC93" s="49"/>
      <c r="CD93" s="50"/>
      <c r="CE93" s="48"/>
      <c r="CF93" s="49"/>
      <c r="CG93" s="50"/>
    </row>
    <row r="94" spans="1:85" ht="15" hidden="1" customHeight="1" x14ac:dyDescent="0.3">
      <c r="A94" s="30" t="s">
        <v>15</v>
      </c>
      <c r="B94" s="58" t="e">
        <f>IF(AND(#REF!&lt;0,B92&lt;0,B92&gt;#REF!),#REF!, IF(AND(#REF!&lt;0,B92&lt;0,B92&lt;#REF!),((#REF!*#REF!)+(B85*B86))/B92,IF(AND(#REF!&gt;0,B92&gt;0,#REF!&gt;B92),#REF!,IF(AND(#REF!&gt;0,B92&gt;0,#REF!&lt;B92),((#REF!*#REF!)+(B85*B86))/B92,B86))))</f>
        <v>#REF!</v>
      </c>
      <c r="C94" s="49" t="s">
        <v>20</v>
      </c>
      <c r="D94" s="50"/>
      <c r="E94" s="58" t="e">
        <f>IF(AND(B92&lt;0,E92&lt;0,E92&gt;B92),B94, IF(AND(B92&lt;0,E92&lt;0,E92&lt;B92),((B92*B94)+(E85*E86))/E92,IF(AND(B92&gt;0,E92&gt;0,B92&gt;E92),B94,IF(AND(B92&gt;0,E92&gt;0,B92&lt;E92),((B92*B94)+(E85*E86))/E92,E86))))</f>
        <v>#REF!</v>
      </c>
      <c r="F94" s="49" t="s">
        <v>20</v>
      </c>
      <c r="G94" s="50"/>
      <c r="H94" s="58" t="e">
        <f>IF(AND(E92&lt;0,H92&lt;0,H92&gt;E92),E94, IF(AND(E92&lt;0,H92&lt;0,H92&lt;E92),((E92*E94)+(H85*H86))/H92,IF(AND(E92&gt;0,H92&gt;0,E92&gt;H92),E94,IF(AND(E92&gt;0,H92&gt;0,E92&lt;H92),((E92*E94)+(H85*H86))/H92,H86))))</f>
        <v>#REF!</v>
      </c>
      <c r="I94" s="49" t="s">
        <v>20</v>
      </c>
      <c r="J94" s="50"/>
      <c r="K94" s="58" t="e">
        <f>IF(AND(H92&lt;0,K92&lt;0,K92&gt;H92),H94, IF(AND(H92&lt;0,K92&lt;0,K92&lt;H92),((H92*H94)+(K85*K86))/K92,IF(AND(H92&gt;0,K92&gt;0,H92&gt;K92),H94,IF(AND(H92&gt;0,K92&gt;0,H92&lt;K92),((H92*H94)+(K85*K86))/K92,K86))))</f>
        <v>#REF!</v>
      </c>
      <c r="L94" s="49" t="s">
        <v>20</v>
      </c>
      <c r="M94" s="50"/>
      <c r="N94" s="58"/>
      <c r="O94" s="49"/>
      <c r="P94" s="50"/>
      <c r="Q94" s="58"/>
      <c r="R94" s="49"/>
      <c r="S94" s="50"/>
      <c r="T94" s="58"/>
      <c r="U94" s="49"/>
      <c r="V94" s="50"/>
      <c r="W94" s="58"/>
      <c r="X94" s="49"/>
      <c r="Y94" s="50"/>
      <c r="Z94" s="58"/>
      <c r="AA94" s="49"/>
      <c r="AB94" s="50"/>
      <c r="AC94" s="58"/>
      <c r="AD94" s="49"/>
      <c r="AE94" s="50"/>
      <c r="AF94" s="58"/>
      <c r="AG94" s="49"/>
      <c r="AH94" s="50"/>
      <c r="AI94" s="58"/>
      <c r="AJ94" s="49"/>
      <c r="AK94" s="50"/>
      <c r="AL94" s="58"/>
      <c r="AM94" s="49"/>
      <c r="AN94" s="50"/>
      <c r="AO94" s="58"/>
      <c r="AP94" s="49"/>
      <c r="AQ94" s="50"/>
      <c r="AR94" s="58"/>
      <c r="AS94" s="49"/>
      <c r="AT94" s="50"/>
      <c r="AU94" s="58"/>
      <c r="AV94" s="49"/>
      <c r="AW94" s="50"/>
      <c r="AX94" s="58"/>
      <c r="AY94" s="49"/>
      <c r="AZ94" s="50"/>
      <c r="BA94" s="58"/>
      <c r="BB94" s="49"/>
      <c r="BC94" s="50"/>
      <c r="BD94" s="58"/>
      <c r="BE94" s="49"/>
      <c r="BF94" s="50"/>
      <c r="BG94" s="58"/>
      <c r="BH94" s="49"/>
      <c r="BI94" s="50"/>
      <c r="BJ94" s="58"/>
      <c r="BK94" s="49"/>
      <c r="BL94" s="50"/>
      <c r="BM94" s="58"/>
      <c r="BN94" s="49"/>
      <c r="BO94" s="50"/>
      <c r="BP94" s="58"/>
      <c r="BQ94" s="49"/>
      <c r="BR94" s="50"/>
      <c r="BS94" s="58"/>
      <c r="BT94" s="49"/>
      <c r="BU94" s="50"/>
      <c r="BV94" s="58"/>
      <c r="BW94" s="49"/>
      <c r="BX94" s="50"/>
      <c r="BY94" s="58"/>
      <c r="BZ94" s="49"/>
      <c r="CA94" s="50"/>
      <c r="CB94" s="58"/>
      <c r="CC94" s="49"/>
      <c r="CD94" s="50"/>
      <c r="CE94" s="58"/>
      <c r="CF94" s="49"/>
      <c r="CG94" s="50"/>
    </row>
    <row r="95" spans="1:85" ht="15" hidden="1" customHeight="1" x14ac:dyDescent="0.3">
      <c r="A95" s="29"/>
      <c r="B95" s="58"/>
      <c r="C95" s="49"/>
      <c r="D95" s="50"/>
      <c r="E95" s="58"/>
      <c r="F95" s="49"/>
      <c r="G95" s="50"/>
      <c r="H95" s="58"/>
      <c r="I95" s="49"/>
      <c r="J95" s="50"/>
      <c r="K95" s="58"/>
      <c r="L95" s="49"/>
      <c r="M95" s="50"/>
      <c r="N95" s="58"/>
      <c r="O95" s="49"/>
      <c r="P95" s="50"/>
      <c r="Q95" s="58"/>
      <c r="R95" s="49"/>
      <c r="S95" s="50"/>
      <c r="T95" s="58"/>
      <c r="U95" s="49"/>
      <c r="V95" s="50"/>
      <c r="W95" s="58"/>
      <c r="X95" s="49"/>
      <c r="Y95" s="50"/>
      <c r="Z95" s="58"/>
      <c r="AA95" s="49"/>
      <c r="AB95" s="50"/>
      <c r="AC95" s="58"/>
      <c r="AD95" s="49"/>
      <c r="AE95" s="50"/>
      <c r="AF95" s="58"/>
      <c r="AG95" s="49"/>
      <c r="AH95" s="50"/>
      <c r="AI95" s="58"/>
      <c r="AJ95" s="49"/>
      <c r="AK95" s="50"/>
      <c r="AL95" s="58"/>
      <c r="AM95" s="49"/>
      <c r="AN95" s="50"/>
      <c r="AO95" s="58"/>
      <c r="AP95" s="49"/>
      <c r="AQ95" s="50"/>
      <c r="AR95" s="58"/>
      <c r="AS95" s="49"/>
      <c r="AT95" s="50"/>
      <c r="AU95" s="58"/>
      <c r="AV95" s="49"/>
      <c r="AW95" s="50"/>
      <c r="AX95" s="58"/>
      <c r="AY95" s="49"/>
      <c r="AZ95" s="50"/>
      <c r="BA95" s="58"/>
      <c r="BB95" s="49"/>
      <c r="BC95" s="50"/>
      <c r="BD95" s="58"/>
      <c r="BE95" s="49"/>
      <c r="BF95" s="50"/>
      <c r="BG95" s="58"/>
      <c r="BH95" s="49"/>
      <c r="BI95" s="50"/>
      <c r="BJ95" s="58"/>
      <c r="BK95" s="49"/>
      <c r="BL95" s="50"/>
      <c r="BM95" s="58"/>
      <c r="BN95" s="49"/>
      <c r="BO95" s="50"/>
      <c r="BP95" s="58"/>
      <c r="BQ95" s="49"/>
      <c r="BR95" s="50"/>
      <c r="BS95" s="58"/>
      <c r="BT95" s="49"/>
      <c r="BU95" s="50"/>
      <c r="BV95" s="58"/>
      <c r="BW95" s="49"/>
      <c r="BX95" s="50"/>
      <c r="BY95" s="58"/>
      <c r="BZ95" s="49"/>
      <c r="CA95" s="50"/>
      <c r="CB95" s="58"/>
      <c r="CC95" s="49"/>
      <c r="CD95" s="50"/>
      <c r="CE95" s="58"/>
      <c r="CF95" s="49"/>
      <c r="CG95" s="50"/>
    </row>
    <row r="96" spans="1:85" ht="15" hidden="1" customHeight="1" x14ac:dyDescent="0.3">
      <c r="A96" s="30" t="s">
        <v>16</v>
      </c>
      <c r="B96" s="61" t="e">
        <f>IF(AND(B85&lt;0,#REF!&lt;0),0, IF(AND(B85&gt;0,#REF!&gt;0),0,IF(AND(ABS(B85)&gt;ABS(#REF!),#REF!&gt;0,B86&gt;#REF!),((B86-#REF!)*#REF!),IF(AND(ABS(B85)&gt;ABS(#REF!),#REF!&gt;0,B86&lt;#REF!),((B86-#REF!)*#REF!),IF(AND(ABS(B85)&gt;ABS(#REF!),#REF!&lt;0,#REF!&gt;B86),((B86-#REF!)*#REF!),IF(AND(ABS(B85)&lt;ABS(#REF!),#REF!&gt;0,B86&gt;#REF!),((#REF!-B86)*B85),((#REF!-B86)*B85)))))))</f>
        <v>#REF!</v>
      </c>
      <c r="C96" s="49"/>
      <c r="D96" s="50"/>
      <c r="E96" s="61" t="e">
        <f>IF(AND(E85&lt;0,B92&lt;0),0, IF(AND(E85&gt;0,B92&gt;0),0,IF(AND(ABS(E85)&gt;ABS(B92),B92&gt;0,E86&gt;B94),((E86-B94)*B92),IF(AND(ABS(E85)&gt;ABS(B92),B92&gt;0,E86&lt;B94),((E86-B94)*B92),IF(AND(ABS(E85)&gt;ABS(B92),B92&lt;0,B94&gt;E86),((E86-B94)*B92),IF(AND(ABS(E85)&lt;ABS(B92),B92&gt;0,E86&gt;B94),((B94-E86)*E85),((B94-E86)*E85)))))))</f>
        <v>#REF!</v>
      </c>
      <c r="F96" s="49"/>
      <c r="G96" s="50"/>
      <c r="H96" s="61" t="e">
        <f>IF(AND(H85&lt;0,E92&lt;0),0, IF(AND(H85&gt;0,E92&gt;0),0,IF(AND(ABS(H85)&gt;ABS(E92),E92&gt;0,H86&gt;E94),((H86-E94)*E92),IF(AND(ABS(H85)&gt;ABS(E92),E92&gt;0,H86&lt;E94),((H86-E94)*E92),IF(AND(ABS(H85)&gt;ABS(E92),E92&lt;0,E94&gt;H86),((H86-E94)*E92),IF(AND(ABS(H85)&lt;ABS(E92),E92&gt;0,H86&gt;E94),((E94-H86)*H85),((E94-H86)*H85)))))))</f>
        <v>#REF!</v>
      </c>
      <c r="I96" s="49"/>
      <c r="J96" s="50"/>
      <c r="K96" s="61" t="e">
        <f>IF(AND(K85&lt;0,H92&lt;0),0, IF(AND(K85&gt;0,H92&gt;0),0,IF(AND(ABS(K85)&gt;ABS(H92),H92&gt;0,K86&gt;H94),((K86-H94)*H92),IF(AND(ABS(K85)&gt;ABS(H92),H92&gt;0,K86&lt;H94),((K86-H94)*H92),IF(AND(ABS(K85)&gt;ABS(H92),H92&lt;0,H94&gt;K86),((K86-H94)*H92),IF(AND(ABS(K85)&lt;ABS(H92),H92&gt;0,K86&gt;H94),((H94-K86)*K85),((H94-K86)*K85)))))))</f>
        <v>#REF!</v>
      </c>
      <c r="L96" s="49"/>
      <c r="M96" s="50"/>
      <c r="N96" s="61"/>
      <c r="O96" s="49"/>
      <c r="P96" s="50"/>
      <c r="Q96" s="61"/>
      <c r="R96" s="49"/>
      <c r="S96" s="50"/>
      <c r="T96" s="61"/>
      <c r="U96" s="49"/>
      <c r="V96" s="50"/>
      <c r="W96" s="61"/>
      <c r="X96" s="49"/>
      <c r="Y96" s="50"/>
      <c r="Z96" s="61"/>
      <c r="AA96" s="49"/>
      <c r="AB96" s="50"/>
      <c r="AC96" s="61"/>
      <c r="AD96" s="49"/>
      <c r="AE96" s="50"/>
      <c r="AF96" s="61"/>
      <c r="AG96" s="49"/>
      <c r="AH96" s="50"/>
      <c r="AI96" s="61"/>
      <c r="AJ96" s="49"/>
      <c r="AK96" s="50"/>
      <c r="AL96" s="61"/>
      <c r="AM96" s="49"/>
      <c r="AN96" s="50"/>
      <c r="AO96" s="61"/>
      <c r="AP96" s="49"/>
      <c r="AQ96" s="50"/>
      <c r="AR96" s="61"/>
      <c r="AS96" s="49"/>
      <c r="AT96" s="50"/>
      <c r="AU96" s="61"/>
      <c r="AV96" s="49"/>
      <c r="AW96" s="50"/>
      <c r="AX96" s="61"/>
      <c r="AY96" s="49"/>
      <c r="AZ96" s="50"/>
      <c r="BA96" s="61"/>
      <c r="BB96" s="49"/>
      <c r="BC96" s="50"/>
      <c r="BD96" s="61"/>
      <c r="BE96" s="49"/>
      <c r="BF96" s="50"/>
      <c r="BG96" s="61"/>
      <c r="BH96" s="49"/>
      <c r="BI96" s="50"/>
      <c r="BJ96" s="61"/>
      <c r="BK96" s="49"/>
      <c r="BL96" s="50"/>
      <c r="BM96" s="61"/>
      <c r="BN96" s="49"/>
      <c r="BO96" s="50"/>
      <c r="BP96" s="61"/>
      <c r="BQ96" s="49"/>
      <c r="BR96" s="50"/>
      <c r="BS96" s="61"/>
      <c r="BT96" s="49"/>
      <c r="BU96" s="50"/>
      <c r="BV96" s="61"/>
      <c r="BW96" s="49"/>
      <c r="BX96" s="50"/>
      <c r="BY96" s="61"/>
      <c r="BZ96" s="49"/>
      <c r="CA96" s="50"/>
      <c r="CB96" s="61"/>
      <c r="CC96" s="49"/>
      <c r="CD96" s="50"/>
      <c r="CE96" s="61"/>
      <c r="CF96" s="49"/>
      <c r="CG96" s="50"/>
    </row>
    <row r="97" spans="1:85" ht="15" hidden="1" customHeight="1" x14ac:dyDescent="0.3">
      <c r="A97" s="30" t="s">
        <v>17</v>
      </c>
      <c r="B97" s="61">
        <v>70.080378103049426</v>
      </c>
      <c r="C97" s="49"/>
      <c r="D97" s="50"/>
      <c r="E97" s="61">
        <v>0</v>
      </c>
      <c r="F97" s="49"/>
      <c r="G97" s="50"/>
      <c r="H97" s="61">
        <v>0</v>
      </c>
      <c r="I97" s="49"/>
      <c r="J97" s="50"/>
      <c r="K97" s="61">
        <v>0</v>
      </c>
      <c r="L97" s="49"/>
      <c r="M97" s="50"/>
      <c r="N97" s="61"/>
      <c r="O97" s="49"/>
      <c r="P97" s="50"/>
      <c r="Q97" s="61"/>
      <c r="R97" s="49"/>
      <c r="S97" s="50"/>
      <c r="T97" s="61"/>
      <c r="U97" s="49"/>
      <c r="V97" s="50"/>
      <c r="W97" s="61"/>
      <c r="X97" s="49"/>
      <c r="Y97" s="50"/>
      <c r="Z97" s="61"/>
      <c r="AA97" s="49"/>
      <c r="AB97" s="50"/>
      <c r="AC97" s="61"/>
      <c r="AD97" s="49"/>
      <c r="AE97" s="50"/>
      <c r="AF97" s="61"/>
      <c r="AG97" s="49"/>
      <c r="AH97" s="50"/>
      <c r="AI97" s="61"/>
      <c r="AJ97" s="49"/>
      <c r="AK97" s="50"/>
      <c r="AL97" s="61"/>
      <c r="AM97" s="49"/>
      <c r="AN97" s="50"/>
      <c r="AO97" s="61"/>
      <c r="AP97" s="49"/>
      <c r="AQ97" s="50"/>
      <c r="AR97" s="61"/>
      <c r="AS97" s="49"/>
      <c r="AT97" s="50"/>
      <c r="AU97" s="61"/>
      <c r="AV97" s="49"/>
      <c r="AW97" s="50"/>
      <c r="AX97" s="61"/>
      <c r="AY97" s="49"/>
      <c r="AZ97" s="50"/>
      <c r="BA97" s="61"/>
      <c r="BB97" s="49"/>
      <c r="BC97" s="50"/>
      <c r="BD97" s="61"/>
      <c r="BE97" s="49"/>
      <c r="BF97" s="50"/>
      <c r="BG97" s="61"/>
      <c r="BH97" s="49"/>
      <c r="BI97" s="50"/>
      <c r="BJ97" s="61"/>
      <c r="BK97" s="49"/>
      <c r="BL97" s="50"/>
      <c r="BM97" s="61"/>
      <c r="BN97" s="49"/>
      <c r="BO97" s="50"/>
      <c r="BP97" s="61"/>
      <c r="BQ97" s="49"/>
      <c r="BR97" s="50"/>
      <c r="BS97" s="61"/>
      <c r="BT97" s="49"/>
      <c r="BU97" s="50"/>
      <c r="BV97" s="61"/>
      <c r="BW97" s="49"/>
      <c r="BX97" s="50"/>
      <c r="BY97" s="61"/>
      <c r="BZ97" s="49"/>
      <c r="CA97" s="50"/>
      <c r="CB97" s="61"/>
      <c r="CC97" s="49"/>
      <c r="CD97" s="50"/>
      <c r="CE97" s="61"/>
      <c r="CF97" s="49"/>
      <c r="CG97" s="50"/>
    </row>
    <row r="98" spans="1:85" ht="15" hidden="1" customHeight="1" x14ac:dyDescent="0.3">
      <c r="A98" s="30" t="s">
        <v>18</v>
      </c>
      <c r="B98" s="58" t="e">
        <f>B96-B97</f>
        <v>#REF!</v>
      </c>
      <c r="C98" s="49"/>
      <c r="D98" s="50"/>
      <c r="E98" s="58" t="e">
        <f>E96-E97</f>
        <v>#REF!</v>
      </c>
      <c r="F98" s="49"/>
      <c r="G98" s="50"/>
      <c r="H98" s="58" t="e">
        <f>H96-H97</f>
        <v>#REF!</v>
      </c>
      <c r="I98" s="49"/>
      <c r="J98" s="50"/>
      <c r="K98" s="58" t="e">
        <f>K96-K97</f>
        <v>#REF!</v>
      </c>
      <c r="L98" s="49"/>
      <c r="M98" s="50"/>
      <c r="N98" s="58"/>
      <c r="O98" s="49"/>
      <c r="P98" s="50"/>
      <c r="Q98" s="58"/>
      <c r="R98" s="49"/>
      <c r="S98" s="50"/>
      <c r="T98" s="58"/>
      <c r="U98" s="49"/>
      <c r="V98" s="50"/>
      <c r="W98" s="58"/>
      <c r="X98" s="49"/>
      <c r="Y98" s="50"/>
      <c r="Z98" s="58"/>
      <c r="AA98" s="49"/>
      <c r="AB98" s="50"/>
      <c r="AC98" s="58"/>
      <c r="AD98" s="49"/>
      <c r="AE98" s="50"/>
      <c r="AF98" s="58"/>
      <c r="AG98" s="49"/>
      <c r="AH98" s="50"/>
      <c r="AI98" s="58"/>
      <c r="AJ98" s="49"/>
      <c r="AK98" s="50"/>
      <c r="AL98" s="58"/>
      <c r="AM98" s="49"/>
      <c r="AN98" s="50"/>
      <c r="AO98" s="58"/>
      <c r="AP98" s="49"/>
      <c r="AQ98" s="50"/>
      <c r="AR98" s="58"/>
      <c r="AS98" s="49"/>
      <c r="AT98" s="50"/>
      <c r="AU98" s="58"/>
      <c r="AV98" s="49"/>
      <c r="AW98" s="50"/>
      <c r="AX98" s="58"/>
      <c r="AY98" s="49"/>
      <c r="AZ98" s="50"/>
      <c r="BA98" s="58"/>
      <c r="BB98" s="49"/>
      <c r="BC98" s="50"/>
      <c r="BD98" s="58"/>
      <c r="BE98" s="49"/>
      <c r="BF98" s="50"/>
      <c r="BG98" s="58"/>
      <c r="BH98" s="49"/>
      <c r="BI98" s="50"/>
      <c r="BJ98" s="58"/>
      <c r="BK98" s="49"/>
      <c r="BL98" s="50"/>
      <c r="BM98" s="58"/>
      <c r="BN98" s="49"/>
      <c r="BO98" s="50"/>
      <c r="BP98" s="58"/>
      <c r="BQ98" s="49"/>
      <c r="BR98" s="50"/>
      <c r="BS98" s="58"/>
      <c r="BT98" s="49"/>
      <c r="BU98" s="50"/>
      <c r="BV98" s="58"/>
      <c r="BW98" s="49"/>
      <c r="BX98" s="50"/>
      <c r="BY98" s="58"/>
      <c r="BZ98" s="49"/>
      <c r="CA98" s="50"/>
      <c r="CB98" s="58"/>
      <c r="CC98" s="49"/>
      <c r="CD98" s="50"/>
      <c r="CE98" s="58"/>
      <c r="CF98" s="49"/>
      <c r="CG98" s="50"/>
    </row>
    <row r="99" spans="1:85" ht="15" hidden="1" customHeight="1" x14ac:dyDescent="0.3">
      <c r="A99" s="29"/>
      <c r="B99" s="48"/>
      <c r="C99" s="49"/>
      <c r="D99" s="50"/>
      <c r="E99" s="48"/>
      <c r="F99" s="49"/>
      <c r="G99" s="50"/>
      <c r="H99" s="48"/>
      <c r="I99" s="49"/>
      <c r="J99" s="50"/>
      <c r="K99" s="48"/>
      <c r="L99" s="49"/>
      <c r="M99" s="50"/>
      <c r="N99" s="48"/>
      <c r="O99" s="49"/>
      <c r="P99" s="50"/>
      <c r="Q99" s="48"/>
      <c r="R99" s="49"/>
      <c r="S99" s="50"/>
      <c r="T99" s="48"/>
      <c r="U99" s="49"/>
      <c r="V99" s="50"/>
      <c r="W99" s="48"/>
      <c r="X99" s="49"/>
      <c r="Y99" s="50"/>
      <c r="Z99" s="48"/>
      <c r="AA99" s="49"/>
      <c r="AB99" s="50"/>
      <c r="AC99" s="48"/>
      <c r="AD99" s="49"/>
      <c r="AE99" s="50"/>
      <c r="AF99" s="48"/>
      <c r="AG99" s="49"/>
      <c r="AH99" s="50"/>
      <c r="AI99" s="48"/>
      <c r="AJ99" s="49"/>
      <c r="AK99" s="50"/>
      <c r="AL99" s="48"/>
      <c r="AM99" s="49"/>
      <c r="AN99" s="50"/>
      <c r="AO99" s="48"/>
      <c r="AP99" s="49"/>
      <c r="AQ99" s="50"/>
      <c r="AR99" s="48"/>
      <c r="AS99" s="49"/>
      <c r="AT99" s="50"/>
      <c r="AU99" s="48"/>
      <c r="AV99" s="49"/>
      <c r="AW99" s="50"/>
      <c r="AX99" s="48"/>
      <c r="AY99" s="49"/>
      <c r="AZ99" s="50"/>
      <c r="BA99" s="48"/>
      <c r="BB99" s="49"/>
      <c r="BC99" s="50"/>
      <c r="BD99" s="48"/>
      <c r="BE99" s="49"/>
      <c r="BF99" s="50"/>
      <c r="BG99" s="48"/>
      <c r="BH99" s="49"/>
      <c r="BI99" s="50"/>
      <c r="BJ99" s="48"/>
      <c r="BK99" s="49"/>
      <c r="BL99" s="50"/>
      <c r="BM99" s="48"/>
      <c r="BN99" s="49"/>
      <c r="BO99" s="50"/>
      <c r="BP99" s="48"/>
      <c r="BQ99" s="49"/>
      <c r="BR99" s="50"/>
      <c r="BS99" s="48"/>
      <c r="BT99" s="49"/>
      <c r="BU99" s="50"/>
      <c r="BV99" s="48"/>
      <c r="BW99" s="49"/>
      <c r="BX99" s="50"/>
      <c r="BY99" s="48"/>
      <c r="BZ99" s="49"/>
      <c r="CA99" s="50"/>
      <c r="CB99" s="48"/>
      <c r="CC99" s="49"/>
      <c r="CD99" s="50"/>
      <c r="CE99" s="48"/>
      <c r="CF99" s="49"/>
      <c r="CG99" s="50"/>
    </row>
    <row r="100" spans="1:85" ht="15" hidden="1" customHeight="1" x14ac:dyDescent="0.3">
      <c r="A100" s="34" t="s">
        <v>19</v>
      </c>
      <c r="B100" s="64" t="e">
        <f>B92*B94</f>
        <v>#REF!</v>
      </c>
      <c r="C100" s="65"/>
      <c r="D100" s="66"/>
      <c r="E100" s="64" t="e">
        <f>E92*E94</f>
        <v>#REF!</v>
      </c>
      <c r="F100" s="65"/>
      <c r="G100" s="66"/>
      <c r="H100" s="64" t="e">
        <f>H92*H94</f>
        <v>#REF!</v>
      </c>
      <c r="I100" s="65"/>
      <c r="J100" s="66"/>
      <c r="K100" s="64" t="e">
        <f>K92*K94</f>
        <v>#REF!</v>
      </c>
      <c r="L100" s="65"/>
      <c r="M100" s="66"/>
      <c r="N100" s="64"/>
      <c r="O100" s="65"/>
      <c r="P100" s="66"/>
      <c r="Q100" s="64"/>
      <c r="R100" s="65"/>
      <c r="S100" s="66"/>
      <c r="T100" s="64"/>
      <c r="U100" s="65"/>
      <c r="V100" s="66"/>
      <c r="W100" s="64"/>
      <c r="X100" s="65"/>
      <c r="Y100" s="66"/>
      <c r="Z100" s="64"/>
      <c r="AA100" s="65"/>
      <c r="AB100" s="66"/>
      <c r="AC100" s="64"/>
      <c r="AD100" s="65"/>
      <c r="AE100" s="66"/>
      <c r="AF100" s="64"/>
      <c r="AG100" s="65"/>
      <c r="AH100" s="66"/>
      <c r="AI100" s="64"/>
      <c r="AJ100" s="65"/>
      <c r="AK100" s="66"/>
      <c r="AL100" s="64"/>
      <c r="AM100" s="65"/>
      <c r="AN100" s="66"/>
      <c r="AO100" s="64"/>
      <c r="AP100" s="65"/>
      <c r="AQ100" s="66"/>
      <c r="AR100" s="64"/>
      <c r="AS100" s="65"/>
      <c r="AT100" s="66"/>
      <c r="AU100" s="64"/>
      <c r="AV100" s="65"/>
      <c r="AW100" s="66"/>
      <c r="AX100" s="64"/>
      <c r="AY100" s="65"/>
      <c r="AZ100" s="66"/>
      <c r="BA100" s="64"/>
      <c r="BB100" s="65"/>
      <c r="BC100" s="66"/>
      <c r="BD100" s="64"/>
      <c r="BE100" s="65"/>
      <c r="BF100" s="66"/>
      <c r="BG100" s="64"/>
      <c r="BH100" s="65"/>
      <c r="BI100" s="66"/>
      <c r="BJ100" s="64"/>
      <c r="BK100" s="65"/>
      <c r="BL100" s="66"/>
      <c r="BM100" s="64"/>
      <c r="BN100" s="65"/>
      <c r="BO100" s="66"/>
      <c r="BP100" s="64"/>
      <c r="BQ100" s="65"/>
      <c r="BR100" s="66"/>
      <c r="BS100" s="64"/>
      <c r="BT100" s="65"/>
      <c r="BU100" s="66"/>
      <c r="BV100" s="64"/>
      <c r="BW100" s="65"/>
      <c r="BX100" s="66"/>
      <c r="BY100" s="64"/>
      <c r="BZ100" s="65"/>
      <c r="CA100" s="66"/>
      <c r="CB100" s="64"/>
      <c r="CC100" s="65"/>
      <c r="CD100" s="66"/>
      <c r="CE100" s="64"/>
      <c r="CF100" s="65"/>
      <c r="CG100" s="66"/>
    </row>
    <row r="101" spans="1:85" ht="15" hidden="1" customHeight="1" x14ac:dyDescent="0.3"/>
    <row r="102" spans="1:85" ht="15" hidden="1" customHeight="1" x14ac:dyDescent="0.3">
      <c r="B102" s="67" t="e">
        <f>B100-#REF!</f>
        <v>#REF!</v>
      </c>
      <c r="E102" s="67" t="e">
        <f>E100-B100</f>
        <v>#REF!</v>
      </c>
      <c r="H102" s="67" t="e">
        <f>H100-E100</f>
        <v>#REF!</v>
      </c>
      <c r="K102" s="67" t="e">
        <f>K100-H100</f>
        <v>#REF!</v>
      </c>
      <c r="N102" s="67"/>
      <c r="Q102" s="67"/>
      <c r="T102" s="67"/>
      <c r="W102" s="67"/>
      <c r="Z102" s="67"/>
      <c r="AC102" s="67"/>
      <c r="AF102" s="67"/>
      <c r="AI102" s="67"/>
      <c r="AL102" s="67"/>
      <c r="AO102" s="67"/>
      <c r="AR102" s="67"/>
      <c r="AU102" s="67"/>
      <c r="AX102" s="67"/>
      <c r="BA102" s="67"/>
      <c r="BD102" s="67"/>
      <c r="BG102" s="67"/>
      <c r="BJ102" s="67"/>
      <c r="BM102" s="67"/>
      <c r="BP102" s="67"/>
      <c r="BS102" s="67"/>
      <c r="BV102" s="67"/>
      <c r="BY102" s="67"/>
      <c r="CB102" s="67"/>
      <c r="CE102" s="67"/>
    </row>
    <row r="103" spans="1:85" ht="15" hidden="1" customHeight="1" x14ac:dyDescent="0.3">
      <c r="A103" s="68" t="s">
        <v>30</v>
      </c>
      <c r="B103" s="67">
        <v>-12148.345161129597</v>
      </c>
      <c r="E103" s="67">
        <v>6181.8313803849596</v>
      </c>
      <c r="H103" s="67">
        <v>23311.645499999991</v>
      </c>
      <c r="K103" s="67">
        <v>86218.291200000007</v>
      </c>
      <c r="N103" s="67"/>
      <c r="Q103" s="67"/>
      <c r="T103" s="67"/>
      <c r="W103" s="67"/>
      <c r="Z103" s="67"/>
      <c r="AC103" s="67"/>
      <c r="AF103" s="67"/>
      <c r="AI103" s="67"/>
      <c r="AL103" s="67"/>
      <c r="AO103" s="67"/>
      <c r="AR103" s="67"/>
      <c r="AU103" s="67"/>
      <c r="AX103" s="67"/>
      <c r="BA103" s="67"/>
      <c r="BD103" s="67"/>
      <c r="BG103" s="67"/>
      <c r="BJ103" s="67"/>
      <c r="BM103" s="67"/>
      <c r="BP103" s="67"/>
      <c r="BS103" s="67"/>
      <c r="BV103" s="67"/>
      <c r="BY103" s="67"/>
      <c r="CB103" s="67"/>
      <c r="CE103" s="67"/>
    </row>
    <row r="104" spans="1:85" ht="15" hidden="1" customHeight="1" x14ac:dyDescent="0.3">
      <c r="A104" s="20" t="s">
        <v>20</v>
      </c>
      <c r="B104" s="67" t="e">
        <f>B102-B103</f>
        <v>#REF!</v>
      </c>
      <c r="E104" s="67" t="e">
        <f>E102-E103</f>
        <v>#REF!</v>
      </c>
      <c r="H104" s="67" t="e">
        <f>H102-H103</f>
        <v>#REF!</v>
      </c>
      <c r="K104" s="67" t="e">
        <f>K102-K103</f>
        <v>#REF!</v>
      </c>
      <c r="N104" s="67"/>
      <c r="Q104" s="67"/>
      <c r="T104" s="67"/>
      <c r="W104" s="67"/>
      <c r="Z104" s="67"/>
      <c r="AC104" s="67"/>
      <c r="AF104" s="67"/>
      <c r="AI104" s="67"/>
      <c r="AL104" s="67"/>
      <c r="AO104" s="67"/>
      <c r="AR104" s="67"/>
      <c r="AU104" s="67"/>
      <c r="AX104" s="67"/>
      <c r="BA104" s="67"/>
      <c r="BD104" s="67"/>
      <c r="BG104" s="67"/>
      <c r="BJ104" s="67"/>
      <c r="BM104" s="67"/>
      <c r="BP104" s="67"/>
      <c r="BS104" s="67"/>
      <c r="BV104" s="67"/>
      <c r="BY104" s="67"/>
      <c r="CB104" s="67"/>
      <c r="CE104" s="67"/>
    </row>
    <row r="105" spans="1:85" ht="15" hidden="1" customHeight="1" x14ac:dyDescent="0.3"/>
    <row r="106" spans="1:85" ht="15" hidden="1" customHeight="1" x14ac:dyDescent="0.3"/>
    <row r="107" spans="1:85" ht="15" hidden="1" customHeight="1" x14ac:dyDescent="0.3"/>
    <row r="108" spans="1:85" ht="26.25" customHeight="1" thickBot="1" x14ac:dyDescent="0.35"/>
    <row r="109" spans="1:85" x14ac:dyDescent="0.3">
      <c r="A109" s="69" t="s">
        <v>31</v>
      </c>
      <c r="B109" s="169" t="s">
        <v>32</v>
      </c>
      <c r="C109" s="170"/>
      <c r="D109" s="171"/>
      <c r="E109" s="169" t="s">
        <v>33</v>
      </c>
      <c r="F109" s="170"/>
      <c r="G109" s="171"/>
      <c r="H109" s="169" t="s">
        <v>34</v>
      </c>
      <c r="I109" s="170"/>
      <c r="J109" s="171"/>
      <c r="K109" s="169" t="s">
        <v>35</v>
      </c>
      <c r="L109" s="170" t="s">
        <v>36</v>
      </c>
      <c r="M109" s="171"/>
      <c r="N109" s="169" t="s">
        <v>37</v>
      </c>
      <c r="O109" s="170"/>
      <c r="P109" s="171"/>
      <c r="Q109" s="169" t="s">
        <v>38</v>
      </c>
      <c r="R109" s="170"/>
      <c r="S109" s="171"/>
      <c r="T109" s="169" t="s">
        <v>39</v>
      </c>
      <c r="U109" s="170"/>
      <c r="V109" s="171"/>
      <c r="W109" s="169" t="s">
        <v>40</v>
      </c>
      <c r="X109" s="170"/>
      <c r="Y109" s="171"/>
      <c r="Z109" s="169" t="s">
        <v>41</v>
      </c>
      <c r="AA109" s="170"/>
      <c r="AB109" s="171"/>
      <c r="AC109" s="169" t="s">
        <v>42</v>
      </c>
      <c r="AD109" s="170"/>
      <c r="AE109" s="171"/>
      <c r="AF109" s="169" t="s">
        <v>43</v>
      </c>
      <c r="AG109" s="170"/>
      <c r="AH109" s="171"/>
      <c r="AI109" s="169" t="s">
        <v>44</v>
      </c>
      <c r="AJ109" s="170"/>
      <c r="AK109" s="171"/>
      <c r="AL109" s="169" t="s">
        <v>45</v>
      </c>
      <c r="AM109" s="170"/>
      <c r="AN109" s="171"/>
      <c r="AO109" s="169" t="s">
        <v>46</v>
      </c>
      <c r="AP109" s="170"/>
      <c r="AQ109" s="171"/>
      <c r="AR109" s="169" t="s">
        <v>47</v>
      </c>
      <c r="AS109" s="170"/>
      <c r="AT109" s="171"/>
      <c r="AU109" s="169" t="s">
        <v>48</v>
      </c>
      <c r="AV109" s="170" t="s">
        <v>36</v>
      </c>
      <c r="AW109" s="171"/>
      <c r="AX109" s="169" t="s">
        <v>49</v>
      </c>
      <c r="AY109" s="170" t="s">
        <v>36</v>
      </c>
      <c r="AZ109" s="171"/>
      <c r="BA109" s="169" t="s">
        <v>50</v>
      </c>
      <c r="BB109" s="170" t="s">
        <v>36</v>
      </c>
      <c r="BC109" s="171"/>
      <c r="BD109" s="169" t="s">
        <v>51</v>
      </c>
      <c r="BE109" s="170" t="s">
        <v>36</v>
      </c>
      <c r="BF109" s="171"/>
      <c r="BG109" s="169" t="s">
        <v>52</v>
      </c>
      <c r="BH109" s="170" t="s">
        <v>36</v>
      </c>
      <c r="BI109" s="171"/>
      <c r="BJ109" s="169" t="s">
        <v>53</v>
      </c>
      <c r="BK109" s="170" t="s">
        <v>36</v>
      </c>
      <c r="BL109" s="171"/>
      <c r="BM109" s="169" t="s">
        <v>54</v>
      </c>
      <c r="BN109" s="170" t="s">
        <v>36</v>
      </c>
      <c r="BO109" s="171"/>
      <c r="BP109" s="169" t="s">
        <v>55</v>
      </c>
      <c r="BQ109" s="170" t="s">
        <v>36</v>
      </c>
      <c r="BR109" s="171"/>
      <c r="BS109" s="169" t="s">
        <v>56</v>
      </c>
      <c r="BT109" s="170" t="s">
        <v>36</v>
      </c>
      <c r="BU109" s="171"/>
      <c r="BV109" s="169" t="s">
        <v>72</v>
      </c>
      <c r="BW109" s="170" t="s">
        <v>36</v>
      </c>
      <c r="BX109" s="171"/>
      <c r="BY109" s="169" t="s">
        <v>73</v>
      </c>
      <c r="BZ109" s="170" t="s">
        <v>36</v>
      </c>
      <c r="CA109" s="171"/>
      <c r="CB109" s="169" t="s">
        <v>74</v>
      </c>
      <c r="CC109" s="170" t="s">
        <v>36</v>
      </c>
      <c r="CD109" s="171"/>
      <c r="CE109" s="169" t="s">
        <v>75</v>
      </c>
      <c r="CF109" s="170" t="s">
        <v>36</v>
      </c>
      <c r="CG109" s="171"/>
    </row>
    <row r="110" spans="1:85" x14ac:dyDescent="0.3">
      <c r="A110" s="70"/>
      <c r="B110" s="71"/>
      <c r="C110" s="72"/>
      <c r="D110" s="73"/>
      <c r="E110" s="71"/>
      <c r="F110" s="72"/>
      <c r="G110" s="73"/>
      <c r="H110" s="71"/>
      <c r="I110" s="72"/>
      <c r="J110" s="73"/>
      <c r="K110" s="71"/>
      <c r="L110" s="72"/>
      <c r="M110" s="73"/>
      <c r="N110" s="71"/>
      <c r="O110" s="72"/>
      <c r="P110" s="73"/>
      <c r="Q110" s="71"/>
      <c r="R110" s="72"/>
      <c r="S110" s="73"/>
      <c r="T110" s="71"/>
      <c r="U110" s="72"/>
      <c r="V110" s="73"/>
      <c r="W110" s="71"/>
      <c r="X110" s="72"/>
      <c r="Y110" s="73"/>
      <c r="Z110" s="71"/>
      <c r="AA110" s="72"/>
      <c r="AB110" s="73"/>
      <c r="AC110" s="71"/>
      <c r="AD110" s="72"/>
      <c r="AE110" s="73"/>
      <c r="AF110" s="71"/>
      <c r="AG110" s="72"/>
      <c r="AH110" s="73"/>
      <c r="AI110" s="71"/>
      <c r="AJ110" s="72"/>
      <c r="AK110" s="73"/>
      <c r="AL110" s="71"/>
      <c r="AM110" s="72"/>
      <c r="AN110" s="73"/>
      <c r="AO110" s="71"/>
      <c r="AP110" s="72"/>
      <c r="AQ110" s="73"/>
      <c r="AR110" s="71"/>
      <c r="AS110" s="72"/>
      <c r="AT110" s="73"/>
      <c r="AU110" s="71"/>
      <c r="AV110" s="72"/>
      <c r="AW110" s="73"/>
      <c r="AX110" s="71"/>
      <c r="AY110" s="72"/>
      <c r="AZ110" s="73"/>
      <c r="BA110" s="71"/>
      <c r="BB110" s="72"/>
      <c r="BC110" s="73"/>
      <c r="BD110" s="71"/>
      <c r="BE110" s="72"/>
      <c r="BF110" s="73"/>
      <c r="BG110" s="71"/>
      <c r="BH110" s="72"/>
      <c r="BI110" s="73"/>
      <c r="BJ110" s="71"/>
      <c r="BK110" s="72"/>
      <c r="BL110" s="73"/>
      <c r="BM110" s="71"/>
      <c r="BN110" s="72"/>
      <c r="BO110" s="73"/>
      <c r="BP110" s="71"/>
      <c r="BQ110" s="72"/>
      <c r="BR110" s="73"/>
      <c r="BS110" s="71"/>
      <c r="BT110" s="72"/>
      <c r="BU110" s="73"/>
      <c r="BV110" s="71"/>
      <c r="BW110" s="72"/>
      <c r="BX110" s="73"/>
      <c r="BY110" s="71"/>
      <c r="BZ110" s="72"/>
      <c r="CA110" s="73"/>
      <c r="CB110" s="71"/>
      <c r="CC110" s="72"/>
      <c r="CD110" s="73"/>
      <c r="CE110" s="71"/>
      <c r="CF110" s="72"/>
      <c r="CG110" s="73"/>
    </row>
    <row r="111" spans="1:85" x14ac:dyDescent="0.3">
      <c r="A111" s="70"/>
      <c r="B111" s="74"/>
      <c r="C111" s="75" t="s">
        <v>57</v>
      </c>
      <c r="D111" s="76"/>
      <c r="E111" s="74"/>
      <c r="F111" s="75" t="s">
        <v>57</v>
      </c>
      <c r="G111" s="76"/>
      <c r="H111" s="74"/>
      <c r="I111" s="75" t="s">
        <v>57</v>
      </c>
      <c r="J111" s="76"/>
      <c r="K111" s="74"/>
      <c r="L111" s="75" t="s">
        <v>57</v>
      </c>
      <c r="M111" s="76"/>
      <c r="N111" s="74"/>
      <c r="O111" s="75" t="s">
        <v>57</v>
      </c>
      <c r="P111" s="76"/>
      <c r="Q111" s="74"/>
      <c r="R111" s="75" t="s">
        <v>57</v>
      </c>
      <c r="S111" s="76"/>
      <c r="T111" s="74"/>
      <c r="U111" s="75" t="s">
        <v>57</v>
      </c>
      <c r="V111" s="76"/>
      <c r="W111" s="74"/>
      <c r="X111" s="75" t="s">
        <v>57</v>
      </c>
      <c r="Y111" s="76"/>
      <c r="Z111" s="74"/>
      <c r="AA111" s="75" t="s">
        <v>57</v>
      </c>
      <c r="AB111" s="76"/>
      <c r="AC111" s="74"/>
      <c r="AD111" s="75" t="s">
        <v>57</v>
      </c>
      <c r="AE111" s="76"/>
      <c r="AF111" s="74"/>
      <c r="AG111" s="75" t="s">
        <v>57</v>
      </c>
      <c r="AH111" s="76"/>
      <c r="AI111" s="74"/>
      <c r="AJ111" s="75" t="s">
        <v>57</v>
      </c>
      <c r="AK111" s="76"/>
      <c r="AL111" s="74"/>
      <c r="AM111" s="75" t="s">
        <v>57</v>
      </c>
      <c r="AN111" s="76"/>
      <c r="AO111" s="74"/>
      <c r="AP111" s="75" t="s">
        <v>57</v>
      </c>
      <c r="AQ111" s="76"/>
      <c r="AR111" s="74"/>
      <c r="AS111" s="75" t="s">
        <v>57</v>
      </c>
      <c r="AT111" s="76"/>
      <c r="AU111" s="74"/>
      <c r="AV111" s="75" t="s">
        <v>57</v>
      </c>
      <c r="AW111" s="76"/>
      <c r="AX111" s="74"/>
      <c r="AY111" s="75" t="s">
        <v>57</v>
      </c>
      <c r="AZ111" s="76"/>
      <c r="BA111" s="74"/>
      <c r="BB111" s="75" t="s">
        <v>57</v>
      </c>
      <c r="BC111" s="76"/>
      <c r="BD111" s="74"/>
      <c r="BE111" s="75" t="s">
        <v>57</v>
      </c>
      <c r="BF111" s="76"/>
      <c r="BG111" s="74"/>
      <c r="BH111" s="75" t="s">
        <v>57</v>
      </c>
      <c r="BI111" s="76"/>
      <c r="BJ111" s="74"/>
      <c r="BK111" s="75" t="s">
        <v>57</v>
      </c>
      <c r="BL111" s="76"/>
      <c r="BM111" s="74"/>
      <c r="BN111" s="75" t="s">
        <v>57</v>
      </c>
      <c r="BO111" s="76"/>
      <c r="BP111" s="74"/>
      <c r="BQ111" s="75" t="s">
        <v>57</v>
      </c>
      <c r="BR111" s="76"/>
      <c r="BS111" s="74"/>
      <c r="BT111" s="75" t="s">
        <v>57</v>
      </c>
      <c r="BU111" s="76"/>
      <c r="BV111" s="74"/>
      <c r="BW111" s="75" t="s">
        <v>57</v>
      </c>
      <c r="BX111" s="76"/>
      <c r="BY111" s="74"/>
      <c r="BZ111" s="75" t="s">
        <v>57</v>
      </c>
      <c r="CA111" s="76"/>
      <c r="CB111" s="74"/>
      <c r="CC111" s="75" t="s">
        <v>57</v>
      </c>
      <c r="CD111" s="76"/>
      <c r="CE111" s="74"/>
      <c r="CF111" s="75" t="s">
        <v>57</v>
      </c>
      <c r="CG111" s="76"/>
    </row>
    <row r="112" spans="1:85" s="81" customFormat="1" ht="16.2" thickBot="1" x14ac:dyDescent="0.35">
      <c r="A112" s="77"/>
      <c r="B112" s="78" t="s">
        <v>25</v>
      </c>
      <c r="C112" s="79" t="s">
        <v>26</v>
      </c>
      <c r="D112" s="80" t="s">
        <v>58</v>
      </c>
      <c r="E112" s="78" t="s">
        <v>25</v>
      </c>
      <c r="F112" s="79" t="s">
        <v>26</v>
      </c>
      <c r="G112" s="80" t="s">
        <v>58</v>
      </c>
      <c r="H112" s="78" t="s">
        <v>25</v>
      </c>
      <c r="I112" s="79" t="s">
        <v>26</v>
      </c>
      <c r="J112" s="80" t="s">
        <v>58</v>
      </c>
      <c r="K112" s="78" t="s">
        <v>25</v>
      </c>
      <c r="L112" s="79" t="s">
        <v>26</v>
      </c>
      <c r="M112" s="80" t="s">
        <v>58</v>
      </c>
      <c r="N112" s="78" t="s">
        <v>25</v>
      </c>
      <c r="O112" s="79" t="s">
        <v>26</v>
      </c>
      <c r="P112" s="80" t="s">
        <v>58</v>
      </c>
      <c r="Q112" s="78" t="s">
        <v>25</v>
      </c>
      <c r="R112" s="79" t="s">
        <v>26</v>
      </c>
      <c r="S112" s="80" t="s">
        <v>58</v>
      </c>
      <c r="T112" s="78" t="s">
        <v>25</v>
      </c>
      <c r="U112" s="79" t="s">
        <v>26</v>
      </c>
      <c r="V112" s="80" t="s">
        <v>58</v>
      </c>
      <c r="W112" s="78" t="s">
        <v>25</v>
      </c>
      <c r="X112" s="79" t="s">
        <v>26</v>
      </c>
      <c r="Y112" s="80" t="s">
        <v>58</v>
      </c>
      <c r="Z112" s="78" t="s">
        <v>25</v>
      </c>
      <c r="AA112" s="79" t="s">
        <v>26</v>
      </c>
      <c r="AB112" s="80" t="s">
        <v>58</v>
      </c>
      <c r="AC112" s="78" t="s">
        <v>25</v>
      </c>
      <c r="AD112" s="79" t="s">
        <v>26</v>
      </c>
      <c r="AE112" s="80" t="s">
        <v>58</v>
      </c>
      <c r="AF112" s="78" t="s">
        <v>25</v>
      </c>
      <c r="AG112" s="79" t="s">
        <v>26</v>
      </c>
      <c r="AH112" s="80" t="s">
        <v>58</v>
      </c>
      <c r="AI112" s="78" t="s">
        <v>25</v>
      </c>
      <c r="AJ112" s="79" t="s">
        <v>26</v>
      </c>
      <c r="AK112" s="80" t="s">
        <v>58</v>
      </c>
      <c r="AL112" s="78" t="s">
        <v>25</v>
      </c>
      <c r="AM112" s="79" t="s">
        <v>26</v>
      </c>
      <c r="AN112" s="80" t="s">
        <v>58</v>
      </c>
      <c r="AO112" s="78" t="s">
        <v>25</v>
      </c>
      <c r="AP112" s="79" t="s">
        <v>26</v>
      </c>
      <c r="AQ112" s="80" t="s">
        <v>58</v>
      </c>
      <c r="AR112" s="78" t="s">
        <v>25</v>
      </c>
      <c r="AS112" s="79" t="s">
        <v>26</v>
      </c>
      <c r="AT112" s="80" t="s">
        <v>58</v>
      </c>
      <c r="AU112" s="78" t="s">
        <v>25</v>
      </c>
      <c r="AV112" s="79" t="s">
        <v>26</v>
      </c>
      <c r="AW112" s="80" t="s">
        <v>58</v>
      </c>
      <c r="AX112" s="78" t="s">
        <v>25</v>
      </c>
      <c r="AY112" s="79" t="s">
        <v>26</v>
      </c>
      <c r="AZ112" s="80" t="s">
        <v>58</v>
      </c>
      <c r="BA112" s="78" t="s">
        <v>25</v>
      </c>
      <c r="BB112" s="79" t="s">
        <v>26</v>
      </c>
      <c r="BC112" s="80" t="s">
        <v>58</v>
      </c>
      <c r="BD112" s="78" t="s">
        <v>25</v>
      </c>
      <c r="BE112" s="79" t="s">
        <v>26</v>
      </c>
      <c r="BF112" s="80" t="s">
        <v>58</v>
      </c>
      <c r="BG112" s="78" t="s">
        <v>25</v>
      </c>
      <c r="BH112" s="79" t="s">
        <v>26</v>
      </c>
      <c r="BI112" s="80" t="s">
        <v>58</v>
      </c>
      <c r="BJ112" s="78" t="s">
        <v>25</v>
      </c>
      <c r="BK112" s="79" t="s">
        <v>26</v>
      </c>
      <c r="BL112" s="80" t="s">
        <v>58</v>
      </c>
      <c r="BM112" s="78" t="s">
        <v>25</v>
      </c>
      <c r="BN112" s="79" t="s">
        <v>26</v>
      </c>
      <c r="BO112" s="80" t="s">
        <v>58</v>
      </c>
      <c r="BP112" s="78" t="s">
        <v>25</v>
      </c>
      <c r="BQ112" s="79" t="s">
        <v>26</v>
      </c>
      <c r="BR112" s="80" t="s">
        <v>58</v>
      </c>
      <c r="BS112" s="78" t="s">
        <v>25</v>
      </c>
      <c r="BT112" s="79" t="s">
        <v>26</v>
      </c>
      <c r="BU112" s="80" t="s">
        <v>58</v>
      </c>
      <c r="BV112" s="78" t="s">
        <v>25</v>
      </c>
      <c r="BW112" s="79" t="s">
        <v>26</v>
      </c>
      <c r="BX112" s="80" t="s">
        <v>58</v>
      </c>
      <c r="BY112" s="78" t="s">
        <v>25</v>
      </c>
      <c r="BZ112" s="79" t="s">
        <v>26</v>
      </c>
      <c r="CA112" s="80" t="s">
        <v>58</v>
      </c>
      <c r="CB112" s="78" t="s">
        <v>25</v>
      </c>
      <c r="CC112" s="79" t="s">
        <v>26</v>
      </c>
      <c r="CD112" s="80" t="s">
        <v>58</v>
      </c>
      <c r="CE112" s="78" t="s">
        <v>25</v>
      </c>
      <c r="CF112" s="79" t="s">
        <v>26</v>
      </c>
      <c r="CG112" s="80" t="s">
        <v>58</v>
      </c>
    </row>
    <row r="113" spans="1:85" x14ac:dyDescent="0.3">
      <c r="A113" s="82"/>
      <c r="B113" s="83"/>
      <c r="C113" s="84"/>
      <c r="D113" s="85"/>
      <c r="E113" s="83"/>
      <c r="F113" s="84"/>
      <c r="G113" s="85"/>
      <c r="H113" s="83"/>
      <c r="I113" s="84"/>
      <c r="J113" s="85"/>
      <c r="K113" s="83"/>
      <c r="L113" s="84"/>
      <c r="M113" s="85"/>
      <c r="N113" s="83"/>
      <c r="O113" s="84"/>
      <c r="P113" s="85"/>
      <c r="Q113" s="83"/>
      <c r="R113" s="84"/>
      <c r="S113" s="85"/>
      <c r="T113" s="83"/>
      <c r="U113" s="84"/>
      <c r="V113" s="85"/>
      <c r="W113" s="83"/>
      <c r="X113" s="84"/>
      <c r="Y113" s="85"/>
      <c r="Z113" s="83"/>
      <c r="AA113" s="84"/>
      <c r="AB113" s="85"/>
      <c r="AC113" s="83"/>
      <c r="AD113" s="84"/>
      <c r="AE113" s="85"/>
      <c r="AF113" s="83"/>
      <c r="AG113" s="84"/>
      <c r="AH113" s="85"/>
      <c r="AI113" s="83"/>
      <c r="AJ113" s="84"/>
      <c r="AK113" s="85"/>
      <c r="AL113" s="83"/>
      <c r="AM113" s="84"/>
      <c r="AN113" s="85"/>
      <c r="AO113" s="83"/>
      <c r="AP113" s="84"/>
      <c r="AQ113" s="85"/>
      <c r="AR113" s="83"/>
      <c r="AS113" s="84"/>
      <c r="AT113" s="85"/>
      <c r="AU113" s="83"/>
      <c r="AV113" s="84"/>
      <c r="AW113" s="85"/>
      <c r="AX113" s="83"/>
      <c r="AY113" s="84"/>
      <c r="AZ113" s="85"/>
      <c r="BA113" s="83"/>
      <c r="BB113" s="84"/>
      <c r="BC113" s="85"/>
      <c r="BD113" s="83"/>
      <c r="BE113" s="84"/>
      <c r="BF113" s="85"/>
      <c r="BG113" s="83"/>
      <c r="BH113" s="84"/>
      <c r="BI113" s="85"/>
      <c r="BJ113" s="83"/>
      <c r="BK113" s="84"/>
      <c r="BL113" s="85"/>
      <c r="BM113" s="83"/>
      <c r="BN113" s="84"/>
      <c r="BO113" s="85"/>
      <c r="BP113" s="83"/>
      <c r="BQ113" s="84"/>
      <c r="BR113" s="85"/>
      <c r="BS113" s="83"/>
      <c r="BT113" s="84"/>
      <c r="BU113" s="85"/>
      <c r="BV113" s="83"/>
      <c r="BW113" s="84"/>
      <c r="BX113" s="85"/>
      <c r="BY113" s="83"/>
      <c r="BZ113" s="84"/>
      <c r="CA113" s="85"/>
      <c r="CB113" s="83"/>
      <c r="CC113" s="84"/>
      <c r="CD113" s="85"/>
      <c r="CE113" s="83"/>
      <c r="CF113" s="84"/>
      <c r="CG113" s="85"/>
    </row>
    <row r="114" spans="1:85" x14ac:dyDescent="0.3">
      <c r="A114" s="70"/>
      <c r="B114" s="71"/>
      <c r="C114" s="75"/>
      <c r="D114" s="86"/>
      <c r="E114" s="71"/>
      <c r="F114" s="75"/>
      <c r="G114" s="86"/>
      <c r="H114" s="71"/>
      <c r="I114" s="75"/>
      <c r="J114" s="86"/>
      <c r="K114" s="71"/>
      <c r="L114" s="75"/>
      <c r="M114" s="86"/>
      <c r="N114" s="71"/>
      <c r="O114" s="75"/>
      <c r="P114" s="86"/>
      <c r="Q114" s="71"/>
      <c r="R114" s="75"/>
      <c r="S114" s="86"/>
      <c r="T114" s="71"/>
      <c r="U114" s="75"/>
      <c r="V114" s="86"/>
      <c r="W114" s="71"/>
      <c r="X114" s="75"/>
      <c r="Y114" s="86"/>
      <c r="Z114" s="71"/>
      <c r="AA114" s="75"/>
      <c r="AB114" s="86"/>
      <c r="AC114" s="71"/>
      <c r="AD114" s="75"/>
      <c r="AE114" s="86"/>
      <c r="AF114" s="71"/>
      <c r="AG114" s="75"/>
      <c r="AH114" s="86"/>
      <c r="AI114" s="71"/>
      <c r="AJ114" s="75"/>
      <c r="AK114" s="86"/>
      <c r="AL114" s="71"/>
      <c r="AM114" s="75"/>
      <c r="AN114" s="86"/>
      <c r="AO114" s="71"/>
      <c r="AP114" s="75"/>
      <c r="AQ114" s="86"/>
      <c r="AR114" s="71"/>
      <c r="AS114" s="75"/>
      <c r="AT114" s="86"/>
      <c r="AU114" s="71"/>
      <c r="AV114" s="75"/>
      <c r="AW114" s="86"/>
      <c r="AX114" s="71"/>
      <c r="AY114" s="75"/>
      <c r="AZ114" s="86"/>
      <c r="BA114" s="71"/>
      <c r="BB114" s="75"/>
      <c r="BC114" s="86"/>
      <c r="BD114" s="71"/>
      <c r="BE114" s="75"/>
      <c r="BF114" s="86"/>
      <c r="BG114" s="71"/>
      <c r="BH114" s="75"/>
      <c r="BI114" s="86"/>
      <c r="BJ114" s="71"/>
      <c r="BK114" s="75"/>
      <c r="BL114" s="86"/>
      <c r="BM114" s="71"/>
      <c r="BN114" s="75"/>
      <c r="BO114" s="86"/>
      <c r="BP114" s="71"/>
      <c r="BQ114" s="75"/>
      <c r="BR114" s="86"/>
      <c r="BS114" s="71"/>
      <c r="BT114" s="75"/>
      <c r="BU114" s="86"/>
      <c r="BV114" s="71"/>
      <c r="BW114" s="75"/>
      <c r="BX114" s="86"/>
      <c r="BY114" s="71"/>
      <c r="BZ114" s="75"/>
      <c r="CA114" s="86"/>
      <c r="CB114" s="71"/>
      <c r="CC114" s="75"/>
      <c r="CD114" s="86"/>
      <c r="CE114" s="71"/>
      <c r="CF114" s="75"/>
      <c r="CG114" s="86"/>
    </row>
    <row r="115" spans="1:85" x14ac:dyDescent="0.3">
      <c r="A115" s="87" t="s">
        <v>59</v>
      </c>
      <c r="B115" s="88">
        <v>0</v>
      </c>
      <c r="C115" s="75">
        <v>0</v>
      </c>
      <c r="D115" s="89">
        <f>B115*C115</f>
        <v>0</v>
      </c>
      <c r="E115" s="88">
        <f>+B144</f>
        <v>0</v>
      </c>
      <c r="F115" s="75">
        <f>+C144</f>
        <v>0</v>
      </c>
      <c r="G115" s="89">
        <f>+E115*F115</f>
        <v>0</v>
      </c>
      <c r="H115" s="88">
        <f>+E144</f>
        <v>0</v>
      </c>
      <c r="I115" s="75">
        <f>+F144</f>
        <v>0</v>
      </c>
      <c r="J115" s="89">
        <f>+H115*I115</f>
        <v>0</v>
      </c>
      <c r="K115" s="88">
        <f t="shared" ref="K115:AK115" si="0">+H144</f>
        <v>0</v>
      </c>
      <c r="L115" s="75">
        <f t="shared" si="0"/>
        <v>0</v>
      </c>
      <c r="M115" s="89">
        <f t="shared" si="0"/>
        <v>0</v>
      </c>
      <c r="N115" s="88">
        <f t="shared" si="0"/>
        <v>0</v>
      </c>
      <c r="O115" s="75">
        <f t="shared" si="0"/>
        <v>0</v>
      </c>
      <c r="P115" s="89">
        <f t="shared" si="0"/>
        <v>0</v>
      </c>
      <c r="Q115" s="88">
        <f t="shared" si="0"/>
        <v>0</v>
      </c>
      <c r="R115" s="75">
        <f t="shared" si="0"/>
        <v>0</v>
      </c>
      <c r="S115" s="89">
        <f t="shared" si="0"/>
        <v>0</v>
      </c>
      <c r="T115" s="88">
        <f t="shared" si="0"/>
        <v>0</v>
      </c>
      <c r="U115" s="75">
        <f t="shared" si="0"/>
        <v>0</v>
      </c>
      <c r="V115" s="89">
        <f t="shared" si="0"/>
        <v>0</v>
      </c>
      <c r="W115" s="88">
        <f t="shared" si="0"/>
        <v>0</v>
      </c>
      <c r="X115" s="75">
        <f t="shared" si="0"/>
        <v>0</v>
      </c>
      <c r="Y115" s="89">
        <f t="shared" si="0"/>
        <v>0</v>
      </c>
      <c r="Z115" s="88">
        <f t="shared" si="0"/>
        <v>0</v>
      </c>
      <c r="AA115" s="75">
        <f t="shared" si="0"/>
        <v>0</v>
      </c>
      <c r="AB115" s="89">
        <f t="shared" si="0"/>
        <v>0</v>
      </c>
      <c r="AC115" s="88">
        <f t="shared" si="0"/>
        <v>0</v>
      </c>
      <c r="AD115" s="75">
        <f t="shared" si="0"/>
        <v>0</v>
      </c>
      <c r="AE115" s="89">
        <f t="shared" si="0"/>
        <v>0</v>
      </c>
      <c r="AF115" s="88">
        <f t="shared" si="0"/>
        <v>0</v>
      </c>
      <c r="AG115" s="75">
        <f t="shared" si="0"/>
        <v>0</v>
      </c>
      <c r="AH115" s="89">
        <f t="shared" si="0"/>
        <v>0</v>
      </c>
      <c r="AI115" s="88">
        <f t="shared" si="0"/>
        <v>0</v>
      </c>
      <c r="AJ115" s="75">
        <f t="shared" si="0"/>
        <v>0</v>
      </c>
      <c r="AK115" s="89">
        <f t="shared" si="0"/>
        <v>0</v>
      </c>
      <c r="AL115" s="88">
        <v>0</v>
      </c>
      <c r="AM115" s="75">
        <v>0</v>
      </c>
      <c r="AN115" s="89">
        <v>0</v>
      </c>
      <c r="AO115" s="88">
        <f t="shared" ref="AO115:BX115" si="1">+AL144</f>
        <v>0</v>
      </c>
      <c r="AP115" s="75">
        <f t="shared" si="1"/>
        <v>0</v>
      </c>
      <c r="AQ115" s="89">
        <f t="shared" si="1"/>
        <v>0</v>
      </c>
      <c r="AR115" s="88">
        <f t="shared" si="1"/>
        <v>0</v>
      </c>
      <c r="AS115" s="75">
        <f t="shared" si="1"/>
        <v>0</v>
      </c>
      <c r="AT115" s="89">
        <f t="shared" si="1"/>
        <v>0</v>
      </c>
      <c r="AU115" s="88">
        <f t="shared" si="1"/>
        <v>0</v>
      </c>
      <c r="AV115" s="75">
        <f t="shared" si="1"/>
        <v>0</v>
      </c>
      <c r="AW115" s="89">
        <f t="shared" si="1"/>
        <v>0</v>
      </c>
      <c r="AX115" s="88">
        <f t="shared" si="1"/>
        <v>0</v>
      </c>
      <c r="AY115" s="75">
        <f t="shared" si="1"/>
        <v>0</v>
      </c>
      <c r="AZ115" s="89">
        <f t="shared" si="1"/>
        <v>0</v>
      </c>
      <c r="BA115" s="88">
        <f t="shared" si="1"/>
        <v>0</v>
      </c>
      <c r="BB115" s="75">
        <f t="shared" si="1"/>
        <v>0</v>
      </c>
      <c r="BC115" s="89">
        <f t="shared" si="1"/>
        <v>0</v>
      </c>
      <c r="BD115" s="88">
        <f t="shared" si="1"/>
        <v>0</v>
      </c>
      <c r="BE115" s="75">
        <f t="shared" si="1"/>
        <v>0</v>
      </c>
      <c r="BF115" s="89">
        <f t="shared" si="1"/>
        <v>0</v>
      </c>
      <c r="BG115" s="88">
        <f t="shared" si="1"/>
        <v>0</v>
      </c>
      <c r="BH115" s="75">
        <f t="shared" si="1"/>
        <v>0</v>
      </c>
      <c r="BI115" s="89">
        <f t="shared" si="1"/>
        <v>0</v>
      </c>
      <c r="BJ115" s="88">
        <f t="shared" si="1"/>
        <v>0</v>
      </c>
      <c r="BK115" s="75">
        <f t="shared" si="1"/>
        <v>0</v>
      </c>
      <c r="BL115" s="89">
        <f t="shared" si="1"/>
        <v>0</v>
      </c>
      <c r="BM115" s="88">
        <f t="shared" si="1"/>
        <v>0</v>
      </c>
      <c r="BN115" s="75">
        <f t="shared" si="1"/>
        <v>0</v>
      </c>
      <c r="BO115" s="89">
        <f t="shared" si="1"/>
        <v>0</v>
      </c>
      <c r="BP115" s="88">
        <f t="shared" si="1"/>
        <v>0</v>
      </c>
      <c r="BQ115" s="75">
        <f t="shared" si="1"/>
        <v>0</v>
      </c>
      <c r="BR115" s="89">
        <f t="shared" si="1"/>
        <v>0</v>
      </c>
      <c r="BS115" s="88">
        <f t="shared" si="1"/>
        <v>0</v>
      </c>
      <c r="BT115" s="75">
        <f t="shared" si="1"/>
        <v>0</v>
      </c>
      <c r="BU115" s="89">
        <f t="shared" si="1"/>
        <v>0</v>
      </c>
      <c r="BV115" s="88">
        <f t="shared" si="1"/>
        <v>0</v>
      </c>
      <c r="BW115" s="75">
        <f t="shared" si="1"/>
        <v>0</v>
      </c>
      <c r="BX115" s="89">
        <f t="shared" si="1"/>
        <v>0</v>
      </c>
      <c r="BY115" s="88">
        <v>608923</v>
      </c>
      <c r="BZ115" s="75">
        <f>CA115/BY115</f>
        <v>4.3562981362175508</v>
      </c>
      <c r="CA115" s="89">
        <v>2652650.13</v>
      </c>
      <c r="CB115" s="88">
        <f t="shared" ref="CB115:CG115" si="2">+BY144</f>
        <v>608923</v>
      </c>
      <c r="CC115" s="75">
        <f t="shared" si="2"/>
        <v>4.3562981362175508</v>
      </c>
      <c r="CD115" s="89">
        <f t="shared" si="2"/>
        <v>2652650.13</v>
      </c>
      <c r="CE115" s="88">
        <f t="shared" si="2"/>
        <v>667925</v>
      </c>
      <c r="CF115" s="75">
        <f t="shared" si="2"/>
        <v>4.3566251450387394</v>
      </c>
      <c r="CG115" s="89">
        <f t="shared" si="2"/>
        <v>2909898.85</v>
      </c>
    </row>
    <row r="116" spans="1:85" x14ac:dyDescent="0.3">
      <c r="A116" s="87"/>
      <c r="B116" s="88"/>
      <c r="C116" s="75"/>
      <c r="D116" s="90"/>
      <c r="E116" s="88"/>
      <c r="F116" s="75"/>
      <c r="G116" s="90"/>
      <c r="H116" s="88"/>
      <c r="I116" s="75"/>
      <c r="J116" s="90"/>
      <c r="K116" s="88"/>
      <c r="L116" s="75"/>
      <c r="M116" s="90"/>
      <c r="N116" s="88"/>
      <c r="O116" s="75"/>
      <c r="P116" s="90"/>
      <c r="Q116" s="88"/>
      <c r="R116" s="75"/>
      <c r="S116" s="90"/>
      <c r="T116" s="88"/>
      <c r="U116" s="75"/>
      <c r="V116" s="90"/>
      <c r="W116" s="88"/>
      <c r="X116" s="75"/>
      <c r="Y116" s="90"/>
      <c r="Z116" s="88"/>
      <c r="AA116" s="75"/>
      <c r="AB116" s="90"/>
      <c r="AC116" s="88"/>
      <c r="AD116" s="75"/>
      <c r="AE116" s="90"/>
      <c r="AF116" s="88"/>
      <c r="AG116" s="75"/>
      <c r="AH116" s="90"/>
      <c r="AI116" s="88"/>
      <c r="AJ116" s="75"/>
      <c r="AK116" s="90"/>
      <c r="AL116" s="88"/>
      <c r="AM116" s="75"/>
      <c r="AN116" s="90"/>
      <c r="AO116" s="88"/>
      <c r="AP116" s="75"/>
      <c r="AQ116" s="90"/>
      <c r="AR116" s="88"/>
      <c r="AS116" s="75"/>
      <c r="AT116" s="90"/>
      <c r="AU116" s="88"/>
      <c r="AV116" s="75"/>
      <c r="AW116" s="90"/>
      <c r="AX116" s="88"/>
      <c r="AY116" s="75"/>
      <c r="AZ116" s="90"/>
      <c r="BA116" s="88"/>
      <c r="BB116" s="75"/>
      <c r="BC116" s="90"/>
      <c r="BD116" s="88"/>
      <c r="BE116" s="75"/>
      <c r="BF116" s="90"/>
      <c r="BG116" s="88"/>
      <c r="BH116" s="75"/>
      <c r="BI116" s="90"/>
      <c r="BJ116" s="88"/>
      <c r="BK116" s="75"/>
      <c r="BL116" s="90"/>
      <c r="BM116" s="88"/>
      <c r="BN116" s="75"/>
      <c r="BO116" s="90"/>
      <c r="BP116" s="88"/>
      <c r="BQ116" s="75"/>
      <c r="BR116" s="90"/>
      <c r="BS116" s="88"/>
      <c r="BT116" s="75"/>
      <c r="BU116" s="90"/>
      <c r="BV116" s="88"/>
      <c r="BW116" s="75"/>
      <c r="BX116" s="90"/>
      <c r="BY116" s="88"/>
      <c r="BZ116" s="75"/>
      <c r="CA116" s="90"/>
      <c r="CB116" s="88"/>
      <c r="CC116" s="75"/>
      <c r="CD116" s="90"/>
      <c r="CE116" s="88"/>
      <c r="CF116" s="75"/>
      <c r="CG116" s="90"/>
    </row>
    <row r="117" spans="1:85" x14ac:dyDescent="0.3">
      <c r="A117" s="70"/>
      <c r="B117" s="71"/>
      <c r="C117" s="75"/>
      <c r="D117" s="86"/>
      <c r="E117" s="71"/>
      <c r="F117" s="75"/>
      <c r="G117" s="86"/>
      <c r="H117" s="71"/>
      <c r="I117" s="75"/>
      <c r="J117" s="86"/>
      <c r="K117" s="71"/>
      <c r="L117" s="75"/>
      <c r="M117" s="86"/>
      <c r="N117" s="71"/>
      <c r="O117" s="75"/>
      <c r="P117" s="86"/>
      <c r="Q117" s="71"/>
      <c r="R117" s="75"/>
      <c r="S117" s="86"/>
      <c r="T117" s="71"/>
      <c r="U117" s="75"/>
      <c r="V117" s="86"/>
      <c r="W117" s="71"/>
      <c r="X117" s="75"/>
      <c r="Y117" s="86"/>
      <c r="Z117" s="71"/>
      <c r="AA117" s="75"/>
      <c r="AB117" s="86"/>
      <c r="AC117" s="71"/>
      <c r="AD117" s="75"/>
      <c r="AE117" s="86"/>
      <c r="AF117" s="71"/>
      <c r="AG117" s="75"/>
      <c r="AH117" s="86"/>
      <c r="AI117" s="71"/>
      <c r="AJ117" s="75"/>
      <c r="AK117" s="86"/>
      <c r="AL117" s="71"/>
      <c r="AM117" s="75"/>
      <c r="AN117" s="86"/>
      <c r="AO117" s="71"/>
      <c r="AP117" s="75"/>
      <c r="AQ117" s="86"/>
      <c r="AR117" s="71"/>
      <c r="AS117" s="75"/>
      <c r="AT117" s="86"/>
      <c r="AU117" s="71"/>
      <c r="AV117" s="75"/>
      <c r="AW117" s="86"/>
      <c r="AX117" s="71"/>
      <c r="AY117" s="75"/>
      <c r="AZ117" s="86"/>
      <c r="BA117" s="71"/>
      <c r="BB117" s="75"/>
      <c r="BC117" s="86"/>
      <c r="BD117" s="71"/>
      <c r="BE117" s="75"/>
      <c r="BF117" s="86"/>
      <c r="BG117" s="71"/>
      <c r="BH117" s="75"/>
      <c r="BI117" s="86"/>
      <c r="BJ117" s="71"/>
      <c r="BK117" s="75"/>
      <c r="BL117" s="86"/>
      <c r="BM117" s="71"/>
      <c r="BN117" s="75"/>
      <c r="BO117" s="86"/>
      <c r="BP117" s="71"/>
      <c r="BQ117" s="75"/>
      <c r="BR117" s="86"/>
      <c r="BS117" s="71"/>
      <c r="BT117" s="75"/>
      <c r="BU117" s="86"/>
      <c r="BV117" s="71"/>
      <c r="BW117" s="75"/>
      <c r="BX117" s="86"/>
      <c r="BY117" s="71"/>
      <c r="BZ117" s="75"/>
      <c r="CA117" s="86"/>
      <c r="CB117" s="71"/>
      <c r="CC117" s="75"/>
      <c r="CD117" s="86"/>
      <c r="CE117" s="71"/>
      <c r="CF117" s="75"/>
      <c r="CG117" s="86"/>
    </row>
    <row r="118" spans="1:85" x14ac:dyDescent="0.3">
      <c r="A118" s="91" t="s">
        <v>1</v>
      </c>
      <c r="B118" s="92"/>
      <c r="C118" s="93"/>
      <c r="D118" s="94"/>
      <c r="E118" s="92"/>
      <c r="F118" s="93"/>
      <c r="G118" s="94"/>
      <c r="H118" s="92"/>
      <c r="I118" s="93"/>
      <c r="J118" s="94"/>
      <c r="K118" s="92"/>
      <c r="L118" s="93"/>
      <c r="M118" s="94"/>
      <c r="N118" s="92"/>
      <c r="O118" s="93"/>
      <c r="P118" s="94"/>
      <c r="Q118" s="92"/>
      <c r="R118" s="93"/>
      <c r="S118" s="94"/>
      <c r="T118" s="92"/>
      <c r="U118" s="93"/>
      <c r="V118" s="94"/>
      <c r="W118" s="92"/>
      <c r="X118" s="93"/>
      <c r="Y118" s="94"/>
      <c r="Z118" s="92"/>
      <c r="AA118" s="93"/>
      <c r="AB118" s="94"/>
      <c r="AC118" s="92"/>
      <c r="AD118" s="93"/>
      <c r="AE118" s="94"/>
      <c r="AF118" s="92"/>
      <c r="AG118" s="93"/>
      <c r="AH118" s="94"/>
      <c r="AI118" s="92"/>
      <c r="AJ118" s="93"/>
      <c r="AK118" s="94"/>
      <c r="AL118" s="92"/>
      <c r="AM118" s="93"/>
      <c r="AN118" s="94"/>
      <c r="AO118" s="92"/>
      <c r="AP118" s="93"/>
      <c r="AQ118" s="94"/>
      <c r="AR118" s="92"/>
      <c r="AS118" s="93"/>
      <c r="AT118" s="94"/>
      <c r="AU118" s="92"/>
      <c r="AV118" s="93"/>
      <c r="AW118" s="94"/>
      <c r="AX118" s="92"/>
      <c r="AY118" s="93"/>
      <c r="AZ118" s="94"/>
      <c r="BA118" s="92"/>
      <c r="BB118" s="93"/>
      <c r="BC118" s="94"/>
      <c r="BD118" s="92"/>
      <c r="BE118" s="93"/>
      <c r="BF118" s="94"/>
      <c r="BG118" s="92"/>
      <c r="BH118" s="93"/>
      <c r="BI118" s="94"/>
      <c r="BJ118" s="92"/>
      <c r="BK118" s="93"/>
      <c r="BL118" s="94"/>
      <c r="BM118" s="92"/>
      <c r="BN118" s="93"/>
      <c r="BO118" s="94"/>
      <c r="BP118" s="92"/>
      <c r="BQ118" s="93"/>
      <c r="BR118" s="94"/>
      <c r="BS118" s="92"/>
      <c r="BT118" s="93"/>
      <c r="BU118" s="94"/>
      <c r="BV118" s="92"/>
      <c r="BW118" s="93"/>
      <c r="BX118" s="94"/>
      <c r="BY118" s="92"/>
      <c r="BZ118" s="93"/>
      <c r="CA118" s="94"/>
      <c r="CB118" s="92"/>
      <c r="CC118" s="93"/>
      <c r="CD118" s="94"/>
      <c r="CE118" s="92"/>
      <c r="CF118" s="93"/>
      <c r="CG118" s="94"/>
    </row>
    <row r="119" spans="1:85" x14ac:dyDescent="0.3">
      <c r="A119" s="95" t="s">
        <v>60</v>
      </c>
      <c r="B119" s="96">
        <v>0</v>
      </c>
      <c r="C119" s="97">
        <v>0</v>
      </c>
      <c r="D119" s="98">
        <f>+C119*B119</f>
        <v>0</v>
      </c>
      <c r="E119" s="96">
        <v>0</v>
      </c>
      <c r="F119" s="97">
        <v>0</v>
      </c>
      <c r="G119" s="98">
        <f>+F119*E119</f>
        <v>0</v>
      </c>
      <c r="H119" s="96">
        <v>0</v>
      </c>
      <c r="I119" s="97">
        <v>0</v>
      </c>
      <c r="J119" s="98">
        <f>+H119*I119</f>
        <v>0</v>
      </c>
      <c r="K119" s="96">
        <v>0</v>
      </c>
      <c r="L119" s="97">
        <v>0</v>
      </c>
      <c r="M119" s="98">
        <f>+K119*L119</f>
        <v>0</v>
      </c>
      <c r="N119" s="96">
        <v>0</v>
      </c>
      <c r="O119" s="97">
        <v>0</v>
      </c>
      <c r="P119" s="98">
        <f>+N119*O119</f>
        <v>0</v>
      </c>
      <c r="Q119" s="96">
        <v>0</v>
      </c>
      <c r="R119" s="97">
        <v>0</v>
      </c>
      <c r="S119" s="98">
        <f>+Q119*R119</f>
        <v>0</v>
      </c>
      <c r="T119" s="96">
        <v>0</v>
      </c>
      <c r="U119" s="97">
        <v>0</v>
      </c>
      <c r="V119" s="98">
        <f>+T119*U119</f>
        <v>0</v>
      </c>
      <c r="W119" s="96">
        <v>0</v>
      </c>
      <c r="X119" s="97">
        <v>0</v>
      </c>
      <c r="Y119" s="98">
        <f>+W119*X119</f>
        <v>0</v>
      </c>
      <c r="Z119" s="96">
        <v>0</v>
      </c>
      <c r="AA119" s="97">
        <v>0</v>
      </c>
      <c r="AB119" s="98">
        <f>+Z119*AA119</f>
        <v>0</v>
      </c>
      <c r="AC119" s="96">
        <v>0</v>
      </c>
      <c r="AD119" s="97">
        <v>0</v>
      </c>
      <c r="AE119" s="98">
        <f>+AC119*AD119</f>
        <v>0</v>
      </c>
      <c r="AF119" s="96">
        <v>0</v>
      </c>
      <c r="AG119" s="97">
        <v>0</v>
      </c>
      <c r="AH119" s="98">
        <f>+AF119*AG119</f>
        <v>0</v>
      </c>
      <c r="AI119" s="96">
        <v>0</v>
      </c>
      <c r="AJ119" s="97">
        <v>0</v>
      </c>
      <c r="AK119" s="98">
        <f>ROUND(AI119*AJ119,2)</f>
        <v>0</v>
      </c>
      <c r="AL119" s="96">
        <v>0</v>
      </c>
      <c r="AM119" s="97">
        <v>0</v>
      </c>
      <c r="AN119" s="98">
        <f>+AL119*AM119</f>
        <v>0</v>
      </c>
      <c r="AO119" s="96">
        <v>0</v>
      </c>
      <c r="AP119" s="97">
        <v>0</v>
      </c>
      <c r="AQ119" s="98">
        <v>0</v>
      </c>
      <c r="AR119" s="96">
        <v>0</v>
      </c>
      <c r="AS119" s="97">
        <v>0</v>
      </c>
      <c r="AT119" s="98">
        <v>0</v>
      </c>
      <c r="AU119" s="96">
        <v>0</v>
      </c>
      <c r="AV119" s="97">
        <v>0</v>
      </c>
      <c r="AW119" s="98">
        <f>+AU119*AV119</f>
        <v>0</v>
      </c>
      <c r="AX119" s="96">
        <v>0</v>
      </c>
      <c r="AY119" s="97">
        <v>0</v>
      </c>
      <c r="AZ119" s="98">
        <f>+AX119*AY119</f>
        <v>0</v>
      </c>
      <c r="BA119" s="96">
        <v>0</v>
      </c>
      <c r="BB119" s="97">
        <v>0</v>
      </c>
      <c r="BC119" s="98">
        <f>+BA119*BB119</f>
        <v>0</v>
      </c>
      <c r="BD119" s="96">
        <v>0</v>
      </c>
      <c r="BE119" s="97">
        <v>0</v>
      </c>
      <c r="BF119" s="98">
        <v>0</v>
      </c>
      <c r="BG119" s="96">
        <v>0</v>
      </c>
      <c r="BH119" s="97">
        <v>0</v>
      </c>
      <c r="BI119" s="98">
        <v>0</v>
      </c>
      <c r="BJ119" s="96">
        <v>0</v>
      </c>
      <c r="BK119" s="97">
        <v>0</v>
      </c>
      <c r="BL119" s="98">
        <f>+BJ119*BK119</f>
        <v>0</v>
      </c>
      <c r="BM119" s="96">
        <v>0</v>
      </c>
      <c r="BN119" s="97">
        <v>0</v>
      </c>
      <c r="BO119" s="98">
        <f>+BM119*BN119</f>
        <v>0</v>
      </c>
      <c r="BP119" s="96">
        <v>0</v>
      </c>
      <c r="BQ119" s="97">
        <v>0</v>
      </c>
      <c r="BR119" s="98">
        <v>0</v>
      </c>
      <c r="BS119" s="96">
        <v>0</v>
      </c>
      <c r="BT119" s="97">
        <v>0</v>
      </c>
      <c r="BU119" s="98">
        <v>0</v>
      </c>
      <c r="BV119" s="96">
        <v>0</v>
      </c>
      <c r="BW119" s="97">
        <v>0</v>
      </c>
      <c r="BX119" s="98">
        <v>0</v>
      </c>
      <c r="BY119" s="96">
        <v>0</v>
      </c>
      <c r="BZ119" s="97">
        <v>0</v>
      </c>
      <c r="CA119" s="98">
        <v>0</v>
      </c>
      <c r="CB119" s="162">
        <v>59002</v>
      </c>
      <c r="CC119" s="163">
        <v>4.3600000000000003</v>
      </c>
      <c r="CD119" s="164">
        <v>257248.72</v>
      </c>
      <c r="CE119" s="162">
        <v>41322</v>
      </c>
      <c r="CF119" s="163">
        <v>4.3600000000000003</v>
      </c>
      <c r="CG119" s="164">
        <f>+CE119*CF119</f>
        <v>180163.92</v>
      </c>
    </row>
    <row r="120" spans="1:85" x14ac:dyDescent="0.3">
      <c r="A120" s="95" t="s">
        <v>61</v>
      </c>
      <c r="B120" s="96"/>
      <c r="C120" s="97"/>
      <c r="D120" s="98"/>
      <c r="E120" s="96"/>
      <c r="F120" s="97"/>
      <c r="G120" s="98"/>
      <c r="H120" s="96"/>
      <c r="I120" s="97"/>
      <c r="J120" s="98"/>
      <c r="K120" s="96"/>
      <c r="L120" s="97"/>
      <c r="M120" s="98"/>
      <c r="N120" s="96"/>
      <c r="O120" s="97"/>
      <c r="P120" s="98"/>
      <c r="Q120" s="96"/>
      <c r="R120" s="97"/>
      <c r="S120" s="98"/>
      <c r="T120" s="96"/>
      <c r="U120" s="97"/>
      <c r="V120" s="98"/>
      <c r="W120" s="96"/>
      <c r="X120" s="97"/>
      <c r="Y120" s="98"/>
      <c r="Z120" s="96"/>
      <c r="AA120" s="97"/>
      <c r="AB120" s="98"/>
      <c r="AC120" s="96"/>
      <c r="AD120" s="97"/>
      <c r="AE120" s="98"/>
      <c r="AF120" s="96"/>
      <c r="AG120" s="97"/>
      <c r="AH120" s="98"/>
      <c r="AI120" s="96"/>
      <c r="AJ120" s="97"/>
      <c r="AK120" s="98"/>
      <c r="AL120" s="96"/>
      <c r="AM120" s="97"/>
      <c r="AN120" s="98"/>
      <c r="AO120" s="96"/>
      <c r="AP120" s="97"/>
      <c r="AQ120" s="98"/>
      <c r="AR120" s="96"/>
      <c r="AS120" s="97"/>
      <c r="AT120" s="98"/>
      <c r="AU120" s="96"/>
      <c r="AV120" s="97"/>
      <c r="AW120" s="98"/>
      <c r="AX120" s="96"/>
      <c r="AY120" s="97"/>
      <c r="AZ120" s="98"/>
      <c r="BA120" s="96"/>
      <c r="BB120" s="97"/>
      <c r="BC120" s="98"/>
      <c r="BD120" s="96"/>
      <c r="BE120" s="97"/>
      <c r="BF120" s="98"/>
      <c r="BG120" s="96"/>
      <c r="BH120" s="97"/>
      <c r="BI120" s="98"/>
      <c r="BJ120" s="96"/>
      <c r="BK120" s="97"/>
      <c r="BL120" s="98"/>
      <c r="BM120" s="96"/>
      <c r="BN120" s="97"/>
      <c r="BO120" s="98"/>
      <c r="BP120" s="96"/>
      <c r="BQ120" s="97"/>
      <c r="BR120" s="98"/>
      <c r="BS120" s="96"/>
      <c r="BT120" s="97"/>
      <c r="BU120" s="98"/>
      <c r="BV120" s="96"/>
      <c r="BW120" s="97"/>
      <c r="BX120" s="98"/>
      <c r="BY120" s="96"/>
      <c r="BZ120" s="97"/>
      <c r="CA120" s="98"/>
      <c r="CB120" s="96"/>
      <c r="CC120" s="97"/>
      <c r="CD120" s="98"/>
      <c r="CE120" s="96"/>
      <c r="CF120" s="97"/>
      <c r="CG120" s="98"/>
    </row>
    <row r="121" spans="1:85" x14ac:dyDescent="0.3">
      <c r="A121" s="95" t="s">
        <v>62</v>
      </c>
      <c r="B121" s="99"/>
      <c r="C121" s="100"/>
      <c r="D121" s="101"/>
      <c r="E121" s="99"/>
      <c r="F121" s="100"/>
      <c r="G121" s="101"/>
      <c r="H121" s="96"/>
      <c r="I121" s="97"/>
      <c r="J121" s="98"/>
      <c r="K121" s="99"/>
      <c r="L121" s="100"/>
      <c r="M121" s="101"/>
      <c r="N121" s="99"/>
      <c r="O121" s="100"/>
      <c r="P121" s="101"/>
      <c r="Q121" s="99"/>
      <c r="R121" s="100"/>
      <c r="S121" s="101"/>
      <c r="T121" s="99"/>
      <c r="U121" s="100"/>
      <c r="V121" s="101"/>
      <c r="W121" s="99"/>
      <c r="X121" s="100"/>
      <c r="Y121" s="101"/>
      <c r="Z121" s="99"/>
      <c r="AA121" s="100"/>
      <c r="AB121" s="101"/>
      <c r="AC121" s="99"/>
      <c r="AD121" s="100"/>
      <c r="AE121" s="101"/>
      <c r="AF121" s="99"/>
      <c r="AG121" s="100"/>
      <c r="AH121" s="101"/>
      <c r="AI121" s="99"/>
      <c r="AJ121" s="100"/>
      <c r="AK121" s="101"/>
      <c r="AL121" s="99"/>
      <c r="AM121" s="100"/>
      <c r="AN121" s="101"/>
      <c r="AO121" s="99"/>
      <c r="AP121" s="100"/>
      <c r="AQ121" s="101"/>
      <c r="AR121" s="99"/>
      <c r="AS121" s="100"/>
      <c r="AT121" s="101"/>
      <c r="AU121" s="99"/>
      <c r="AV121" s="100"/>
      <c r="AW121" s="101"/>
      <c r="AX121" s="99"/>
      <c r="AY121" s="100"/>
      <c r="AZ121" s="101"/>
      <c r="BA121" s="99"/>
      <c r="BB121" s="100"/>
      <c r="BC121" s="101"/>
      <c r="BD121" s="99"/>
      <c r="BE121" s="100"/>
      <c r="BF121" s="101"/>
      <c r="BG121" s="99"/>
      <c r="BH121" s="100"/>
      <c r="BI121" s="101"/>
      <c r="BJ121" s="99"/>
      <c r="BK121" s="100"/>
      <c r="BL121" s="101"/>
      <c r="BM121" s="99"/>
      <c r="BN121" s="100"/>
      <c r="BO121" s="101"/>
      <c r="BP121" s="99"/>
      <c r="BQ121" s="100"/>
      <c r="BR121" s="101"/>
      <c r="BS121" s="99"/>
      <c r="BT121" s="100"/>
      <c r="BU121" s="101"/>
      <c r="BV121" s="99"/>
      <c r="BW121" s="100"/>
      <c r="BX121" s="101"/>
      <c r="BY121" s="99"/>
      <c r="BZ121" s="100"/>
      <c r="CA121" s="101"/>
      <c r="CB121" s="99"/>
      <c r="CC121" s="100"/>
      <c r="CD121" s="101"/>
      <c r="CE121" s="99"/>
      <c r="CF121" s="100"/>
      <c r="CG121" s="101"/>
    </row>
    <row r="122" spans="1:85" x14ac:dyDescent="0.3">
      <c r="A122" s="95"/>
      <c r="B122" s="96"/>
      <c r="C122" s="97"/>
      <c r="D122" s="98"/>
      <c r="E122" s="96"/>
      <c r="F122" s="97"/>
      <c r="G122" s="98"/>
      <c r="H122" s="96"/>
      <c r="I122" s="97"/>
      <c r="J122" s="98"/>
      <c r="K122" s="96"/>
      <c r="L122" s="97"/>
      <c r="M122" s="98"/>
      <c r="N122" s="96"/>
      <c r="O122" s="97"/>
      <c r="P122" s="98"/>
      <c r="Q122" s="96"/>
      <c r="R122" s="97"/>
      <c r="S122" s="98"/>
      <c r="T122" s="96"/>
      <c r="U122" s="97"/>
      <c r="V122" s="98"/>
      <c r="W122" s="96"/>
      <c r="X122" s="97"/>
      <c r="Y122" s="98"/>
      <c r="Z122" s="96"/>
      <c r="AA122" s="97"/>
      <c r="AB122" s="98"/>
      <c r="AC122" s="96"/>
      <c r="AD122" s="97"/>
      <c r="AE122" s="98"/>
      <c r="AF122" s="96"/>
      <c r="AG122" s="97"/>
      <c r="AH122" s="98"/>
      <c r="AI122" s="96"/>
      <c r="AJ122" s="97"/>
      <c r="AK122" s="98"/>
      <c r="AL122" s="96"/>
      <c r="AM122" s="97"/>
      <c r="AN122" s="98"/>
      <c r="AO122" s="96"/>
      <c r="AP122" s="97"/>
      <c r="AQ122" s="98"/>
      <c r="AR122" s="96"/>
      <c r="AS122" s="97"/>
      <c r="AT122" s="98"/>
      <c r="AU122" s="96"/>
      <c r="AV122" s="97"/>
      <c r="AW122" s="98"/>
      <c r="AX122" s="96"/>
      <c r="AY122" s="97"/>
      <c r="AZ122" s="98"/>
      <c r="BA122" s="96"/>
      <c r="BB122" s="97"/>
      <c r="BC122" s="98"/>
      <c r="BD122" s="96"/>
      <c r="BE122" s="97"/>
      <c r="BF122" s="98"/>
      <c r="BG122" s="96"/>
      <c r="BH122" s="97"/>
      <c r="BI122" s="98"/>
      <c r="BJ122" s="96"/>
      <c r="BK122" s="97"/>
      <c r="BL122" s="98"/>
      <c r="BM122" s="96"/>
      <c r="BN122" s="97"/>
      <c r="BO122" s="98"/>
      <c r="BP122" s="96"/>
      <c r="BQ122" s="97"/>
      <c r="BR122" s="98"/>
      <c r="BS122" s="96"/>
      <c r="BT122" s="97"/>
      <c r="BU122" s="98"/>
      <c r="BV122" s="96"/>
      <c r="BW122" s="97"/>
      <c r="BX122" s="98"/>
      <c r="BY122" s="96"/>
      <c r="BZ122" s="97"/>
      <c r="CA122" s="98"/>
      <c r="CB122" s="96"/>
      <c r="CC122" s="97"/>
      <c r="CD122" s="98"/>
      <c r="CE122" s="96"/>
      <c r="CF122" s="97"/>
      <c r="CG122" s="98"/>
    </row>
    <row r="123" spans="1:85" s="106" customFormat="1" x14ac:dyDescent="0.3">
      <c r="A123" s="102" t="s">
        <v>4</v>
      </c>
      <c r="B123" s="103">
        <f>SUM(B119:B122)</f>
        <v>0</v>
      </c>
      <c r="C123" s="104" t="e">
        <f>+D123/B123</f>
        <v>#DIV/0!</v>
      </c>
      <c r="D123" s="105">
        <f>SUM(D119:D122)</f>
        <v>0</v>
      </c>
      <c r="E123" s="103">
        <f>SUM(E119:E122)</f>
        <v>0</v>
      </c>
      <c r="F123" s="104" t="e">
        <f>+G123/E123</f>
        <v>#DIV/0!</v>
      </c>
      <c r="G123" s="105">
        <f>SUM(G119:G122)</f>
        <v>0</v>
      </c>
      <c r="H123" s="103">
        <f>SUM(H119:H122)</f>
        <v>0</v>
      </c>
      <c r="I123" s="104" t="e">
        <f>+J123/H123</f>
        <v>#DIV/0!</v>
      </c>
      <c r="J123" s="105">
        <f>SUM(J119:J122)</f>
        <v>0</v>
      </c>
      <c r="K123" s="103">
        <f>SUM(K119:K122)</f>
        <v>0</v>
      </c>
      <c r="L123" s="104" t="e">
        <f>+M123/K123</f>
        <v>#DIV/0!</v>
      </c>
      <c r="M123" s="105">
        <f>SUM(M119:M122)</f>
        <v>0</v>
      </c>
      <c r="N123" s="103">
        <f>SUM(N119:N122)</f>
        <v>0</v>
      </c>
      <c r="O123" s="104" t="e">
        <f>+P123/N123</f>
        <v>#DIV/0!</v>
      </c>
      <c r="P123" s="105">
        <f>SUM(P119:P122)</f>
        <v>0</v>
      </c>
      <c r="Q123" s="103">
        <f>SUM(Q119:Q122)</f>
        <v>0</v>
      </c>
      <c r="R123" s="104" t="e">
        <f>+S123/Q123</f>
        <v>#DIV/0!</v>
      </c>
      <c r="S123" s="105">
        <f>SUM(S119:S122)</f>
        <v>0</v>
      </c>
      <c r="T123" s="103">
        <f>SUM(T119:T122)</f>
        <v>0</v>
      </c>
      <c r="U123" s="104" t="e">
        <f>+V123/T123</f>
        <v>#DIV/0!</v>
      </c>
      <c r="V123" s="105">
        <f>SUM(V119:V122)</f>
        <v>0</v>
      </c>
      <c r="W123" s="103">
        <f>SUM(W119:W122)</f>
        <v>0</v>
      </c>
      <c r="X123" s="104" t="e">
        <f>+Y123/W123</f>
        <v>#DIV/0!</v>
      </c>
      <c r="Y123" s="105">
        <f>SUM(Y119:Y122)</f>
        <v>0</v>
      </c>
      <c r="Z123" s="103">
        <f>SUM(Z119:Z122)</f>
        <v>0</v>
      </c>
      <c r="AA123" s="104" t="e">
        <f>+AB123/Z123</f>
        <v>#DIV/0!</v>
      </c>
      <c r="AB123" s="105">
        <f>SUM(AB119:AB122)</f>
        <v>0</v>
      </c>
      <c r="AC123" s="103">
        <f>SUM(AC119:AC122)</f>
        <v>0</v>
      </c>
      <c r="AD123" s="104" t="e">
        <f>+AE123/AC123</f>
        <v>#DIV/0!</v>
      </c>
      <c r="AE123" s="105">
        <f>SUM(AE119:AE122)</f>
        <v>0</v>
      </c>
      <c r="AF123" s="103">
        <f>SUM(AF119:AF122)</f>
        <v>0</v>
      </c>
      <c r="AG123" s="104" t="e">
        <f>+AH123/AF123</f>
        <v>#DIV/0!</v>
      </c>
      <c r="AH123" s="105">
        <f>SUM(AH119:AH122)</f>
        <v>0</v>
      </c>
      <c r="AI123" s="103">
        <f>SUM(AI119:AI122)</f>
        <v>0</v>
      </c>
      <c r="AJ123" s="104" t="e">
        <f>+AK123/AI123</f>
        <v>#DIV/0!</v>
      </c>
      <c r="AK123" s="105">
        <f>SUM(AK119:AK122)</f>
        <v>0</v>
      </c>
      <c r="AL123" s="103">
        <f>SUM(AL119:AL122)</f>
        <v>0</v>
      </c>
      <c r="AM123" s="104" t="e">
        <f>+AN123/AL123</f>
        <v>#DIV/0!</v>
      </c>
      <c r="AN123" s="105">
        <f>SUM(AN119:AN122)</f>
        <v>0</v>
      </c>
      <c r="AO123" s="103">
        <f>SUM(AO119:AO122)</f>
        <v>0</v>
      </c>
      <c r="AP123" s="104" t="e">
        <f>+AQ123/AO123</f>
        <v>#DIV/0!</v>
      </c>
      <c r="AQ123" s="105">
        <f>SUM(AQ119:AQ122)</f>
        <v>0</v>
      </c>
      <c r="AR123" s="103">
        <f>SUM(AR119:AR122)</f>
        <v>0</v>
      </c>
      <c r="AS123" s="104" t="e">
        <f>+AT123/AR123</f>
        <v>#DIV/0!</v>
      </c>
      <c r="AT123" s="105">
        <f>SUM(AT119:AT122)</f>
        <v>0</v>
      </c>
      <c r="AU123" s="103">
        <f>SUM(AU119:AU122)</f>
        <v>0</v>
      </c>
      <c r="AV123" s="104" t="e">
        <f>+AW123/AU123</f>
        <v>#DIV/0!</v>
      </c>
      <c r="AW123" s="105">
        <f>SUM(AW119:AW122)</f>
        <v>0</v>
      </c>
      <c r="AX123" s="103">
        <f>SUM(AX119:AX122)</f>
        <v>0</v>
      </c>
      <c r="AY123" s="104" t="e">
        <f>+AZ123/AX123</f>
        <v>#DIV/0!</v>
      </c>
      <c r="AZ123" s="105">
        <f>SUM(AZ119:AZ122)</f>
        <v>0</v>
      </c>
      <c r="BA123" s="103">
        <f>SUM(BA119:BA122)</f>
        <v>0</v>
      </c>
      <c r="BB123" s="104" t="e">
        <f>+BC123/BA123</f>
        <v>#DIV/0!</v>
      </c>
      <c r="BC123" s="105">
        <f>SUM(BC119:BC122)</f>
        <v>0</v>
      </c>
      <c r="BD123" s="103">
        <f>SUM(BD119:BD122)</f>
        <v>0</v>
      </c>
      <c r="BE123" s="104" t="e">
        <f>+BF123/BD123</f>
        <v>#DIV/0!</v>
      </c>
      <c r="BF123" s="105">
        <f>SUM(BF119:BF122)</f>
        <v>0</v>
      </c>
      <c r="BG123" s="103">
        <f>SUM(BG119:BG122)</f>
        <v>0</v>
      </c>
      <c r="BH123" s="104" t="e">
        <f>+BI123/BG123</f>
        <v>#DIV/0!</v>
      </c>
      <c r="BI123" s="105">
        <f>SUM(BI119:BI122)</f>
        <v>0</v>
      </c>
      <c r="BJ123" s="103">
        <f>SUM(BJ119:BJ122)</f>
        <v>0</v>
      </c>
      <c r="BK123" s="104" t="e">
        <f>+BL123/BJ123</f>
        <v>#DIV/0!</v>
      </c>
      <c r="BL123" s="105">
        <f>SUM(BL119:BL122)</f>
        <v>0</v>
      </c>
      <c r="BM123" s="103">
        <f>SUM(BM119:BM122)</f>
        <v>0</v>
      </c>
      <c r="BN123" s="104" t="e">
        <f>+BO123/BM123</f>
        <v>#DIV/0!</v>
      </c>
      <c r="BO123" s="105">
        <f>SUM(BO119:BO122)</f>
        <v>0</v>
      </c>
      <c r="BP123" s="103">
        <f>SUM(BP119:BP122)</f>
        <v>0</v>
      </c>
      <c r="BQ123" s="104" t="e">
        <f>+BR123/BP123</f>
        <v>#DIV/0!</v>
      </c>
      <c r="BR123" s="105">
        <f>SUM(BR119:BR122)</f>
        <v>0</v>
      </c>
      <c r="BS123" s="103">
        <f>SUM(BS119:BS122)</f>
        <v>0</v>
      </c>
      <c r="BT123" s="104" t="e">
        <f>+BU123/BS123</f>
        <v>#DIV/0!</v>
      </c>
      <c r="BU123" s="105">
        <f>SUM(BU119:BU122)</f>
        <v>0</v>
      </c>
      <c r="BV123" s="103">
        <f>SUM(BV119:BV122)</f>
        <v>0</v>
      </c>
      <c r="BW123" s="104" t="e">
        <f>+BX123/BV123</f>
        <v>#DIV/0!</v>
      </c>
      <c r="BX123" s="105">
        <f>SUM(BX119:BX122)</f>
        <v>0</v>
      </c>
      <c r="BY123" s="103">
        <f>SUM(BY119:BY122)</f>
        <v>0</v>
      </c>
      <c r="BZ123" s="104" t="e">
        <f>+CA123/BY123</f>
        <v>#DIV/0!</v>
      </c>
      <c r="CA123" s="105">
        <f>SUM(CA119:CA122)</f>
        <v>0</v>
      </c>
      <c r="CB123" s="103">
        <f>SUM(CB119:CB122)</f>
        <v>59002</v>
      </c>
      <c r="CC123" s="104">
        <f>+CD123/CB123</f>
        <v>4.3600000000000003</v>
      </c>
      <c r="CD123" s="105">
        <f>SUM(CD119:CD122)</f>
        <v>257248.72</v>
      </c>
      <c r="CE123" s="103">
        <f>SUM(CE119:CE122)</f>
        <v>41322</v>
      </c>
      <c r="CF123" s="104">
        <f>+CG123/CE123</f>
        <v>4.3600000000000003</v>
      </c>
      <c r="CG123" s="105">
        <f>SUM(CG119:CG122)</f>
        <v>180163.92</v>
      </c>
    </row>
    <row r="124" spans="1:85" x14ac:dyDescent="0.3">
      <c r="A124" s="70"/>
      <c r="B124" s="92"/>
      <c r="C124" s="93"/>
      <c r="D124" s="94"/>
      <c r="E124" s="92"/>
      <c r="F124" s="93"/>
      <c r="G124" s="94"/>
      <c r="H124" s="92"/>
      <c r="I124" s="93"/>
      <c r="J124" s="94"/>
      <c r="K124" s="92"/>
      <c r="L124" s="93"/>
      <c r="M124" s="94"/>
      <c r="N124" s="92"/>
      <c r="O124" s="93"/>
      <c r="P124" s="94"/>
      <c r="Q124" s="92"/>
      <c r="R124" s="93"/>
      <c r="S124" s="94"/>
      <c r="T124" s="92"/>
      <c r="U124" s="93"/>
      <c r="V124" s="94"/>
      <c r="W124" s="92"/>
      <c r="X124" s="93"/>
      <c r="Y124" s="94"/>
      <c r="Z124" s="92"/>
      <c r="AA124" s="93"/>
      <c r="AB124" s="94"/>
      <c r="AC124" s="92"/>
      <c r="AD124" s="93"/>
      <c r="AE124" s="94"/>
      <c r="AF124" s="92"/>
      <c r="AG124" s="93"/>
      <c r="AH124" s="94"/>
      <c r="AI124" s="92"/>
      <c r="AJ124" s="93"/>
      <c r="AK124" s="94"/>
      <c r="AL124" s="92"/>
      <c r="AM124" s="93"/>
      <c r="AN124" s="94"/>
      <c r="AO124" s="92"/>
      <c r="AP124" s="93"/>
      <c r="AQ124" s="94"/>
      <c r="AR124" s="92"/>
      <c r="AS124" s="93"/>
      <c r="AT124" s="94"/>
      <c r="AU124" s="92"/>
      <c r="AV124" s="93"/>
      <c r="AW124" s="94"/>
      <c r="AX124" s="92"/>
      <c r="AY124" s="93"/>
      <c r="AZ124" s="94"/>
      <c r="BA124" s="92"/>
      <c r="BB124" s="93"/>
      <c r="BC124" s="94"/>
      <c r="BD124" s="92"/>
      <c r="BE124" s="93"/>
      <c r="BF124" s="94"/>
      <c r="BG124" s="92"/>
      <c r="BH124" s="93"/>
      <c r="BI124" s="94"/>
      <c r="BJ124" s="92"/>
      <c r="BK124" s="93"/>
      <c r="BL124" s="94"/>
      <c r="BM124" s="92"/>
      <c r="BN124" s="93"/>
      <c r="BO124" s="94"/>
      <c r="BP124" s="92"/>
      <c r="BQ124" s="93"/>
      <c r="BR124" s="94"/>
      <c r="BS124" s="92"/>
      <c r="BT124" s="93"/>
      <c r="BU124" s="94"/>
      <c r="BV124" s="92"/>
      <c r="BW124" s="93"/>
      <c r="BX124" s="94"/>
      <c r="BY124" s="92"/>
      <c r="BZ124" s="93"/>
      <c r="CA124" s="94"/>
      <c r="CB124" s="92"/>
      <c r="CC124" s="93"/>
      <c r="CD124" s="94"/>
      <c r="CE124" s="92"/>
      <c r="CF124" s="93"/>
      <c r="CG124" s="94"/>
    </row>
    <row r="125" spans="1:85" x14ac:dyDescent="0.3">
      <c r="A125" s="107" t="s">
        <v>5</v>
      </c>
      <c r="B125" s="96">
        <v>0</v>
      </c>
      <c r="C125" s="93"/>
      <c r="D125" s="94"/>
      <c r="E125" s="96">
        <v>0</v>
      </c>
      <c r="F125" s="93"/>
      <c r="G125" s="94"/>
      <c r="H125" s="96">
        <v>0</v>
      </c>
      <c r="I125" s="93"/>
      <c r="J125" s="94"/>
      <c r="K125" s="96">
        <v>0</v>
      </c>
      <c r="L125" s="93"/>
      <c r="M125" s="94"/>
      <c r="N125" s="96">
        <v>0</v>
      </c>
      <c r="O125" s="93"/>
      <c r="P125" s="94"/>
      <c r="Q125" s="96">
        <v>0</v>
      </c>
      <c r="R125" s="93"/>
      <c r="S125" s="94"/>
      <c r="T125" s="96">
        <v>0</v>
      </c>
      <c r="U125" s="93"/>
      <c r="V125" s="94"/>
      <c r="W125" s="96">
        <v>0</v>
      </c>
      <c r="X125" s="93"/>
      <c r="Y125" s="94"/>
      <c r="Z125" s="96">
        <v>0</v>
      </c>
      <c r="AA125" s="93"/>
      <c r="AB125" s="94"/>
      <c r="AC125" s="96">
        <v>0</v>
      </c>
      <c r="AD125" s="93"/>
      <c r="AE125" s="94"/>
      <c r="AF125" s="96">
        <v>0</v>
      </c>
      <c r="AG125" s="93"/>
      <c r="AH125" s="94"/>
      <c r="AI125" s="96">
        <v>0</v>
      </c>
      <c r="AJ125" s="93"/>
      <c r="AK125" s="94"/>
      <c r="AL125" s="96">
        <v>0</v>
      </c>
      <c r="AM125" s="93"/>
      <c r="AN125" s="94"/>
      <c r="AO125" s="96">
        <v>0</v>
      </c>
      <c r="AP125" s="93"/>
      <c r="AQ125" s="94"/>
      <c r="AR125" s="96">
        <v>0</v>
      </c>
      <c r="AS125" s="93"/>
      <c r="AT125" s="94"/>
      <c r="AU125" s="96">
        <v>0</v>
      </c>
      <c r="AV125" s="93"/>
      <c r="AW125" s="94"/>
      <c r="AX125" s="96">
        <v>0</v>
      </c>
      <c r="AY125" s="93"/>
      <c r="AZ125" s="94"/>
      <c r="BA125" s="96">
        <v>0</v>
      </c>
      <c r="BB125" s="93"/>
      <c r="BC125" s="94"/>
      <c r="BD125" s="96">
        <v>0</v>
      </c>
      <c r="BE125" s="93"/>
      <c r="BF125" s="94"/>
      <c r="BG125" s="96">
        <v>0</v>
      </c>
      <c r="BH125" s="93"/>
      <c r="BI125" s="94"/>
      <c r="BJ125" s="96">
        <v>0</v>
      </c>
      <c r="BK125" s="93"/>
      <c r="BL125" s="94"/>
      <c r="BM125" s="96">
        <v>0</v>
      </c>
      <c r="BN125" s="93"/>
      <c r="BO125" s="94"/>
      <c r="BP125" s="96">
        <v>0</v>
      </c>
      <c r="BQ125" s="93"/>
      <c r="BR125" s="94"/>
      <c r="BS125" s="96">
        <v>0</v>
      </c>
      <c r="BT125" s="93"/>
      <c r="BU125" s="94"/>
      <c r="BV125" s="96">
        <v>0</v>
      </c>
      <c r="BW125" s="93"/>
      <c r="BX125" s="94"/>
      <c r="BY125" s="96">
        <v>0</v>
      </c>
      <c r="BZ125" s="93"/>
      <c r="CA125" s="94"/>
      <c r="CB125" s="96">
        <v>0</v>
      </c>
      <c r="CC125" s="93"/>
      <c r="CD125" s="94"/>
      <c r="CE125" s="96">
        <v>0</v>
      </c>
      <c r="CF125" s="93"/>
      <c r="CG125" s="94"/>
    </row>
    <row r="126" spans="1:85" x14ac:dyDescent="0.3">
      <c r="A126" s="70"/>
      <c r="B126" s="92"/>
      <c r="C126" s="93"/>
      <c r="D126" s="76"/>
      <c r="E126" s="92"/>
      <c r="F126" s="93"/>
      <c r="G126" s="76"/>
      <c r="H126" s="92"/>
      <c r="I126" s="93"/>
      <c r="J126" s="76"/>
      <c r="K126" s="92"/>
      <c r="L126" s="93"/>
      <c r="M126" s="76"/>
      <c r="N126" s="92"/>
      <c r="O126" s="93"/>
      <c r="P126" s="76"/>
      <c r="Q126" s="92"/>
      <c r="R126" s="93"/>
      <c r="S126" s="76"/>
      <c r="T126" s="92"/>
      <c r="U126" s="93"/>
      <c r="V126" s="76"/>
      <c r="W126" s="92"/>
      <c r="X126" s="93"/>
      <c r="Y126" s="76"/>
      <c r="Z126" s="92"/>
      <c r="AA126" s="93"/>
      <c r="AB126" s="76"/>
      <c r="AC126" s="92"/>
      <c r="AD126" s="93"/>
      <c r="AE126" s="76"/>
      <c r="AF126" s="92"/>
      <c r="AG126" s="93"/>
      <c r="AH126" s="76"/>
      <c r="AI126" s="92"/>
      <c r="AJ126" s="93"/>
      <c r="AK126" s="76"/>
      <c r="AL126" s="92"/>
      <c r="AM126" s="93"/>
      <c r="AN126" s="76"/>
      <c r="AO126" s="92"/>
      <c r="AP126" s="93"/>
      <c r="AQ126" s="76"/>
      <c r="AR126" s="92"/>
      <c r="AS126" s="93"/>
      <c r="AT126" s="76"/>
      <c r="AU126" s="92"/>
      <c r="AV126" s="93"/>
      <c r="AW126" s="76"/>
      <c r="AX126" s="92"/>
      <c r="AY126" s="93"/>
      <c r="AZ126" s="76"/>
      <c r="BA126" s="92"/>
      <c r="BB126" s="93"/>
      <c r="BC126" s="76"/>
      <c r="BD126" s="92"/>
      <c r="BE126" s="93"/>
      <c r="BF126" s="76"/>
      <c r="BG126" s="92"/>
      <c r="BH126" s="93"/>
      <c r="BI126" s="76"/>
      <c r="BJ126" s="92"/>
      <c r="BK126" s="93"/>
      <c r="BL126" s="76"/>
      <c r="BM126" s="92"/>
      <c r="BN126" s="93"/>
      <c r="BO126" s="76"/>
      <c r="BP126" s="92"/>
      <c r="BQ126" s="93"/>
      <c r="BR126" s="76"/>
      <c r="BS126" s="92"/>
      <c r="BT126" s="93"/>
      <c r="BU126" s="76"/>
      <c r="BV126" s="92"/>
      <c r="BW126" s="93"/>
      <c r="BX126" s="76"/>
      <c r="BY126" s="92"/>
      <c r="BZ126" s="93"/>
      <c r="CA126" s="76"/>
      <c r="CB126" s="92"/>
      <c r="CC126" s="93"/>
      <c r="CD126" s="76"/>
      <c r="CE126" s="92"/>
      <c r="CF126" s="93"/>
      <c r="CG126" s="76"/>
    </row>
    <row r="127" spans="1:85" s="106" customFormat="1" ht="16.2" thickBot="1" x14ac:dyDescent="0.35">
      <c r="A127" s="102" t="s">
        <v>63</v>
      </c>
      <c r="B127" s="108">
        <f>B123-B125</f>
        <v>0</v>
      </c>
      <c r="C127" s="109" t="e">
        <f>+D127/B127</f>
        <v>#DIV/0!</v>
      </c>
      <c r="D127" s="110">
        <f>D123-D125</f>
        <v>0</v>
      </c>
      <c r="E127" s="108">
        <f>E123-E125</f>
        <v>0</v>
      </c>
      <c r="F127" s="109" t="e">
        <f>+G127/E127</f>
        <v>#DIV/0!</v>
      </c>
      <c r="G127" s="110">
        <f>G123-G125</f>
        <v>0</v>
      </c>
      <c r="H127" s="108">
        <f>H123-H125</f>
        <v>0</v>
      </c>
      <c r="I127" s="109" t="e">
        <f>+J127/H127</f>
        <v>#DIV/0!</v>
      </c>
      <c r="J127" s="110">
        <f>J123-J125</f>
        <v>0</v>
      </c>
      <c r="K127" s="108">
        <f>K123-K125</f>
        <v>0</v>
      </c>
      <c r="L127" s="109" t="e">
        <f>+M127/K127</f>
        <v>#DIV/0!</v>
      </c>
      <c r="M127" s="110">
        <f>M123-M125</f>
        <v>0</v>
      </c>
      <c r="N127" s="108">
        <f>N123-N125</f>
        <v>0</v>
      </c>
      <c r="O127" s="109" t="e">
        <f>+P127/N127</f>
        <v>#DIV/0!</v>
      </c>
      <c r="P127" s="110">
        <f>P123-P125</f>
        <v>0</v>
      </c>
      <c r="Q127" s="108">
        <f>Q123-Q125</f>
        <v>0</v>
      </c>
      <c r="R127" s="109" t="e">
        <f>+S127/Q127</f>
        <v>#DIV/0!</v>
      </c>
      <c r="S127" s="110">
        <f>S123-S125</f>
        <v>0</v>
      </c>
      <c r="T127" s="108">
        <f>T123-T125</f>
        <v>0</v>
      </c>
      <c r="U127" s="109" t="e">
        <f>+V127/T127</f>
        <v>#DIV/0!</v>
      </c>
      <c r="V127" s="110">
        <f>V123-V125</f>
        <v>0</v>
      </c>
      <c r="W127" s="108">
        <f>W123-W125</f>
        <v>0</v>
      </c>
      <c r="X127" s="109" t="e">
        <f>+Y127/W127</f>
        <v>#DIV/0!</v>
      </c>
      <c r="Y127" s="110">
        <f>Y123-Y125</f>
        <v>0</v>
      </c>
      <c r="Z127" s="108">
        <f>Z123-Z125</f>
        <v>0</v>
      </c>
      <c r="AA127" s="109" t="e">
        <f>+AB127/Z127</f>
        <v>#DIV/0!</v>
      </c>
      <c r="AB127" s="110">
        <f>AB123-AB125</f>
        <v>0</v>
      </c>
      <c r="AC127" s="108">
        <f>AC123-AC125</f>
        <v>0</v>
      </c>
      <c r="AD127" s="109" t="e">
        <f>+AE127/AC127</f>
        <v>#DIV/0!</v>
      </c>
      <c r="AE127" s="110">
        <f>AE123-AE125</f>
        <v>0</v>
      </c>
      <c r="AF127" s="108">
        <f>AF123-AF125</f>
        <v>0</v>
      </c>
      <c r="AG127" s="109" t="e">
        <f>+AH127/AF127</f>
        <v>#DIV/0!</v>
      </c>
      <c r="AH127" s="110">
        <f>AH123-AH125</f>
        <v>0</v>
      </c>
      <c r="AI127" s="108">
        <f>AI123-AI125</f>
        <v>0</v>
      </c>
      <c r="AJ127" s="109" t="e">
        <f>+AK127/AI127</f>
        <v>#DIV/0!</v>
      </c>
      <c r="AK127" s="110">
        <f>AK123-AK125</f>
        <v>0</v>
      </c>
      <c r="AL127" s="108">
        <f>AL123-AL125</f>
        <v>0</v>
      </c>
      <c r="AM127" s="109" t="e">
        <f>+AN127/AL127</f>
        <v>#DIV/0!</v>
      </c>
      <c r="AN127" s="110">
        <f>AN123-AN125</f>
        <v>0</v>
      </c>
      <c r="AO127" s="108">
        <f>AO123-AO125</f>
        <v>0</v>
      </c>
      <c r="AP127" s="109" t="e">
        <f>+AQ127/AO127</f>
        <v>#DIV/0!</v>
      </c>
      <c r="AQ127" s="110">
        <f>AQ123-AQ125</f>
        <v>0</v>
      </c>
      <c r="AR127" s="108">
        <f>AR123-AR125</f>
        <v>0</v>
      </c>
      <c r="AS127" s="109" t="e">
        <f>+AT127/AR127</f>
        <v>#DIV/0!</v>
      </c>
      <c r="AT127" s="110">
        <f>AT123-AT125</f>
        <v>0</v>
      </c>
      <c r="AU127" s="108">
        <f>AU123-AU125</f>
        <v>0</v>
      </c>
      <c r="AV127" s="109" t="e">
        <f>+AW127/AU127</f>
        <v>#DIV/0!</v>
      </c>
      <c r="AW127" s="110">
        <f>AW123-AW125</f>
        <v>0</v>
      </c>
      <c r="AX127" s="108">
        <f>AX123-AX125</f>
        <v>0</v>
      </c>
      <c r="AY127" s="109" t="e">
        <f>+AZ127/AX127</f>
        <v>#DIV/0!</v>
      </c>
      <c r="AZ127" s="110">
        <f>AZ123-AZ125</f>
        <v>0</v>
      </c>
      <c r="BA127" s="108">
        <f>BA123-BA125</f>
        <v>0</v>
      </c>
      <c r="BB127" s="109" t="e">
        <f>+BC127/BA127</f>
        <v>#DIV/0!</v>
      </c>
      <c r="BC127" s="110">
        <f>BC123-BC125</f>
        <v>0</v>
      </c>
      <c r="BD127" s="108">
        <f>BD123-BD125</f>
        <v>0</v>
      </c>
      <c r="BE127" s="109" t="e">
        <f>+BF127/BD127</f>
        <v>#DIV/0!</v>
      </c>
      <c r="BF127" s="110">
        <f>BF123-BF125</f>
        <v>0</v>
      </c>
      <c r="BG127" s="108">
        <f>BG123-BG125</f>
        <v>0</v>
      </c>
      <c r="BH127" s="109" t="e">
        <f>+BI127/BG127</f>
        <v>#DIV/0!</v>
      </c>
      <c r="BI127" s="110">
        <f>BI123-BI125</f>
        <v>0</v>
      </c>
      <c r="BJ127" s="108">
        <f>BJ123-BJ125</f>
        <v>0</v>
      </c>
      <c r="BK127" s="109" t="e">
        <f>+BL127/BJ127</f>
        <v>#DIV/0!</v>
      </c>
      <c r="BL127" s="110">
        <f>BL123-BL125</f>
        <v>0</v>
      </c>
      <c r="BM127" s="108">
        <f>BM123-BM125</f>
        <v>0</v>
      </c>
      <c r="BN127" s="109" t="e">
        <f>+BO127/BM127</f>
        <v>#DIV/0!</v>
      </c>
      <c r="BO127" s="110">
        <f>BO123-BO125</f>
        <v>0</v>
      </c>
      <c r="BP127" s="108">
        <f>BP123-BP125</f>
        <v>0</v>
      </c>
      <c r="BQ127" s="109" t="e">
        <f>+BR127/BP127</f>
        <v>#DIV/0!</v>
      </c>
      <c r="BR127" s="110">
        <f>BR123-BR125</f>
        <v>0</v>
      </c>
      <c r="BS127" s="108">
        <f>BS123-BS125</f>
        <v>0</v>
      </c>
      <c r="BT127" s="109" t="e">
        <f>+BU127/BS127</f>
        <v>#DIV/0!</v>
      </c>
      <c r="BU127" s="110">
        <f>BU123-BU125</f>
        <v>0</v>
      </c>
      <c r="BV127" s="108">
        <f>BV123-BV125</f>
        <v>0</v>
      </c>
      <c r="BW127" s="109" t="e">
        <f>+BX127/BV127</f>
        <v>#DIV/0!</v>
      </c>
      <c r="BX127" s="110">
        <f>BX123-BX125</f>
        <v>0</v>
      </c>
      <c r="BY127" s="108">
        <f>BY123-BY125</f>
        <v>0</v>
      </c>
      <c r="BZ127" s="109" t="e">
        <f>+CA127/BY127</f>
        <v>#DIV/0!</v>
      </c>
      <c r="CA127" s="110">
        <f>CA123-CA125</f>
        <v>0</v>
      </c>
      <c r="CB127" s="108">
        <f>CB123-CB125</f>
        <v>59002</v>
      </c>
      <c r="CC127" s="109">
        <f>+CD127/CB127</f>
        <v>4.3600000000000003</v>
      </c>
      <c r="CD127" s="110">
        <f>CD123-CD125</f>
        <v>257248.72</v>
      </c>
      <c r="CE127" s="108">
        <f>CE123-CE125</f>
        <v>41322</v>
      </c>
      <c r="CF127" s="109">
        <f>+CG127/CE127</f>
        <v>4.3600000000000003</v>
      </c>
      <c r="CG127" s="110">
        <f>CG123-CG125</f>
        <v>180163.92</v>
      </c>
    </row>
    <row r="128" spans="1:85" ht="16.2" thickTop="1" x14ac:dyDescent="0.3">
      <c r="A128" s="111"/>
      <c r="B128" s="71"/>
      <c r="C128" s="75"/>
      <c r="D128" s="112"/>
      <c r="E128" s="71"/>
      <c r="F128" s="75"/>
      <c r="G128" s="112"/>
      <c r="H128" s="71"/>
      <c r="I128" s="75"/>
      <c r="J128" s="112"/>
      <c r="K128" s="71"/>
      <c r="L128" s="75"/>
      <c r="M128" s="112"/>
      <c r="N128" s="71"/>
      <c r="O128" s="75"/>
      <c r="P128" s="112"/>
      <c r="Q128" s="71"/>
      <c r="R128" s="75"/>
      <c r="S128" s="112"/>
      <c r="T128" s="71"/>
      <c r="U128" s="75"/>
      <c r="V128" s="112"/>
      <c r="W128" s="71"/>
      <c r="X128" s="75"/>
      <c r="Y128" s="112"/>
      <c r="Z128" s="71"/>
      <c r="AA128" s="75"/>
      <c r="AB128" s="112"/>
      <c r="AC128" s="71"/>
      <c r="AD128" s="75"/>
      <c r="AE128" s="112"/>
      <c r="AF128" s="71"/>
      <c r="AG128" s="75"/>
      <c r="AH128" s="112"/>
      <c r="AI128" s="71"/>
      <c r="AJ128" s="75"/>
      <c r="AK128" s="112"/>
      <c r="AL128" s="71"/>
      <c r="AM128" s="75"/>
      <c r="AN128" s="112"/>
      <c r="AO128" s="71"/>
      <c r="AP128" s="75"/>
      <c r="AQ128" s="112"/>
      <c r="AR128" s="71"/>
      <c r="AS128" s="75"/>
      <c r="AT128" s="112"/>
      <c r="AU128" s="71"/>
      <c r="AV128" s="75"/>
      <c r="AW128" s="112"/>
      <c r="AX128" s="71"/>
      <c r="AY128" s="75"/>
      <c r="AZ128" s="112"/>
      <c r="BA128" s="71"/>
      <c r="BB128" s="75"/>
      <c r="BC128" s="112"/>
      <c r="BD128" s="71"/>
      <c r="BE128" s="75"/>
      <c r="BF128" s="112"/>
      <c r="BG128" s="71"/>
      <c r="BH128" s="75"/>
      <c r="BI128" s="112"/>
      <c r="BJ128" s="71"/>
      <c r="BK128" s="75"/>
      <c r="BL128" s="112"/>
      <c r="BM128" s="71"/>
      <c r="BN128" s="75"/>
      <c r="BO128" s="112"/>
      <c r="BP128" s="71"/>
      <c r="BQ128" s="75"/>
      <c r="BR128" s="112"/>
      <c r="BS128" s="71"/>
      <c r="BT128" s="75"/>
      <c r="BU128" s="112"/>
      <c r="BV128" s="71"/>
      <c r="BW128" s="75"/>
      <c r="BX128" s="112"/>
      <c r="BY128" s="71"/>
      <c r="BZ128" s="75"/>
      <c r="CA128" s="112"/>
      <c r="CB128" s="71"/>
      <c r="CC128" s="75"/>
      <c r="CD128" s="112"/>
      <c r="CE128" s="71"/>
      <c r="CF128" s="75"/>
      <c r="CG128" s="112"/>
    </row>
    <row r="129" spans="1:85" x14ac:dyDescent="0.3">
      <c r="A129" s="113"/>
      <c r="B129" s="114"/>
      <c r="C129" s="115"/>
      <c r="D129" s="116"/>
      <c r="E129" s="114"/>
      <c r="F129" s="115"/>
      <c r="G129" s="116"/>
      <c r="H129" s="114"/>
      <c r="I129" s="115"/>
      <c r="J129" s="116"/>
      <c r="K129" s="114"/>
      <c r="L129" s="115"/>
      <c r="M129" s="116"/>
      <c r="N129" s="114"/>
      <c r="O129" s="115"/>
      <c r="P129" s="116"/>
      <c r="Q129" s="114"/>
      <c r="R129" s="115"/>
      <c r="S129" s="116"/>
      <c r="T129" s="114"/>
      <c r="U129" s="115"/>
      <c r="V129" s="116"/>
      <c r="W129" s="114"/>
      <c r="X129" s="115"/>
      <c r="Y129" s="116"/>
      <c r="Z129" s="114"/>
      <c r="AA129" s="115"/>
      <c r="AB129" s="116"/>
      <c r="AC129" s="114"/>
      <c r="AD129" s="115"/>
      <c r="AE129" s="116"/>
      <c r="AF129" s="114"/>
      <c r="AG129" s="115"/>
      <c r="AH129" s="116"/>
      <c r="AI129" s="114"/>
      <c r="AJ129" s="115"/>
      <c r="AK129" s="116"/>
      <c r="AL129" s="114"/>
      <c r="AM129" s="115"/>
      <c r="AN129" s="116"/>
      <c r="AO129" s="114"/>
      <c r="AP129" s="115"/>
      <c r="AQ129" s="116"/>
      <c r="AR129" s="114"/>
      <c r="AS129" s="115"/>
      <c r="AT129" s="116"/>
      <c r="AU129" s="114"/>
      <c r="AV129" s="115"/>
      <c r="AW129" s="116"/>
      <c r="AX129" s="114"/>
      <c r="AY129" s="115"/>
      <c r="AZ129" s="116"/>
      <c r="BA129" s="114"/>
      <c r="BB129" s="115"/>
      <c r="BC129" s="116"/>
      <c r="BD129" s="114"/>
      <c r="BE129" s="115"/>
      <c r="BF129" s="116"/>
      <c r="BG129" s="114"/>
      <c r="BH129" s="115"/>
      <c r="BI129" s="116"/>
      <c r="BJ129" s="114"/>
      <c r="BK129" s="115"/>
      <c r="BL129" s="116"/>
      <c r="BM129" s="114"/>
      <c r="BN129" s="115"/>
      <c r="BO129" s="116"/>
      <c r="BP129" s="114"/>
      <c r="BQ129" s="115"/>
      <c r="BR129" s="116"/>
      <c r="BS129" s="114"/>
      <c r="BT129" s="115"/>
      <c r="BU129" s="116"/>
      <c r="BV129" s="114"/>
      <c r="BW129" s="115"/>
      <c r="BX129" s="116"/>
      <c r="BY129" s="114"/>
      <c r="BZ129" s="115"/>
      <c r="CA129" s="116"/>
      <c r="CB129" s="114"/>
      <c r="CC129" s="115"/>
      <c r="CD129" s="116"/>
      <c r="CE129" s="114"/>
      <c r="CF129" s="115"/>
      <c r="CG129" s="116"/>
    </row>
    <row r="130" spans="1:85" x14ac:dyDescent="0.3">
      <c r="A130" s="117" t="s">
        <v>64</v>
      </c>
      <c r="B130" s="114"/>
      <c r="C130" s="115"/>
      <c r="D130" s="116"/>
      <c r="E130" s="114"/>
      <c r="F130" s="115"/>
      <c r="G130" s="116"/>
      <c r="H130" s="114"/>
      <c r="I130" s="115"/>
      <c r="J130" s="116"/>
      <c r="K130" s="114"/>
      <c r="L130" s="115"/>
      <c r="M130" s="116"/>
      <c r="N130" s="114"/>
      <c r="O130" s="115"/>
      <c r="P130" s="116"/>
      <c r="Q130" s="114"/>
      <c r="R130" s="115"/>
      <c r="S130" s="116"/>
      <c r="T130" s="114"/>
      <c r="U130" s="115"/>
      <c r="V130" s="116"/>
      <c r="W130" s="114"/>
      <c r="X130" s="115"/>
      <c r="Y130" s="116"/>
      <c r="Z130" s="114"/>
      <c r="AA130" s="115"/>
      <c r="AB130" s="116"/>
      <c r="AC130" s="114"/>
      <c r="AD130" s="115"/>
      <c r="AE130" s="116"/>
      <c r="AF130" s="114"/>
      <c r="AG130" s="115"/>
      <c r="AH130" s="116"/>
      <c r="AI130" s="114"/>
      <c r="AJ130" s="115"/>
      <c r="AK130" s="116"/>
      <c r="AL130" s="114"/>
      <c r="AM130" s="115"/>
      <c r="AN130" s="116"/>
      <c r="AO130" s="114"/>
      <c r="AP130" s="115"/>
      <c r="AQ130" s="116"/>
      <c r="AR130" s="114"/>
      <c r="AS130" s="115"/>
      <c r="AT130" s="116"/>
      <c r="AU130" s="114"/>
      <c r="AV130" s="115"/>
      <c r="AW130" s="116"/>
      <c r="AX130" s="114"/>
      <c r="AY130" s="115"/>
      <c r="AZ130" s="116"/>
      <c r="BA130" s="114"/>
      <c r="BB130" s="115"/>
      <c r="BC130" s="116"/>
      <c r="BD130" s="114"/>
      <c r="BE130" s="115"/>
      <c r="BF130" s="116"/>
      <c r="BG130" s="114"/>
      <c r="BH130" s="115"/>
      <c r="BI130" s="116"/>
      <c r="BJ130" s="114"/>
      <c r="BK130" s="115"/>
      <c r="BL130" s="116"/>
      <c r="BM130" s="114"/>
      <c r="BN130" s="115"/>
      <c r="BO130" s="116"/>
      <c r="BP130" s="114"/>
      <c r="BQ130" s="115"/>
      <c r="BR130" s="116"/>
      <c r="BS130" s="114"/>
      <c r="BT130" s="115"/>
      <c r="BU130" s="116"/>
      <c r="BV130" s="114"/>
      <c r="BW130" s="115"/>
      <c r="BX130" s="116"/>
      <c r="BY130" s="114"/>
      <c r="BZ130" s="115"/>
      <c r="CA130" s="116"/>
      <c r="CB130" s="114"/>
      <c r="CC130" s="115"/>
      <c r="CD130" s="116"/>
      <c r="CE130" s="114"/>
      <c r="CF130" s="115"/>
      <c r="CG130" s="116"/>
    </row>
    <row r="131" spans="1:85" x14ac:dyDescent="0.3">
      <c r="A131" s="118" t="s">
        <v>7</v>
      </c>
      <c r="B131" s="96">
        <v>0</v>
      </c>
      <c r="C131" s="97"/>
      <c r="D131" s="119"/>
      <c r="E131" s="96">
        <v>0</v>
      </c>
      <c r="F131" s="97"/>
      <c r="G131" s="119"/>
      <c r="H131" s="96">
        <v>0</v>
      </c>
      <c r="I131" s="97"/>
      <c r="J131" s="119"/>
      <c r="K131" s="96">
        <v>0</v>
      </c>
      <c r="L131" s="97"/>
      <c r="M131" s="119"/>
      <c r="N131" s="96">
        <v>0</v>
      </c>
      <c r="O131" s="97"/>
      <c r="P131" s="119"/>
      <c r="Q131" s="96">
        <v>0</v>
      </c>
      <c r="R131" s="97"/>
      <c r="S131" s="119"/>
      <c r="T131" s="96">
        <v>0</v>
      </c>
      <c r="U131" s="97"/>
      <c r="V131" s="119"/>
      <c r="W131" s="96">
        <v>0</v>
      </c>
      <c r="X131" s="97"/>
      <c r="Y131" s="119"/>
      <c r="Z131" s="96">
        <v>0</v>
      </c>
      <c r="AA131" s="97"/>
      <c r="AB131" s="119"/>
      <c r="AC131" s="96">
        <v>0</v>
      </c>
      <c r="AD131" s="97"/>
      <c r="AE131" s="119"/>
      <c r="AF131" s="96">
        <v>0</v>
      </c>
      <c r="AG131" s="97"/>
      <c r="AH131" s="119"/>
      <c r="AI131" s="96">
        <v>0</v>
      </c>
      <c r="AJ131" s="97"/>
      <c r="AK131" s="119"/>
      <c r="AL131" s="96">
        <v>0</v>
      </c>
      <c r="AM131" s="97"/>
      <c r="AN131" s="119"/>
      <c r="AO131" s="96">
        <v>0</v>
      </c>
      <c r="AP131" s="97"/>
      <c r="AQ131" s="119"/>
      <c r="AR131" s="96">
        <v>0</v>
      </c>
      <c r="AS131" s="97"/>
      <c r="AT131" s="119"/>
      <c r="AU131" s="96">
        <v>0</v>
      </c>
      <c r="AV131" s="97"/>
      <c r="AW131" s="119"/>
      <c r="AX131" s="96">
        <v>0</v>
      </c>
      <c r="AY131" s="97"/>
      <c r="AZ131" s="119"/>
      <c r="BA131" s="96">
        <v>0</v>
      </c>
      <c r="BB131" s="97"/>
      <c r="BC131" s="119"/>
      <c r="BD131" s="96">
        <v>0</v>
      </c>
      <c r="BE131" s="97"/>
      <c r="BF131" s="119"/>
      <c r="BG131" s="96">
        <v>0</v>
      </c>
      <c r="BH131" s="97"/>
      <c r="BI131" s="119"/>
      <c r="BJ131" s="96">
        <v>0</v>
      </c>
      <c r="BK131" s="97"/>
      <c r="BL131" s="119"/>
      <c r="BM131" s="96">
        <v>0</v>
      </c>
      <c r="BN131" s="97"/>
      <c r="BO131" s="119"/>
      <c r="BP131" s="96">
        <v>0</v>
      </c>
      <c r="BQ131" s="97"/>
      <c r="BR131" s="119"/>
      <c r="BS131" s="96">
        <v>0</v>
      </c>
      <c r="BT131" s="97"/>
      <c r="BU131" s="119"/>
      <c r="BV131" s="96">
        <v>0</v>
      </c>
      <c r="BW131" s="97"/>
      <c r="BX131" s="119"/>
      <c r="BY131" s="96">
        <v>0</v>
      </c>
      <c r="BZ131" s="97"/>
      <c r="CA131" s="119"/>
      <c r="CB131" s="96">
        <v>0</v>
      </c>
      <c r="CC131" s="97"/>
      <c r="CD131" s="119"/>
      <c r="CE131" s="96">
        <v>0</v>
      </c>
      <c r="CF131" s="97"/>
      <c r="CG131" s="119"/>
    </row>
    <row r="132" spans="1:85" x14ac:dyDescent="0.3">
      <c r="A132" s="118" t="s">
        <v>8</v>
      </c>
      <c r="B132" s="96"/>
      <c r="C132" s="97"/>
      <c r="D132" s="119"/>
      <c r="E132" s="96"/>
      <c r="F132" s="97"/>
      <c r="G132" s="119"/>
      <c r="H132" s="96"/>
      <c r="I132" s="97"/>
      <c r="J132" s="119"/>
      <c r="K132" s="96"/>
      <c r="L132" s="97"/>
      <c r="M132" s="119"/>
      <c r="N132" s="96"/>
      <c r="O132" s="97"/>
      <c r="P132" s="119"/>
      <c r="Q132" s="96"/>
      <c r="R132" s="97"/>
      <c r="S132" s="119"/>
      <c r="T132" s="96"/>
      <c r="U132" s="97"/>
      <c r="V132" s="119"/>
      <c r="W132" s="96"/>
      <c r="X132" s="97"/>
      <c r="Y132" s="119"/>
      <c r="Z132" s="96"/>
      <c r="AA132" s="97"/>
      <c r="AB132" s="119"/>
      <c r="AC132" s="96"/>
      <c r="AD132" s="97"/>
      <c r="AE132" s="119"/>
      <c r="AF132" s="96"/>
      <c r="AG132" s="97"/>
      <c r="AH132" s="119"/>
      <c r="AI132" s="96"/>
      <c r="AJ132" s="97"/>
      <c r="AK132" s="119"/>
      <c r="AL132" s="96"/>
      <c r="AM132" s="97"/>
      <c r="AN132" s="119"/>
      <c r="AO132" s="96"/>
      <c r="AP132" s="97"/>
      <c r="AQ132" s="119"/>
      <c r="AR132" s="96"/>
      <c r="AS132" s="97"/>
      <c r="AT132" s="119"/>
      <c r="AU132" s="96"/>
      <c r="AV132" s="97"/>
      <c r="AW132" s="119"/>
      <c r="AX132" s="96"/>
      <c r="AY132" s="97"/>
      <c r="AZ132" s="119"/>
      <c r="BA132" s="96"/>
      <c r="BB132" s="97"/>
      <c r="BC132" s="119"/>
      <c r="BD132" s="96"/>
      <c r="BE132" s="97"/>
      <c r="BF132" s="119"/>
      <c r="BG132" s="96"/>
      <c r="BH132" s="97"/>
      <c r="BI132" s="119"/>
      <c r="BJ132" s="96"/>
      <c r="BK132" s="97"/>
      <c r="BL132" s="119"/>
      <c r="BM132" s="96"/>
      <c r="BN132" s="97"/>
      <c r="BO132" s="119"/>
      <c r="BP132" s="96"/>
      <c r="BQ132" s="97"/>
      <c r="BR132" s="119"/>
      <c r="BS132" s="96"/>
      <c r="BT132" s="97"/>
      <c r="BU132" s="119"/>
      <c r="BV132" s="96"/>
      <c r="BW132" s="97"/>
      <c r="BX132" s="119"/>
      <c r="BY132" s="96"/>
      <c r="BZ132" s="97"/>
      <c r="CA132" s="119"/>
      <c r="CB132" s="96"/>
      <c r="CC132" s="97"/>
      <c r="CD132" s="119"/>
      <c r="CE132" s="96"/>
      <c r="CF132" s="97"/>
      <c r="CG132" s="119"/>
    </row>
    <row r="133" spans="1:85" x14ac:dyDescent="0.3">
      <c r="A133" s="113"/>
      <c r="B133" s="114"/>
      <c r="C133" s="115"/>
      <c r="D133" s="116"/>
      <c r="E133" s="114"/>
      <c r="F133" s="115"/>
      <c r="G133" s="116"/>
      <c r="H133" s="114"/>
      <c r="I133" s="115"/>
      <c r="J133" s="116"/>
      <c r="K133" s="114"/>
      <c r="L133" s="115"/>
      <c r="M133" s="116"/>
      <c r="N133" s="114"/>
      <c r="O133" s="115"/>
      <c r="P133" s="116"/>
      <c r="Q133" s="114"/>
      <c r="R133" s="115"/>
      <c r="S133" s="116"/>
      <c r="T133" s="114"/>
      <c r="U133" s="115"/>
      <c r="V133" s="116"/>
      <c r="W133" s="114"/>
      <c r="X133" s="115"/>
      <c r="Y133" s="116"/>
      <c r="Z133" s="114"/>
      <c r="AA133" s="115"/>
      <c r="AB133" s="116"/>
      <c r="AC133" s="114"/>
      <c r="AD133" s="115"/>
      <c r="AE133" s="116"/>
      <c r="AF133" s="114"/>
      <c r="AG133" s="115"/>
      <c r="AH133" s="116"/>
      <c r="AI133" s="114"/>
      <c r="AJ133" s="115"/>
      <c r="AK133" s="116"/>
      <c r="AL133" s="114"/>
      <c r="AM133" s="115"/>
      <c r="AN133" s="116"/>
      <c r="AO133" s="114"/>
      <c r="AP133" s="115"/>
      <c r="AQ133" s="116"/>
      <c r="AR133" s="114"/>
      <c r="AS133" s="115"/>
      <c r="AT133" s="116"/>
      <c r="AU133" s="114"/>
      <c r="AV133" s="115"/>
      <c r="AW133" s="116"/>
      <c r="AX133" s="114"/>
      <c r="AY133" s="115"/>
      <c r="AZ133" s="116"/>
      <c r="BA133" s="114"/>
      <c r="BB133" s="115"/>
      <c r="BC133" s="116"/>
      <c r="BD133" s="114"/>
      <c r="BE133" s="115"/>
      <c r="BF133" s="116"/>
      <c r="BG133" s="114"/>
      <c r="BH133" s="115"/>
      <c r="BI133" s="116"/>
      <c r="BJ133" s="114"/>
      <c r="BK133" s="115"/>
      <c r="BL133" s="116"/>
      <c r="BM133" s="114"/>
      <c r="BN133" s="115"/>
      <c r="BO133" s="116"/>
      <c r="BP133" s="114"/>
      <c r="BQ133" s="115"/>
      <c r="BR133" s="116"/>
      <c r="BS133" s="114"/>
      <c r="BT133" s="115"/>
      <c r="BU133" s="116"/>
      <c r="BV133" s="114"/>
      <c r="BW133" s="115"/>
      <c r="BX133" s="116"/>
      <c r="BY133" s="114"/>
      <c r="BZ133" s="115"/>
      <c r="CA133" s="116"/>
      <c r="CB133" s="114"/>
      <c r="CC133" s="115"/>
      <c r="CD133" s="116"/>
      <c r="CE133" s="114"/>
      <c r="CF133" s="115"/>
      <c r="CG133" s="116"/>
    </row>
    <row r="134" spans="1:85" s="106" customFormat="1" ht="16.2" thickBot="1" x14ac:dyDescent="0.35">
      <c r="A134" s="102" t="s">
        <v>65</v>
      </c>
      <c r="B134" s="108">
        <f>SUM(B131:B132)</f>
        <v>0</v>
      </c>
      <c r="C134" s="120"/>
      <c r="D134" s="121"/>
      <c r="E134" s="108">
        <f>SUM(E131:E132)</f>
        <v>0</v>
      </c>
      <c r="F134" s="120"/>
      <c r="G134" s="121"/>
      <c r="H134" s="108">
        <f>SUM(H131:H132)</f>
        <v>0</v>
      </c>
      <c r="I134" s="120" t="e">
        <f>J134/H134</f>
        <v>#DIV/0!</v>
      </c>
      <c r="J134" s="121">
        <f>J131</f>
        <v>0</v>
      </c>
      <c r="K134" s="108">
        <f>SUM(K131:K132)</f>
        <v>0</v>
      </c>
      <c r="L134" s="120" t="e">
        <f>M134/K134</f>
        <v>#DIV/0!</v>
      </c>
      <c r="M134" s="121">
        <f>M131</f>
        <v>0</v>
      </c>
      <c r="N134" s="108">
        <f>SUM(N131:N132)</f>
        <v>0</v>
      </c>
      <c r="O134" s="120" t="e">
        <f>P134/N134</f>
        <v>#DIV/0!</v>
      </c>
      <c r="P134" s="121">
        <f>P131</f>
        <v>0</v>
      </c>
      <c r="Q134" s="108">
        <f>SUM(Q131:Q132)</f>
        <v>0</v>
      </c>
      <c r="R134" s="120" t="e">
        <f>S134/Q134</f>
        <v>#DIV/0!</v>
      </c>
      <c r="S134" s="121">
        <f>S131</f>
        <v>0</v>
      </c>
      <c r="T134" s="108">
        <f>SUM(T131:T132)</f>
        <v>0</v>
      </c>
      <c r="U134" s="120" t="e">
        <f>V134/T134</f>
        <v>#DIV/0!</v>
      </c>
      <c r="V134" s="121">
        <f>V131</f>
        <v>0</v>
      </c>
      <c r="W134" s="108">
        <f>SUM(W131:W132)</f>
        <v>0</v>
      </c>
      <c r="X134" s="120" t="e">
        <f>Y134/W134</f>
        <v>#DIV/0!</v>
      </c>
      <c r="Y134" s="121">
        <f>Y131</f>
        <v>0</v>
      </c>
      <c r="Z134" s="108">
        <f>SUM(Z131:Z132)</f>
        <v>0</v>
      </c>
      <c r="AA134" s="120" t="e">
        <f>AB134/Z134</f>
        <v>#DIV/0!</v>
      </c>
      <c r="AB134" s="121">
        <f>AB131</f>
        <v>0</v>
      </c>
      <c r="AC134" s="108">
        <f>SUM(AC131:AC132)</f>
        <v>0</v>
      </c>
      <c r="AD134" s="120" t="e">
        <f>AE134/AC134</f>
        <v>#DIV/0!</v>
      </c>
      <c r="AE134" s="121">
        <f>AE131</f>
        <v>0</v>
      </c>
      <c r="AF134" s="108">
        <f>SUM(AF131:AF132)</f>
        <v>0</v>
      </c>
      <c r="AG134" s="120" t="e">
        <f>AH134/AF134</f>
        <v>#DIV/0!</v>
      </c>
      <c r="AH134" s="121">
        <f>AH131</f>
        <v>0</v>
      </c>
      <c r="AI134" s="108">
        <f>SUM(AI130:AI132)</f>
        <v>0</v>
      </c>
      <c r="AJ134" s="120" t="e">
        <f>AK134/AI134</f>
        <v>#DIV/0!</v>
      </c>
      <c r="AK134" s="121">
        <f>AK130</f>
        <v>0</v>
      </c>
      <c r="AL134" s="108">
        <f>SUM(AL131:AL132)</f>
        <v>0</v>
      </c>
      <c r="AM134" s="120" t="e">
        <f>AN134/AL134</f>
        <v>#DIV/0!</v>
      </c>
      <c r="AN134" s="121">
        <f>AN131</f>
        <v>0</v>
      </c>
      <c r="AO134" s="108">
        <f>SUM(AO131:AO132)</f>
        <v>0</v>
      </c>
      <c r="AP134" s="120" t="e">
        <f>AQ134/AO134</f>
        <v>#DIV/0!</v>
      </c>
      <c r="AQ134" s="121">
        <f>AQ131</f>
        <v>0</v>
      </c>
      <c r="AR134" s="108">
        <f>SUM(AR131:AR132)</f>
        <v>0</v>
      </c>
      <c r="AS134" s="120" t="e">
        <f>AT134/AR134</f>
        <v>#DIV/0!</v>
      </c>
      <c r="AT134" s="121">
        <f>AT131</f>
        <v>0</v>
      </c>
      <c r="AU134" s="108">
        <f>SUM(AU131:AU132)</f>
        <v>0</v>
      </c>
      <c r="AV134" s="120" t="e">
        <f>AW134/AU134</f>
        <v>#DIV/0!</v>
      </c>
      <c r="AW134" s="121">
        <f>AW131</f>
        <v>0</v>
      </c>
      <c r="AX134" s="108">
        <f>SUM(AX131:AX132)</f>
        <v>0</v>
      </c>
      <c r="AY134" s="120" t="e">
        <f>AZ134/AX134</f>
        <v>#DIV/0!</v>
      </c>
      <c r="AZ134" s="121">
        <f>AZ131</f>
        <v>0</v>
      </c>
      <c r="BA134" s="108">
        <f>SUM(BA131:BA132)</f>
        <v>0</v>
      </c>
      <c r="BB134" s="120" t="e">
        <f>BC134/BA134</f>
        <v>#DIV/0!</v>
      </c>
      <c r="BC134" s="121">
        <f>BC131</f>
        <v>0</v>
      </c>
      <c r="BD134" s="108">
        <f>SUM(BD131:BD132)</f>
        <v>0</v>
      </c>
      <c r="BE134" s="120" t="e">
        <f>BF134/BD134</f>
        <v>#DIV/0!</v>
      </c>
      <c r="BF134" s="121">
        <f>BF131</f>
        <v>0</v>
      </c>
      <c r="BG134" s="108">
        <f>SUM(BG131:BG132)</f>
        <v>0</v>
      </c>
      <c r="BH134" s="120" t="e">
        <f>BI134/BG134</f>
        <v>#DIV/0!</v>
      </c>
      <c r="BI134" s="121">
        <f>BI131</f>
        <v>0</v>
      </c>
      <c r="BJ134" s="108">
        <f>SUM(BJ131:BJ132)</f>
        <v>0</v>
      </c>
      <c r="BK134" s="120" t="e">
        <f>BL134/BJ134</f>
        <v>#DIV/0!</v>
      </c>
      <c r="BL134" s="121">
        <f>BL131</f>
        <v>0</v>
      </c>
      <c r="BM134" s="108">
        <f>SUM(BM131:BM132)</f>
        <v>0</v>
      </c>
      <c r="BN134" s="120" t="e">
        <f>BO134/BM134</f>
        <v>#DIV/0!</v>
      </c>
      <c r="BO134" s="121">
        <f>BO131</f>
        <v>0</v>
      </c>
      <c r="BP134" s="108">
        <f>SUM(BP131:BP132)</f>
        <v>0</v>
      </c>
      <c r="BQ134" s="120" t="e">
        <f>BR134/BP134</f>
        <v>#DIV/0!</v>
      </c>
      <c r="BR134" s="121">
        <f>BR131</f>
        <v>0</v>
      </c>
      <c r="BS134" s="108">
        <f>SUM(BS131:BS132)</f>
        <v>0</v>
      </c>
      <c r="BT134" s="120" t="e">
        <f>BU134/BS134</f>
        <v>#DIV/0!</v>
      </c>
      <c r="BU134" s="121">
        <f>BU131</f>
        <v>0</v>
      </c>
      <c r="BV134" s="108">
        <f>SUM(BV131:BV132)</f>
        <v>0</v>
      </c>
      <c r="BW134" s="120" t="e">
        <f>BX134/BV134</f>
        <v>#DIV/0!</v>
      </c>
      <c r="BX134" s="121">
        <f>BX131</f>
        <v>0</v>
      </c>
      <c r="BY134" s="108">
        <f>SUM(BY131:BY132)</f>
        <v>0</v>
      </c>
      <c r="BZ134" s="120" t="e">
        <f>CA134/BY134</f>
        <v>#DIV/0!</v>
      </c>
      <c r="CA134" s="121">
        <f>CA131</f>
        <v>0</v>
      </c>
      <c r="CB134" s="108">
        <f>SUM(CB131:CB132)</f>
        <v>0</v>
      </c>
      <c r="CC134" s="120" t="e">
        <f>CD134/CB134</f>
        <v>#DIV/0!</v>
      </c>
      <c r="CD134" s="121">
        <f>CD131</f>
        <v>0</v>
      </c>
      <c r="CE134" s="108">
        <f>SUM(CE131:CE132)</f>
        <v>0</v>
      </c>
      <c r="CF134" s="120" t="e">
        <f>CG134/CE134</f>
        <v>#DIV/0!</v>
      </c>
      <c r="CG134" s="121">
        <f>CG131</f>
        <v>0</v>
      </c>
    </row>
    <row r="135" spans="1:85" ht="16.2" thickTop="1" x14ac:dyDescent="0.3">
      <c r="A135" s="91"/>
      <c r="B135" s="92"/>
      <c r="C135" s="93"/>
      <c r="D135" s="94"/>
      <c r="E135" s="92"/>
      <c r="F135" s="93"/>
      <c r="G135" s="94"/>
      <c r="H135" s="92"/>
      <c r="I135" s="93"/>
      <c r="J135" s="94"/>
      <c r="K135" s="92"/>
      <c r="L135" s="93"/>
      <c r="M135" s="94"/>
      <c r="N135" s="92"/>
      <c r="O135" s="93"/>
      <c r="P135" s="94"/>
      <c r="Q135" s="92"/>
      <c r="R135" s="93"/>
      <c r="S135" s="94"/>
      <c r="T135" s="92"/>
      <c r="U135" s="93"/>
      <c r="V135" s="94"/>
      <c r="W135" s="92"/>
      <c r="X135" s="93"/>
      <c r="Y135" s="94"/>
      <c r="Z135" s="92"/>
      <c r="AA135" s="93"/>
      <c r="AB135" s="94"/>
      <c r="AC135" s="92"/>
      <c r="AD135" s="93"/>
      <c r="AE135" s="94"/>
      <c r="AF135" s="92"/>
      <c r="AG135" s="93"/>
      <c r="AH135" s="94"/>
      <c r="AI135" s="92"/>
      <c r="AJ135" s="93"/>
      <c r="AK135" s="94"/>
      <c r="AL135" s="92"/>
      <c r="AM135" s="93"/>
      <c r="AN135" s="94"/>
      <c r="AO135" s="92"/>
      <c r="AP135" s="93"/>
      <c r="AQ135" s="94"/>
      <c r="AR135" s="92"/>
      <c r="AS135" s="93"/>
      <c r="AT135" s="94"/>
      <c r="AU135" s="92"/>
      <c r="AV135" s="93"/>
      <c r="AW135" s="94"/>
      <c r="AX135" s="92"/>
      <c r="AY135" s="93"/>
      <c r="AZ135" s="94"/>
      <c r="BA135" s="92"/>
      <c r="BB135" s="93"/>
      <c r="BC135" s="94"/>
      <c r="BD135" s="92"/>
      <c r="BE135" s="93"/>
      <c r="BF135" s="94"/>
      <c r="BG135" s="92"/>
      <c r="BH135" s="93"/>
      <c r="BI135" s="94"/>
      <c r="BJ135" s="92"/>
      <c r="BK135" s="93"/>
      <c r="BL135" s="94"/>
      <c r="BM135" s="92"/>
      <c r="BN135" s="93"/>
      <c r="BO135" s="94"/>
      <c r="BP135" s="92"/>
      <c r="BQ135" s="93"/>
      <c r="BR135" s="94"/>
      <c r="BS135" s="92"/>
      <c r="BT135" s="93"/>
      <c r="BU135" s="94"/>
      <c r="BV135" s="92"/>
      <c r="BW135" s="93"/>
      <c r="BX135" s="94"/>
      <c r="BY135" s="92"/>
      <c r="BZ135" s="93"/>
      <c r="CA135" s="94"/>
      <c r="CB135" s="92"/>
      <c r="CC135" s="93"/>
      <c r="CD135" s="94"/>
      <c r="CE135" s="92"/>
      <c r="CF135" s="93"/>
      <c r="CG135" s="94"/>
    </row>
    <row r="136" spans="1:85" x14ac:dyDescent="0.3">
      <c r="A136" s="91"/>
      <c r="B136" s="92"/>
      <c r="C136" s="93"/>
      <c r="D136" s="94"/>
      <c r="E136" s="92"/>
      <c r="F136" s="93"/>
      <c r="G136" s="94"/>
      <c r="H136" s="92"/>
      <c r="I136" s="93"/>
      <c r="J136" s="94"/>
      <c r="K136" s="92"/>
      <c r="L136" s="93"/>
      <c r="M136" s="94"/>
      <c r="N136" s="92"/>
      <c r="O136" s="93"/>
      <c r="P136" s="94"/>
      <c r="Q136" s="92"/>
      <c r="R136" s="93"/>
      <c r="S136" s="94"/>
      <c r="T136" s="92"/>
      <c r="U136" s="93"/>
      <c r="V136" s="94"/>
      <c r="W136" s="92"/>
      <c r="X136" s="93"/>
      <c r="Y136" s="94"/>
      <c r="Z136" s="92"/>
      <c r="AA136" s="93"/>
      <c r="AB136" s="94"/>
      <c r="AC136" s="92"/>
      <c r="AD136" s="93"/>
      <c r="AE136" s="94"/>
      <c r="AF136" s="92"/>
      <c r="AG136" s="93"/>
      <c r="AH136" s="94"/>
      <c r="AI136" s="92"/>
      <c r="AJ136" s="93"/>
      <c r="AK136" s="94"/>
      <c r="AL136" s="92"/>
      <c r="AM136" s="93"/>
      <c r="AN136" s="94"/>
      <c r="AO136" s="92"/>
      <c r="AP136" s="93"/>
      <c r="AQ136" s="94"/>
      <c r="AR136" s="92"/>
      <c r="AS136" s="93"/>
      <c r="AT136" s="94"/>
      <c r="AU136" s="92"/>
      <c r="AV136" s="93"/>
      <c r="AW136" s="94"/>
      <c r="AX136" s="92"/>
      <c r="AY136" s="93"/>
      <c r="AZ136" s="94"/>
      <c r="BA136" s="92"/>
      <c r="BB136" s="93"/>
      <c r="BC136" s="94"/>
      <c r="BD136" s="92"/>
      <c r="BE136" s="93"/>
      <c r="BF136" s="94"/>
      <c r="BG136" s="92"/>
      <c r="BH136" s="93"/>
      <c r="BI136" s="94"/>
      <c r="BJ136" s="92"/>
      <c r="BK136" s="93"/>
      <c r="BL136" s="94"/>
      <c r="BM136" s="92"/>
      <c r="BN136" s="93"/>
      <c r="BO136" s="94"/>
      <c r="BP136" s="92"/>
      <c r="BQ136" s="93"/>
      <c r="BR136" s="94"/>
      <c r="BS136" s="92"/>
      <c r="BT136" s="93"/>
      <c r="BU136" s="94"/>
      <c r="BV136" s="92"/>
      <c r="BW136" s="93"/>
      <c r="BX136" s="94"/>
      <c r="BY136" s="92"/>
      <c r="BZ136" s="93"/>
      <c r="CA136" s="94"/>
      <c r="CB136" s="92"/>
      <c r="CC136" s="93"/>
      <c r="CD136" s="94"/>
      <c r="CE136" s="92"/>
      <c r="CF136" s="93"/>
      <c r="CG136" s="94"/>
    </row>
    <row r="137" spans="1:85" x14ac:dyDescent="0.3">
      <c r="A137" s="91"/>
      <c r="B137" s="92"/>
      <c r="C137" s="93"/>
      <c r="D137" s="94"/>
      <c r="E137" s="92"/>
      <c r="F137" s="93"/>
      <c r="G137" s="94"/>
      <c r="H137" s="92"/>
      <c r="I137" s="93"/>
      <c r="J137" s="94"/>
      <c r="K137" s="92"/>
      <c r="L137" s="93"/>
      <c r="M137" s="94"/>
      <c r="N137" s="92"/>
      <c r="O137" s="93"/>
      <c r="P137" s="94"/>
      <c r="Q137" s="92"/>
      <c r="R137" s="93"/>
      <c r="S137" s="94"/>
      <c r="T137" s="92"/>
      <c r="U137" s="93"/>
      <c r="V137" s="94"/>
      <c r="W137" s="92"/>
      <c r="X137" s="93"/>
      <c r="Y137" s="94"/>
      <c r="Z137" s="92"/>
      <c r="AA137" s="93"/>
      <c r="AB137" s="94"/>
      <c r="AC137" s="92"/>
      <c r="AD137" s="93"/>
      <c r="AE137" s="94"/>
      <c r="AF137" s="92"/>
      <c r="AG137" s="93"/>
      <c r="AH137" s="94"/>
      <c r="AI137" s="92"/>
      <c r="AJ137" s="93"/>
      <c r="AK137" s="94"/>
      <c r="AL137" s="92"/>
      <c r="AM137" s="93"/>
      <c r="AN137" s="94"/>
      <c r="AO137" s="92"/>
      <c r="AP137" s="93"/>
      <c r="AQ137" s="94"/>
      <c r="AR137" s="92"/>
      <c r="AS137" s="93"/>
      <c r="AT137" s="94"/>
      <c r="AU137" s="92"/>
      <c r="AV137" s="93"/>
      <c r="AW137" s="94"/>
      <c r="AX137" s="92"/>
      <c r="AY137" s="93"/>
      <c r="AZ137" s="94"/>
      <c r="BA137" s="92"/>
      <c r="BB137" s="93"/>
      <c r="BC137" s="94"/>
      <c r="BD137" s="92"/>
      <c r="BE137" s="93"/>
      <c r="BF137" s="94"/>
      <c r="BG137" s="92"/>
      <c r="BH137" s="93"/>
      <c r="BI137" s="94"/>
      <c r="BJ137" s="92"/>
      <c r="BK137" s="93"/>
      <c r="BL137" s="94"/>
      <c r="BM137" s="92"/>
      <c r="BN137" s="93"/>
      <c r="BO137" s="94"/>
      <c r="BP137" s="92"/>
      <c r="BQ137" s="93"/>
      <c r="BR137" s="94"/>
      <c r="BS137" s="92"/>
      <c r="BT137" s="93"/>
      <c r="BU137" s="94"/>
      <c r="BV137" s="92"/>
      <c r="BW137" s="93"/>
      <c r="BX137" s="94"/>
      <c r="BY137" s="92"/>
      <c r="BZ137" s="93"/>
      <c r="CA137" s="94"/>
      <c r="CB137" s="92"/>
      <c r="CC137" s="93"/>
      <c r="CD137" s="94"/>
      <c r="CE137" s="92"/>
      <c r="CF137" s="93"/>
      <c r="CG137" s="94"/>
    </row>
    <row r="138" spans="1:85" x14ac:dyDescent="0.3">
      <c r="A138" s="87" t="s">
        <v>66</v>
      </c>
      <c r="B138" s="92"/>
      <c r="C138" s="93"/>
      <c r="D138" s="94"/>
      <c r="E138" s="92"/>
      <c r="F138" s="93"/>
      <c r="G138" s="94"/>
      <c r="H138" s="92"/>
      <c r="I138" s="93"/>
      <c r="J138" s="94"/>
      <c r="K138" s="92"/>
      <c r="L138" s="93"/>
      <c r="M138" s="94"/>
      <c r="N138" s="92"/>
      <c r="O138" s="93"/>
      <c r="P138" s="94"/>
      <c r="Q138" s="92"/>
      <c r="R138" s="93"/>
      <c r="S138" s="94"/>
      <c r="T138" s="92"/>
      <c r="U138" s="93"/>
      <c r="V138" s="94"/>
      <c r="W138" s="92"/>
      <c r="X138" s="93"/>
      <c r="Y138" s="94"/>
      <c r="Z138" s="92"/>
      <c r="AA138" s="93"/>
      <c r="AB138" s="94"/>
      <c r="AC138" s="92"/>
      <c r="AD138" s="93"/>
      <c r="AE138" s="94"/>
      <c r="AF138" s="92"/>
      <c r="AG138" s="93"/>
      <c r="AH138" s="94"/>
      <c r="AI138" s="92"/>
      <c r="AJ138" s="93"/>
      <c r="AK138" s="94"/>
      <c r="AL138" s="92"/>
      <c r="AM138" s="93"/>
      <c r="AN138" s="94"/>
      <c r="AO138" s="92"/>
      <c r="AP138" s="93"/>
      <c r="AQ138" s="94"/>
      <c r="AR138" s="92"/>
      <c r="AS138" s="93"/>
      <c r="AT138" s="94"/>
      <c r="AU138" s="92"/>
      <c r="AV138" s="93"/>
      <c r="AW138" s="94"/>
      <c r="AX138" s="92"/>
      <c r="AY138" s="93"/>
      <c r="AZ138" s="94"/>
      <c r="BA138" s="92"/>
      <c r="BB138" s="93"/>
      <c r="BC138" s="94"/>
      <c r="BD138" s="92"/>
      <c r="BE138" s="93"/>
      <c r="BF138" s="94"/>
      <c r="BG138" s="92"/>
      <c r="BH138" s="93"/>
      <c r="BI138" s="94"/>
      <c r="BJ138" s="92"/>
      <c r="BK138" s="93"/>
      <c r="BL138" s="94"/>
      <c r="BM138" s="92"/>
      <c r="BN138" s="93"/>
      <c r="BO138" s="94"/>
      <c r="BP138" s="92"/>
      <c r="BQ138" s="93"/>
      <c r="BR138" s="94"/>
      <c r="BS138" s="92"/>
      <c r="BT138" s="93"/>
      <c r="BU138" s="94"/>
      <c r="BV138" s="92"/>
      <c r="BW138" s="93"/>
      <c r="BX138" s="94"/>
      <c r="BY138" s="92"/>
      <c r="BZ138" s="93"/>
      <c r="CA138" s="94"/>
      <c r="CB138" s="92"/>
      <c r="CC138" s="93"/>
      <c r="CD138" s="94"/>
      <c r="CE138" s="92"/>
      <c r="CF138" s="93"/>
      <c r="CG138" s="94"/>
    </row>
    <row r="139" spans="1:85" x14ac:dyDescent="0.3">
      <c r="A139" s="87" t="s">
        <v>67</v>
      </c>
      <c r="B139" s="71">
        <f>B127-B134</f>
        <v>0</v>
      </c>
      <c r="C139" s="122">
        <f>IF(B139&gt;0,C127,C115)</f>
        <v>0</v>
      </c>
      <c r="D139" s="123">
        <f>ROUND(B139*C139,2)</f>
        <v>0</v>
      </c>
      <c r="E139" s="71">
        <f>E127-E134</f>
        <v>0</v>
      </c>
      <c r="F139" s="122">
        <f>IF(E139&gt;0,F127,F115)</f>
        <v>0</v>
      </c>
      <c r="G139" s="123">
        <f>G144-G115</f>
        <v>0</v>
      </c>
      <c r="H139" s="71">
        <f>H127-H134</f>
        <v>0</v>
      </c>
      <c r="I139" s="122">
        <f>IF(H139&gt;0,I127,I115)</f>
        <v>0</v>
      </c>
      <c r="J139" s="123">
        <f>ROUND(H139*I139,2)</f>
        <v>0</v>
      </c>
      <c r="K139" s="71">
        <f>K127-K134</f>
        <v>0</v>
      </c>
      <c r="L139" s="122">
        <f>IF(K139&gt;0,L127,L115)</f>
        <v>0</v>
      </c>
      <c r="M139" s="123">
        <f>ROUND(K139*L139,2)</f>
        <v>0</v>
      </c>
      <c r="N139" s="71">
        <f>N127-N134</f>
        <v>0</v>
      </c>
      <c r="O139" s="122">
        <f>IF(N139&gt;0,O127,O115)</f>
        <v>0</v>
      </c>
      <c r="P139" s="123">
        <f>P144-P115</f>
        <v>0</v>
      </c>
      <c r="Q139" s="71">
        <f>Q127-Q134</f>
        <v>0</v>
      </c>
      <c r="R139" s="122">
        <f>IF(Q139&gt;0,R127,R115)</f>
        <v>0</v>
      </c>
      <c r="S139" s="123">
        <f>S144-S115</f>
        <v>0</v>
      </c>
      <c r="T139" s="71">
        <f>T127-T134</f>
        <v>0</v>
      </c>
      <c r="U139" s="122">
        <f>IF(T139&gt;0,U127,U115)</f>
        <v>0</v>
      </c>
      <c r="V139" s="123">
        <f>ROUND(T139*U139,2)</f>
        <v>0</v>
      </c>
      <c r="W139" s="71">
        <f>W127-W134</f>
        <v>0</v>
      </c>
      <c r="X139" s="122">
        <f>IF(W139&gt;0,X127,X115)</f>
        <v>0</v>
      </c>
      <c r="Y139" s="123">
        <f>ROUND(W139*X139,2)</f>
        <v>0</v>
      </c>
      <c r="Z139" s="71">
        <f>Z127-Z134</f>
        <v>0</v>
      </c>
      <c r="AA139" s="122">
        <f>IF(Z139&gt;0,AA127,AA115)</f>
        <v>0</v>
      </c>
      <c r="AB139" s="123">
        <f>ROUND(Z139*AA139,2)</f>
        <v>0</v>
      </c>
      <c r="AC139" s="71">
        <f>AC127-AC134</f>
        <v>0</v>
      </c>
      <c r="AD139" s="122">
        <f>IF(AC139&gt;0,AD127,AD115)</f>
        <v>0</v>
      </c>
      <c r="AE139" s="123">
        <f>ROUND(AC139*AD139,2)</f>
        <v>0</v>
      </c>
      <c r="AF139" s="71">
        <f>AF127-AF134</f>
        <v>0</v>
      </c>
      <c r="AG139" s="122">
        <f>IF(AF139&gt;0,AG127,AG115)</f>
        <v>0</v>
      </c>
      <c r="AH139" s="123">
        <f>ROUND(AF139*AG139,2)</f>
        <v>0</v>
      </c>
      <c r="AI139" s="71">
        <f>AI127-AI134</f>
        <v>0</v>
      </c>
      <c r="AJ139" s="122">
        <f>IF(AI139&gt;0,AJ127,AJ115)</f>
        <v>0</v>
      </c>
      <c r="AK139" s="123">
        <f>ROUND(AI139*AJ139,2)</f>
        <v>0</v>
      </c>
      <c r="AL139" s="71">
        <f>AL127-AL134</f>
        <v>0</v>
      </c>
      <c r="AM139" s="122">
        <f>IF(AL139&gt;0,AM127,AM115)</f>
        <v>0</v>
      </c>
      <c r="AN139" s="123">
        <f>ROUND(AL139*AM139,2)</f>
        <v>0</v>
      </c>
      <c r="AO139" s="71">
        <f>AO127-AO134</f>
        <v>0</v>
      </c>
      <c r="AP139" s="122">
        <f>IF(AO139&gt;0,AP127,AP115)</f>
        <v>0</v>
      </c>
      <c r="AQ139" s="123">
        <f>ROUND(AO139*AP139,2)</f>
        <v>0</v>
      </c>
      <c r="AR139" s="71">
        <f>AR127-AR134</f>
        <v>0</v>
      </c>
      <c r="AS139" s="122">
        <f>IF(AR139&gt;0,AS127,AS115)</f>
        <v>0</v>
      </c>
      <c r="AT139" s="123">
        <f>ROUND(AR139*AS139,2)</f>
        <v>0</v>
      </c>
      <c r="AU139" s="71">
        <f>AU127-AU134</f>
        <v>0</v>
      </c>
      <c r="AV139" s="122">
        <f>IF(AU139&gt;0,AV127,AV115)</f>
        <v>0</v>
      </c>
      <c r="AW139" s="123">
        <f>ROUND(AU139*AV139,2)</f>
        <v>0</v>
      </c>
      <c r="AX139" s="71">
        <f>AX127-AX134</f>
        <v>0</v>
      </c>
      <c r="AY139" s="122">
        <f>IF(AX139&gt;0,AY127,AY115)</f>
        <v>0</v>
      </c>
      <c r="AZ139" s="123">
        <f>ROUND(AX139*AY139,2)</f>
        <v>0</v>
      </c>
      <c r="BA139" s="71">
        <f>BA127-BA134</f>
        <v>0</v>
      </c>
      <c r="BB139" s="122">
        <f>IF(BA139&gt;0,BB127,BB115)</f>
        <v>0</v>
      </c>
      <c r="BC139" s="123">
        <f>ROUND(BA139*BB139,2)</f>
        <v>0</v>
      </c>
      <c r="BD139" s="71">
        <f>BD127-BD134</f>
        <v>0</v>
      </c>
      <c r="BE139" s="122">
        <f>IF(BD139&gt;0,BE127,BE115)</f>
        <v>0</v>
      </c>
      <c r="BF139" s="123">
        <f>ROUND(BD139*BE139,2)</f>
        <v>0</v>
      </c>
      <c r="BG139" s="71">
        <f>BG127-BG134</f>
        <v>0</v>
      </c>
      <c r="BH139" s="122">
        <f>IF(BG139&gt;0,BH127,BH115)</f>
        <v>0</v>
      </c>
      <c r="BI139" s="123">
        <f>ROUND(BG139*BH139,2)</f>
        <v>0</v>
      </c>
      <c r="BJ139" s="71">
        <f>BJ127-BJ134</f>
        <v>0</v>
      </c>
      <c r="BK139" s="122">
        <f>IF(BJ139&gt;0,BK127,BK115)</f>
        <v>0</v>
      </c>
      <c r="BL139" s="123">
        <f>ROUND(BJ139*BK139,2)</f>
        <v>0</v>
      </c>
      <c r="BM139" s="71">
        <f>BM127-BM134</f>
        <v>0</v>
      </c>
      <c r="BN139" s="122">
        <f>IF(BM139&gt;0,BN127,BN115)</f>
        <v>0</v>
      </c>
      <c r="BO139" s="123">
        <v>148934.24</v>
      </c>
      <c r="BP139" s="71">
        <f>BP127-BP134</f>
        <v>0</v>
      </c>
      <c r="BQ139" s="122">
        <f>IF(BP139&gt;0,BQ127,BQ115)</f>
        <v>0</v>
      </c>
      <c r="BR139" s="123">
        <f>ROUND(BP139*BQ139,2)</f>
        <v>0</v>
      </c>
      <c r="BS139" s="71">
        <f>BS127-BS134</f>
        <v>0</v>
      </c>
      <c r="BT139" s="122">
        <f>IF(BS139&gt;0,BT127,BT115)</f>
        <v>0</v>
      </c>
      <c r="BU139" s="123">
        <f>ROUND(BS139*BT139,2)</f>
        <v>0</v>
      </c>
      <c r="BV139" s="71">
        <f>BV127-BV134</f>
        <v>0</v>
      </c>
      <c r="BW139" s="122">
        <f>IF(BV139&gt;0,BW127,BW115)</f>
        <v>0</v>
      </c>
      <c r="BX139" s="123">
        <f>ROUND(BV139*BW139,2)</f>
        <v>0</v>
      </c>
      <c r="BY139" s="71">
        <f>BY127-BY134</f>
        <v>0</v>
      </c>
      <c r="BZ139" s="122">
        <f>IF(BY139&gt;0,BZ127,BZ115)</f>
        <v>4.3562981362175508</v>
      </c>
      <c r="CA139" s="123">
        <v>0</v>
      </c>
      <c r="CB139" s="71">
        <f>CB127-CB134</f>
        <v>59002</v>
      </c>
      <c r="CC139" s="122">
        <f>IF(CB139&gt;0,CC127,CC115)</f>
        <v>4.3600000000000003</v>
      </c>
      <c r="CD139" s="123">
        <f>ROUND(CB139*CC139,2)</f>
        <v>257248.72</v>
      </c>
      <c r="CE139" s="71">
        <f>CE127-CE134</f>
        <v>41322</v>
      </c>
      <c r="CF139" s="122">
        <f>IF(CE139&gt;0,CF127,CF115)</f>
        <v>4.3600000000000003</v>
      </c>
      <c r="CG139" s="123">
        <f>ROUND(CE139*CF139,2)</f>
        <v>180163.92</v>
      </c>
    </row>
    <row r="140" spans="1:85" x14ac:dyDescent="0.3">
      <c r="A140" s="91"/>
      <c r="B140" s="71"/>
      <c r="E140" s="71"/>
      <c r="H140" s="71"/>
      <c r="K140" s="71"/>
      <c r="M140" s="123"/>
      <c r="N140" s="71"/>
      <c r="Q140" s="71"/>
      <c r="T140" s="71"/>
      <c r="W140" s="71"/>
      <c r="Y140" s="123"/>
      <c r="Z140" s="71"/>
      <c r="AC140" s="71"/>
      <c r="AF140" s="71"/>
      <c r="AI140" s="71"/>
      <c r="AK140" s="124"/>
      <c r="AL140" s="71"/>
      <c r="AN140" s="124"/>
      <c r="AO140" s="71"/>
      <c r="AQ140" s="124"/>
      <c r="AR140" s="71"/>
      <c r="AT140" s="124"/>
      <c r="AU140" s="71"/>
      <c r="AW140" s="124"/>
      <c r="AX140" s="71"/>
      <c r="AZ140" s="124"/>
      <c r="BA140" s="71"/>
      <c r="BC140" s="124"/>
      <c r="BD140" s="71"/>
      <c r="BF140" s="124"/>
      <c r="BG140" s="71"/>
      <c r="BI140" s="124"/>
      <c r="BJ140" s="71"/>
      <c r="BL140" s="124"/>
      <c r="BM140" s="71"/>
      <c r="BO140" s="124"/>
      <c r="BP140" s="71"/>
      <c r="BR140" s="124"/>
      <c r="BS140" s="71"/>
      <c r="BU140" s="124"/>
      <c r="BV140" s="71"/>
      <c r="BX140" s="124"/>
      <c r="BY140" s="71"/>
      <c r="CA140" s="124"/>
      <c r="CB140" s="71"/>
      <c r="CD140" s="124"/>
      <c r="CE140" s="71"/>
      <c r="CG140" s="124"/>
    </row>
    <row r="141" spans="1:85" x14ac:dyDescent="0.3">
      <c r="A141" s="107"/>
      <c r="B141" s="71"/>
      <c r="C141" s="93"/>
      <c r="D141" s="124"/>
      <c r="E141" s="71"/>
      <c r="F141" s="93"/>
      <c r="G141" s="124"/>
      <c r="H141" s="71"/>
      <c r="I141" s="93"/>
      <c r="J141" s="124"/>
      <c r="K141" s="71"/>
      <c r="L141" s="93"/>
      <c r="M141" s="124"/>
      <c r="N141" s="71"/>
      <c r="O141" s="93"/>
      <c r="P141" s="124"/>
      <c r="Q141" s="71"/>
      <c r="R141" s="93"/>
      <c r="S141" s="124"/>
      <c r="T141" s="71"/>
      <c r="U141" s="93"/>
      <c r="V141" s="124"/>
      <c r="W141" s="71"/>
      <c r="X141" s="93"/>
      <c r="Y141" s="124"/>
      <c r="Z141" s="71"/>
      <c r="AA141" s="93"/>
      <c r="AB141" s="124"/>
      <c r="AC141" s="71"/>
      <c r="AD141" s="93"/>
      <c r="AE141" s="124"/>
      <c r="AF141" s="71"/>
      <c r="AG141" s="93"/>
      <c r="AH141" s="124"/>
      <c r="AI141" s="71"/>
      <c r="AJ141" s="93"/>
      <c r="AK141" s="124"/>
      <c r="AL141" s="71"/>
      <c r="AM141" s="93"/>
      <c r="AN141" s="124"/>
      <c r="AO141" s="71"/>
      <c r="AP141" s="93"/>
      <c r="AQ141" s="124"/>
      <c r="AR141" s="71"/>
      <c r="AS141" s="93"/>
      <c r="AT141" s="124"/>
      <c r="AU141" s="71"/>
      <c r="AV141" s="93"/>
      <c r="AW141" s="124"/>
      <c r="AX141" s="71"/>
      <c r="AY141" s="93"/>
      <c r="AZ141" s="124"/>
      <c r="BA141" s="71"/>
      <c r="BB141" s="93"/>
      <c r="BC141" s="124"/>
      <c r="BD141" s="71"/>
      <c r="BE141" s="93"/>
      <c r="BF141" s="124"/>
      <c r="BG141" s="71"/>
      <c r="BH141" s="93"/>
      <c r="BI141" s="124"/>
      <c r="BJ141" s="71"/>
      <c r="BK141" s="93"/>
      <c r="BL141" s="124"/>
      <c r="BM141" s="71"/>
      <c r="BN141" s="93"/>
      <c r="BO141" s="124"/>
      <c r="BP141" s="71"/>
      <c r="BQ141" s="93"/>
      <c r="BR141" s="124"/>
      <c r="BS141" s="71"/>
      <c r="BT141" s="93"/>
      <c r="BU141" s="124"/>
      <c r="BV141" s="71"/>
      <c r="BW141" s="93"/>
      <c r="BX141" s="124"/>
      <c r="BY141" s="71"/>
      <c r="BZ141" s="93"/>
      <c r="CA141" s="124"/>
      <c r="CB141" s="71"/>
      <c r="CC141" s="93"/>
      <c r="CD141" s="124"/>
      <c r="CE141" s="71"/>
      <c r="CF141" s="93"/>
      <c r="CG141" s="124"/>
    </row>
    <row r="142" spans="1:85" x14ac:dyDescent="0.3">
      <c r="A142" s="87"/>
      <c r="B142" s="71"/>
      <c r="C142" s="122"/>
      <c r="D142" s="125"/>
      <c r="E142" s="71"/>
      <c r="F142" s="122"/>
      <c r="G142" s="125"/>
      <c r="H142" s="71"/>
      <c r="I142" s="122"/>
      <c r="J142" s="125"/>
      <c r="K142" s="71"/>
      <c r="L142" s="122"/>
      <c r="M142" s="125"/>
      <c r="N142" s="71"/>
      <c r="O142" s="122"/>
      <c r="P142" s="125"/>
      <c r="Q142" s="71"/>
      <c r="R142" s="122"/>
      <c r="S142" s="125"/>
      <c r="T142" s="71"/>
      <c r="U142" s="122"/>
      <c r="V142" s="125"/>
      <c r="W142" s="71"/>
      <c r="X142" s="122"/>
      <c r="Y142" s="125"/>
      <c r="Z142" s="71"/>
      <c r="AA142" s="122"/>
      <c r="AB142" s="125"/>
      <c r="AC142" s="71"/>
      <c r="AD142" s="122"/>
      <c r="AE142" s="125"/>
      <c r="AF142" s="71"/>
      <c r="AG142" s="122"/>
      <c r="AH142" s="125"/>
      <c r="AI142" s="71"/>
      <c r="AJ142" s="122"/>
      <c r="AK142" s="125"/>
      <c r="AL142" s="71"/>
      <c r="AM142" s="122"/>
      <c r="AN142" s="125"/>
      <c r="AO142" s="71"/>
      <c r="AP142" s="122"/>
      <c r="AQ142" s="125"/>
      <c r="AR142" s="71"/>
      <c r="AS142" s="122"/>
      <c r="AT142" s="125"/>
      <c r="AU142" s="71"/>
      <c r="AV142" s="122"/>
      <c r="AW142" s="125"/>
      <c r="AX142" s="71"/>
      <c r="AY142" s="122"/>
      <c r="AZ142" s="125"/>
      <c r="BA142" s="71"/>
      <c r="BB142" s="122"/>
      <c r="BC142" s="125"/>
      <c r="BD142" s="71"/>
      <c r="BE142" s="122"/>
      <c r="BF142" s="125"/>
      <c r="BG142" s="71"/>
      <c r="BH142" s="122"/>
      <c r="BI142" s="125"/>
      <c r="BJ142" s="71"/>
      <c r="BK142" s="122"/>
      <c r="BL142" s="125"/>
      <c r="BM142" s="71"/>
      <c r="BN142" s="122"/>
      <c r="BO142" s="125"/>
      <c r="BP142" s="71"/>
      <c r="BQ142" s="122"/>
      <c r="BR142" s="125"/>
      <c r="BS142" s="71"/>
      <c r="BT142" s="122"/>
      <c r="BU142" s="125"/>
      <c r="BV142" s="71"/>
      <c r="BW142" s="122"/>
      <c r="BX142" s="125"/>
      <c r="BY142" s="71"/>
      <c r="BZ142" s="122"/>
      <c r="CA142" s="125"/>
      <c r="CB142" s="71"/>
      <c r="CC142" s="122"/>
      <c r="CD142" s="125"/>
      <c r="CE142" s="71"/>
      <c r="CF142" s="122"/>
      <c r="CG142" s="125"/>
    </row>
    <row r="143" spans="1:85" x14ac:dyDescent="0.3">
      <c r="A143" s="87" t="s">
        <v>68</v>
      </c>
      <c r="B143" s="71"/>
      <c r="C143" s="122"/>
      <c r="D143" s="125"/>
      <c r="E143" s="71"/>
      <c r="F143" s="122"/>
      <c r="G143" s="125"/>
      <c r="H143" s="71"/>
      <c r="I143" s="122"/>
      <c r="J143" s="125"/>
      <c r="K143" s="71"/>
      <c r="L143" s="122"/>
      <c r="M143" s="125"/>
      <c r="N143" s="71"/>
      <c r="O143" s="122"/>
      <c r="P143" s="125"/>
      <c r="Q143" s="71"/>
      <c r="R143" s="122"/>
      <c r="S143" s="125"/>
      <c r="T143" s="71"/>
      <c r="U143" s="122"/>
      <c r="V143" s="125"/>
      <c r="W143" s="71"/>
      <c r="X143" s="122"/>
      <c r="Y143" s="125"/>
      <c r="Z143" s="71"/>
      <c r="AA143" s="122"/>
      <c r="AB143" s="125"/>
      <c r="AC143" s="71"/>
      <c r="AD143" s="122"/>
      <c r="AE143" s="125"/>
      <c r="AF143" s="71"/>
      <c r="AG143" s="122"/>
      <c r="AH143" s="125"/>
      <c r="AI143" s="71"/>
      <c r="AJ143" s="122"/>
      <c r="AK143" s="125"/>
      <c r="AL143" s="71"/>
      <c r="AM143" s="122"/>
      <c r="AN143" s="125"/>
      <c r="AO143" s="71"/>
      <c r="AP143" s="122"/>
      <c r="AQ143" s="125"/>
      <c r="AR143" s="71"/>
      <c r="AS143" s="122"/>
      <c r="AT143" s="125"/>
      <c r="AU143" s="71"/>
      <c r="AV143" s="122"/>
      <c r="AW143" s="125"/>
      <c r="AX143" s="71"/>
      <c r="AY143" s="122"/>
      <c r="AZ143" s="125"/>
      <c r="BA143" s="71"/>
      <c r="BB143" s="122"/>
      <c r="BC143" s="125"/>
      <c r="BD143" s="71"/>
      <c r="BE143" s="122"/>
      <c r="BF143" s="125"/>
      <c r="BG143" s="71"/>
      <c r="BH143" s="122"/>
      <c r="BI143" s="125"/>
      <c r="BJ143" s="71"/>
      <c r="BK143" s="122"/>
      <c r="BL143" s="125"/>
      <c r="BM143" s="71"/>
      <c r="BN143" s="122"/>
      <c r="BO143" s="125"/>
      <c r="BP143" s="71"/>
      <c r="BQ143" s="122"/>
      <c r="BR143" s="125"/>
      <c r="BS143" s="71"/>
      <c r="BT143" s="122"/>
      <c r="BU143" s="125"/>
      <c r="BV143" s="71"/>
      <c r="BW143" s="122"/>
      <c r="BX143" s="125"/>
      <c r="BY143" s="71"/>
      <c r="BZ143" s="122"/>
      <c r="CA143" s="125"/>
      <c r="CB143" s="71"/>
      <c r="CC143" s="122"/>
      <c r="CD143" s="125"/>
      <c r="CE143" s="71"/>
      <c r="CF143" s="122"/>
      <c r="CG143" s="125"/>
    </row>
    <row r="144" spans="1:85" ht="16.2" thickBot="1" x14ac:dyDescent="0.35">
      <c r="A144" s="126" t="s">
        <v>69</v>
      </c>
      <c r="B144" s="127">
        <f>B115+B139</f>
        <v>0</v>
      </c>
      <c r="C144" s="128">
        <f>IF(B144&gt;0,C127,C115)</f>
        <v>0</v>
      </c>
      <c r="D144" s="129">
        <f>ROUND(B144*C144,2)</f>
        <v>0</v>
      </c>
      <c r="E144" s="127">
        <f>E115+E139</f>
        <v>0</v>
      </c>
      <c r="F144" s="128">
        <f>IF(AND(E115&lt;0,E144&lt;0,E144&gt;E115),F115,IF(AND(E115&lt;0,E144&lt;0,E144&lt;E115),((E115*F115)+(E139*F139))/E144,IF(AND(E115&gt;0,E144&gt;0,E115&gt;E144),F115,IF(AND(E115&gt;0,E144&gt;0,E115&lt;E144),((E115*F115)+(E139*F139))/E144,F139))))</f>
        <v>0</v>
      </c>
      <c r="G144" s="129">
        <f>ROUND(E144*F144,2)</f>
        <v>0</v>
      </c>
      <c r="H144" s="127">
        <f>H115+H139</f>
        <v>0</v>
      </c>
      <c r="I144" s="128">
        <f>IF(AND(H115&lt;0,H144&lt;0,H144&gt;H115),I115,IF(AND(H115&lt;0,H144&lt;0,H144&lt;H115),((H115*I115)+(H139*I139))/H144,IF(AND(H115&gt;0,H144&gt;0,H115&gt;H144),I115,IF(AND(H115&gt;0,H144&gt;0,H115&lt;H144),((H115*I115)+(H139*I139))/H144,I139))))</f>
        <v>0</v>
      </c>
      <c r="J144" s="129">
        <f>ROUND(H144*I144,2)</f>
        <v>0</v>
      </c>
      <c r="K144" s="127">
        <f>K115+K139</f>
        <v>0</v>
      </c>
      <c r="L144" s="128">
        <f>IF(AND(K115&lt;0,K144&lt;0,K144&gt;K115),L115,IF(AND(K115&lt;0,K144&lt;0,K144&lt;K115),((K115*L115)+(K139*L139))/K144,IF(AND(K115&gt;0,K144&gt;0,K115&gt;K144),L115,IF(AND(K115&gt;0,K144&gt;0,K115&lt;K144),((K115*L115)+(K139*L139))/K144,L139))))</f>
        <v>0</v>
      </c>
      <c r="M144" s="129">
        <f>ROUND(K144*L144,2)</f>
        <v>0</v>
      </c>
      <c r="N144" s="127">
        <f>N115+N139</f>
        <v>0</v>
      </c>
      <c r="O144" s="128">
        <f>IF(AND(N115&lt;0,N144&lt;0,N144&gt;N115),O115,IF(AND(N115&lt;0,N144&lt;0,N144&lt;N115),((N115*O115)+(N139*O139))/N144,IF(AND(N115&gt;0,N144&gt;0,N115&gt;N144),O115,IF(AND(N115&gt;0,N144&gt;0,N115&lt;N144),((N115*O115)+(N139*O139))/N144,O139))))</f>
        <v>0</v>
      </c>
      <c r="P144" s="129">
        <f>ROUND(N144*O144,2)</f>
        <v>0</v>
      </c>
      <c r="Q144" s="127">
        <f>Q115+Q139</f>
        <v>0</v>
      </c>
      <c r="R144" s="128">
        <f>IF(AND(Q115&lt;0,Q144&lt;0,Q144&gt;Q115),R115,IF(AND(Q115&lt;0,Q144&lt;0,Q144&lt;Q115),((Q115*R115)+(Q139*R139))/Q144,IF(AND(Q115&gt;0,Q144&gt;0,Q115&gt;Q144),R115,IF(AND(Q115&gt;0,Q144&gt;0,Q115&lt;Q144),((Q115*R115)+(Q139*R139))/Q144,R139))))</f>
        <v>0</v>
      </c>
      <c r="S144" s="129">
        <f>ROUND(Q144*R144,2)</f>
        <v>0</v>
      </c>
      <c r="T144" s="127">
        <f>T115+T139</f>
        <v>0</v>
      </c>
      <c r="U144" s="128">
        <f>IF(AND(T115&lt;0,T144&lt;0,T144&gt;T115),U115,IF(AND(T115&lt;0,T144&lt;0,T144&lt;T115),((T115*U115)+(T139*U139))/T144,IF(AND(T115&gt;0,T144&gt;0,T115&gt;T144),U115,IF(AND(T115&gt;0,T144&gt;0,T115&lt;T144),((T115*U115)+(T139*U139))/T144,U139))))</f>
        <v>0</v>
      </c>
      <c r="V144" s="129">
        <f>ROUND(T144*U144,2)</f>
        <v>0</v>
      </c>
      <c r="W144" s="127">
        <f>W115+W139</f>
        <v>0</v>
      </c>
      <c r="X144" s="128">
        <f>IF(AND(W115&lt;0,W144&lt;0,W144&gt;W115),X115,IF(AND(W115&lt;0,W144&lt;0,W144&lt;W115),((W115*X115)+(W139*X139))/W144,IF(AND(W115&gt;0,W144&gt;0,W115&gt;W144),X115,IF(AND(W115&gt;0,W144&gt;0,W115&lt;W144),((W115*X115)+(W139*X139))/W144,X139))))</f>
        <v>0</v>
      </c>
      <c r="Y144" s="129">
        <f>ROUND(W144*X144,2)</f>
        <v>0</v>
      </c>
      <c r="Z144" s="127">
        <f>Z115+Z139</f>
        <v>0</v>
      </c>
      <c r="AA144" s="128">
        <f>IF(AND(Z115&lt;0,Z144&lt;0,Z144&gt;Z115),AA115,IF(AND(Z115&lt;0,Z144&lt;0,Z144&lt;Z115),((Z115*AA115)+(Z139*AA139))/Z144,IF(AND(Z115&gt;0,Z144&gt;0,Z115&gt;Z144),AA115,IF(AND(Z115&gt;0,Z144&gt;0,Z115&lt;Z144),((Z115*AA115)+(Z139*AA139))/Z144,AA139))))</f>
        <v>0</v>
      </c>
      <c r="AB144" s="129">
        <f>ROUND(Z144*AA144,2)</f>
        <v>0</v>
      </c>
      <c r="AC144" s="127">
        <f>AC115+AC139</f>
        <v>0</v>
      </c>
      <c r="AD144" s="128">
        <f>IF(AND(AC115&lt;0,AC144&lt;0,AC144&gt;AC115),AD115,IF(AND(AC115&lt;0,AC144&lt;0,AC144&lt;AC115),((AC115*AD115)+(AC139*AD139))/AC144,IF(AND(AC115&gt;0,AC144&gt;0,AC115&gt;AC144),AD115,IF(AND(AC115&gt;0,AC144&gt;0,AC115&lt;AC144),((AC115*AD115)+(AC139*AD139))/AC144,AD139))))</f>
        <v>0</v>
      </c>
      <c r="AE144" s="129">
        <f>ROUND(AC144*AD144,2)</f>
        <v>0</v>
      </c>
      <c r="AF144" s="127">
        <f>AF115+AF139</f>
        <v>0</v>
      </c>
      <c r="AG144" s="128">
        <f>IF(AND(AF115&lt;0,AF144&lt;0,AF144&gt;AF115),AG115,IF(AND(AF115&lt;0,AF144&lt;0,AF144&lt;AF115),((AF115*AG115)+(AF139*AG139))/AF144,IF(AND(AF115&gt;0,AF144&gt;0,AF115&gt;AF144),AG115,IF(AND(AF115&gt;0,AF144&gt;0,AF115&lt;AF144),((AF115*AG115)+(AF139*AG139))/AF144,AG139))))</f>
        <v>0</v>
      </c>
      <c r="AH144" s="129">
        <f>ROUND(AF144*AG144,2)</f>
        <v>0</v>
      </c>
      <c r="AI144" s="127">
        <f>AI115+AI139</f>
        <v>0</v>
      </c>
      <c r="AJ144" s="128">
        <f>IF(AND(AI115&lt;0,AI144&lt;0,AI144&gt;AI115),AJ115,IF(AND(AI115&lt;0,AI144&lt;0,AI144&lt;AI115),((AI115*AJ115)+(AI139*AJ139))/AI144,IF(AND(AI115&gt;0,AI144&gt;0,AI115&gt;AI144),AJ115,IF(AND(AI115&gt;0,AI144&gt;0,AI115&lt;AI144),((AI115*AJ115)+(AI139*AJ139))/AI144,AJ139))))</f>
        <v>0</v>
      </c>
      <c r="AK144" s="129">
        <f>ROUND(AI144*AJ144,2)</f>
        <v>0</v>
      </c>
      <c r="AL144" s="127">
        <f>AL115+AL139</f>
        <v>0</v>
      </c>
      <c r="AM144" s="128">
        <f>IF(AND(AL115&lt;0,AL144&lt;0,AL144&gt;AL115),AM115,IF(AND(AL115&lt;0,AL144&lt;0,AL144&lt;AL115),((AL115*AM115)+(AL139*AM139))/AL144,IF(AND(AL115&gt;0,AL144&gt;0,AL115&gt;AL144),AM115,IF(AND(AL115&gt;0,AL144&gt;0,AL115&lt;AL144),((AL115*AM115)+(AL139*AM139))/AL144,AM139))))</f>
        <v>0</v>
      </c>
      <c r="AN144" s="129">
        <f>ROUND(AL144*AM144,2)</f>
        <v>0</v>
      </c>
      <c r="AO144" s="127">
        <f>AO115+AO139</f>
        <v>0</v>
      </c>
      <c r="AP144" s="128">
        <f>IF(AND(AO115&lt;0,AO144&lt;0,AO144&gt;AO115),AP115,IF(AND(AO115&lt;0,AO144&lt;0,AO144&lt;AO115),((AO115*AP115)+(AO139*AP139))/AO144,IF(AND(AO115&gt;0,AO144&gt;0,AO115&gt;AO144),AP115,IF(AND(AO115&gt;0,AO144&gt;0,AO115&lt;AO144),((AO115*AP115)+(AO139*AP139))/AO144,AP139))))</f>
        <v>0</v>
      </c>
      <c r="AQ144" s="129">
        <f>ROUND(AO144*AP144,2)</f>
        <v>0</v>
      </c>
      <c r="AR144" s="127">
        <f>AR115+AR139</f>
        <v>0</v>
      </c>
      <c r="AS144" s="128">
        <f>IF(AND(AR115&lt;0,AR144&lt;0,AR144&gt;AR115),AS115,IF(AND(AR115&lt;0,AR144&lt;0,AR144&lt;AR115),((AR115*AS115)+(AR139*AS139))/AR144,IF(AND(AR115&gt;0,AR144&gt;0,AR115&gt;AR144),AS115,IF(AND(AR115&gt;0,AR144&gt;0,AR115&lt;AR144),((AR115*AS115)+(AR139*AS139))/AR144,AS139))))</f>
        <v>0</v>
      </c>
      <c r="AT144" s="129">
        <f>ROUND(AR144*AS144,2)</f>
        <v>0</v>
      </c>
      <c r="AU144" s="127">
        <f>AU115+AU139</f>
        <v>0</v>
      </c>
      <c r="AV144" s="128">
        <f>IF(AND(AU115&lt;0,AU144&lt;0,AU144&gt;AU115),AV115,IF(AND(AU115&lt;0,AU144&lt;0,AU144&lt;AU115),((AU115*AV115)+(AU139*AV139))/AU144,IF(AND(AU115&gt;0,AU144&gt;0,AU115&gt;AU144),AV115,IF(AND(AU115&gt;0,AU144&gt;0,AU115&lt;AU144),((AU115*AV115)+(AU139*AV139))/AU144,AV139))))</f>
        <v>0</v>
      </c>
      <c r="AW144" s="129">
        <f>ROUND(AU144*AV144,2)</f>
        <v>0</v>
      </c>
      <c r="AX144" s="127">
        <f>AX115+AX139</f>
        <v>0</v>
      </c>
      <c r="AY144" s="128">
        <f>IF(AND(AX115&lt;0,AX144&lt;0,AX144&gt;AX115),AY115,IF(AND(AX115&lt;0,AX144&lt;0,AX144&lt;AX115),((AX115*AY115)+(AX139*AY139))/AX144,IF(AND(AX115&gt;0,AX144&gt;0,AX115&gt;AX144),AY115,IF(AND(AX115&gt;0,AX144&gt;0,AX115&lt;AX144),((AX115*AY115)+(AX139*AY139))/AX144,AY139))))</f>
        <v>0</v>
      </c>
      <c r="AZ144" s="129">
        <f>ROUND(AX144*AY144,2)</f>
        <v>0</v>
      </c>
      <c r="BA144" s="127">
        <f>BA115+BA139</f>
        <v>0</v>
      </c>
      <c r="BB144" s="128">
        <f>IF(AND(BA115&lt;0,BA144&lt;0,BA144&gt;BA115),BB115,IF(AND(BA115&lt;0,BA144&lt;0,BA144&lt;BA115),((BA115*BB115)+(BA139*BB139))/BA144,IF(AND(BA115&gt;0,BA144&gt;0,BA115&gt;BA144),BB115,IF(AND(BA115&gt;0,BA144&gt;0,BA115&lt;BA144),((BA115*BB115)+(BA139*BB139))/BA144,BB139))))</f>
        <v>0</v>
      </c>
      <c r="BC144" s="129">
        <f>ROUND(BA144*BB144,2)</f>
        <v>0</v>
      </c>
      <c r="BD144" s="127">
        <f>BD115+BD139</f>
        <v>0</v>
      </c>
      <c r="BE144" s="128">
        <f>IF(AND(BD115&lt;0,BD144&lt;0,BD144&gt;BD115),BE115,IF(AND(BD115&lt;0,BD144&lt;0,BD144&lt;BD115),((BD115*BE115)+(BD139*BE139))/BD144,IF(AND(BD115&gt;0,BD144&gt;0,BD115&gt;BD144),BE115,IF(AND(BD115&gt;0,BD144&gt;0,BD115&lt;BD144),((BD115*BE115)+(BD139*BE139))/BD144,BE139))))</f>
        <v>0</v>
      </c>
      <c r="BF144" s="129">
        <f>ROUND(BD144*BE144,2)</f>
        <v>0</v>
      </c>
      <c r="BG144" s="127">
        <f>BG115+BG139</f>
        <v>0</v>
      </c>
      <c r="BH144" s="128">
        <f>IF(AND(BG115&lt;0,BG144&lt;0,BG144&gt;BG115),BH115,IF(AND(BG115&lt;0,BG144&lt;0,BG144&lt;BG115),((BG115*BH115)+(BG139*BH139))/BG144,IF(AND(BG115&gt;0,BG144&gt;0,BG115&gt;BG144),BH115,IF(AND(BG115&gt;0,BG144&gt;0,BG115&lt;BG144),((BG115*BH115)+(BG139*BH139))/BG144,BH139))))</f>
        <v>0</v>
      </c>
      <c r="BI144" s="129">
        <f>ROUND(BG144*BH144,2)</f>
        <v>0</v>
      </c>
      <c r="BJ144" s="127">
        <f>BJ115+BJ139</f>
        <v>0</v>
      </c>
      <c r="BK144" s="128">
        <f>IF(AND(BJ115&lt;0,BJ144&lt;0,BJ144&gt;BJ115),BK115,IF(AND(BJ115&lt;0,BJ144&lt;0,BJ144&lt;BJ115),((BJ115*BK115)+(BJ139*BK139))/BJ144,IF(AND(BJ115&gt;0,BJ144&gt;0,BJ115&gt;BJ144),BK115,IF(AND(BJ115&gt;0,BJ144&gt;0,BJ115&lt;BJ144),((BJ115*BK115)+(BJ139*BK139))/BJ144,BK139))))</f>
        <v>0</v>
      </c>
      <c r="BL144" s="129">
        <f>ROUND(BJ144*BK144,2)</f>
        <v>0</v>
      </c>
      <c r="BM144" s="127">
        <f>BM115+BM139</f>
        <v>0</v>
      </c>
      <c r="BN144" s="128">
        <f>IF(AND(BM115&lt;0,BM144&lt;0,BM144&gt;BM115),BN115,IF(AND(BM115&lt;0,BM144&lt;0,BM144&lt;BM115),((BM115*BN115)+(BM139*BN139))/BM144,IF(AND(BM115&gt;0,BM144&gt;0,BM115&gt;BM144),BN115,IF(AND(BM115&gt;0,BM144&gt;0,BM115&lt;BM144),((BM115*BN115)+(BM139*BN139))/BM144,BN139))))</f>
        <v>0</v>
      </c>
      <c r="BO144" s="129">
        <f>ROUND(BM144*BN144,2)</f>
        <v>0</v>
      </c>
      <c r="BP144" s="127">
        <f>BP115+BP139</f>
        <v>0</v>
      </c>
      <c r="BQ144" s="128">
        <f>IF(AND(BP115&lt;0,BP144&lt;0,BP144&gt;BP115),BQ115,IF(AND(BP115&lt;0,BP144&lt;0,BP144&lt;BP115),((BP115*BQ115)+(BP139*BQ139))/BP144,IF(AND(BP115&gt;0,BP144&gt;0,BP115&gt;BP144),BQ115,IF(AND(BP115&gt;0,BP144&gt;0,BP115&lt;BP144),((BP115*BQ115)+(BP139*BQ139))/BP144,BQ139))))</f>
        <v>0</v>
      </c>
      <c r="BR144" s="129">
        <f>ROUND(BP144*BQ144,2)</f>
        <v>0</v>
      </c>
      <c r="BS144" s="127">
        <f>BS115+BS139</f>
        <v>0</v>
      </c>
      <c r="BT144" s="128">
        <f>IF(AND(BS115&lt;0,BS144&lt;0,BS144&gt;BS115),BT115,IF(AND(BS115&lt;0,BS144&lt;0,BS144&lt;BS115),((BS115*BT115)+(BS139*BT139))/BS144,IF(AND(BS115&gt;0,BS144&gt;0,BS115&gt;BS144),BT115,IF(AND(BS115&gt;0,BS144&gt;0,BS115&lt;BS144),((BS115*BT115)+(BS139*BT139))/BS144,BT139))))</f>
        <v>0</v>
      </c>
      <c r="BU144" s="129">
        <f>ROUND(BS144*BT144,2)</f>
        <v>0</v>
      </c>
      <c r="BV144" s="127">
        <f>BV115+BV139</f>
        <v>0</v>
      </c>
      <c r="BW144" s="128">
        <f>IF(AND(BV115&lt;0,BV144&lt;0,BV144&gt;BV115),BW115,IF(AND(BV115&lt;0,BV144&lt;0,BV144&lt;BV115),((BV115*BW115)+(BV139*BW139))/BV144,IF(AND(BV115&gt;0,BV144&gt;0,BV115&gt;BV144),BW115,IF(AND(BV115&gt;0,BV144&gt;0,BV115&lt;BV144),((BV115*BW115)+(BV139*BW139))/BV144,BW139))))</f>
        <v>0</v>
      </c>
      <c r="BX144" s="129">
        <f>ROUND(BV144*BW144,2)</f>
        <v>0</v>
      </c>
      <c r="BY144" s="127">
        <f>BY115+BY139</f>
        <v>608923</v>
      </c>
      <c r="BZ144" s="128">
        <f>IF(AND(BY115&lt;0,BY144&lt;0,BY144&gt;BY115),BZ115,IF(AND(BY115&lt;0,BY144&lt;0,BY144&lt;BY115),((BY115*BZ115)+(BY139*BZ139))/BY144,IF(AND(BY115&gt;0,BY144&gt;0,BY115&gt;BY144),BZ115,IF(AND(BY115&gt;0,BY144&gt;0,BY115&lt;BY144),((BY115*BZ115)+(BY139*BZ139))/BY144,BZ139))))</f>
        <v>4.3562981362175508</v>
      </c>
      <c r="CA144" s="129">
        <f>ROUND(BY144*BZ144,2)</f>
        <v>2652650.13</v>
      </c>
      <c r="CB144" s="127">
        <f>CB115+CB139</f>
        <v>667925</v>
      </c>
      <c r="CC144" s="128">
        <f>IF(AND(CB115&lt;0,CB144&lt;0,CB144&gt;CB115),CC115,IF(AND(CB115&lt;0,CB144&lt;0,CB144&lt;CB115),((CB115*CC115)+(CB139*CC139))/CB144,IF(AND(CB115&gt;0,CB144&gt;0,CB115&gt;CB144),CC115,IF(AND(CB115&gt;0,CB144&gt;0,CB115&lt;CB144),((CB115*CC115)+(CB139*CC139))/CB144,CC139))))</f>
        <v>4.3566251450387394</v>
      </c>
      <c r="CD144" s="129">
        <f>ROUND(CB144*CC144,2)</f>
        <v>2909898.85</v>
      </c>
      <c r="CE144" s="127">
        <f>CE115+CE139</f>
        <v>709247</v>
      </c>
      <c r="CF144" s="128">
        <f>IF(AND(CE115&lt;0,CE144&lt;0,CE144&gt;CE115),CF115,IF(AND(CE115&lt;0,CE144&lt;0,CE144&lt;CE115),((CE115*CF115)+(CE139*CF139))/CE144,IF(AND(CE115&gt;0,CE144&gt;0,CE115&gt;CE144),CF115,IF(AND(CE115&gt;0,CE144&gt;0,CE115&lt;CE144),((CE115*CF115)+(CE139*CF139))/CE144,CF139))))</f>
        <v>4.3568217701308569</v>
      </c>
      <c r="CG144" s="129">
        <f>ROUND(CE144*CF144,2)</f>
        <v>3090062.77</v>
      </c>
    </row>
    <row r="145" spans="1:85" ht="16.2" thickBot="1" x14ac:dyDescent="0.35">
      <c r="A145" s="130"/>
      <c r="B145" s="131"/>
      <c r="C145" s="93"/>
      <c r="D145" s="50"/>
      <c r="E145" s="131"/>
      <c r="F145" s="93"/>
      <c r="G145" s="50"/>
      <c r="H145" s="131"/>
      <c r="I145" s="93"/>
      <c r="J145" s="50"/>
      <c r="K145" s="131"/>
      <c r="L145" s="93"/>
      <c r="M145" s="50"/>
      <c r="N145" s="131"/>
      <c r="O145" s="93"/>
      <c r="P145" s="50"/>
      <c r="Q145" s="131"/>
      <c r="R145" s="93"/>
      <c r="S145" s="50"/>
      <c r="T145" s="131"/>
      <c r="U145" s="93"/>
      <c r="V145" s="50"/>
      <c r="W145" s="131"/>
      <c r="X145" s="93"/>
      <c r="Y145" s="50"/>
      <c r="Z145" s="131"/>
      <c r="AA145" s="93"/>
      <c r="AB145" s="50"/>
      <c r="AC145" s="131"/>
      <c r="AD145" s="93"/>
      <c r="AE145" s="50"/>
      <c r="AF145" s="131"/>
      <c r="AG145" s="93"/>
      <c r="AH145" s="50"/>
      <c r="AI145" s="131"/>
      <c r="AJ145" s="93"/>
      <c r="AK145" s="50"/>
      <c r="AL145" s="131"/>
      <c r="AM145" s="93"/>
      <c r="AN145" s="50"/>
      <c r="AO145" s="131"/>
      <c r="AP145" s="93"/>
      <c r="AQ145" s="50"/>
      <c r="AR145" s="131"/>
      <c r="AS145" s="93"/>
      <c r="AT145" s="5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0"/>
      <c r="BW145" s="20"/>
      <c r="BX145" s="20"/>
      <c r="BY145" s="20"/>
      <c r="BZ145" s="20"/>
      <c r="CA145" s="20"/>
      <c r="CB145" s="20"/>
      <c r="CC145" s="20"/>
      <c r="CD145" s="20"/>
      <c r="CE145" s="20"/>
      <c r="CF145" s="20"/>
      <c r="CG145" s="20"/>
    </row>
    <row r="146" spans="1:85" s="133" customFormat="1" ht="16.2" thickBot="1" x14ac:dyDescent="0.35">
      <c r="A146" s="132" t="s">
        <v>70</v>
      </c>
      <c r="B146" s="172" t="s">
        <v>71</v>
      </c>
      <c r="C146" s="173"/>
      <c r="D146" s="174"/>
      <c r="E146" s="172" t="s">
        <v>71</v>
      </c>
      <c r="F146" s="173"/>
      <c r="G146" s="174"/>
      <c r="H146" s="173" t="s">
        <v>71</v>
      </c>
      <c r="I146" s="173"/>
      <c r="J146" s="174"/>
      <c r="K146" s="172" t="s">
        <v>71</v>
      </c>
      <c r="L146" s="173"/>
      <c r="M146" s="174"/>
      <c r="N146" s="172"/>
      <c r="O146" s="173"/>
      <c r="P146" s="174"/>
      <c r="Q146" s="172"/>
      <c r="R146" s="173"/>
      <c r="S146" s="174"/>
      <c r="T146" s="172"/>
      <c r="U146" s="173"/>
      <c r="V146" s="174"/>
      <c r="W146" s="172"/>
      <c r="X146" s="173"/>
      <c r="Y146" s="174"/>
      <c r="Z146" s="172"/>
      <c r="AA146" s="173"/>
      <c r="AB146" s="174"/>
      <c r="AC146" s="172"/>
      <c r="AD146" s="173"/>
      <c r="AE146" s="174"/>
      <c r="AF146" s="172"/>
      <c r="AG146" s="173"/>
      <c r="AH146" s="174"/>
      <c r="AI146" s="172"/>
      <c r="AJ146" s="173"/>
      <c r="AK146" s="174"/>
      <c r="AL146" s="172"/>
      <c r="AM146" s="173"/>
      <c r="AN146" s="174"/>
      <c r="AO146" s="172"/>
      <c r="AP146" s="173"/>
      <c r="AQ146" s="174"/>
      <c r="AR146" s="172"/>
      <c r="AS146" s="173"/>
      <c r="AT146" s="174"/>
      <c r="AU146" s="172"/>
      <c r="AV146" s="173"/>
      <c r="AW146" s="174"/>
      <c r="AX146" s="172"/>
      <c r="AY146" s="173"/>
      <c r="AZ146" s="174"/>
      <c r="BA146" s="172"/>
      <c r="BB146" s="173"/>
      <c r="BC146" s="174"/>
      <c r="BD146" s="172"/>
      <c r="BE146" s="173"/>
      <c r="BF146" s="174"/>
      <c r="BG146" s="172"/>
      <c r="BH146" s="173"/>
      <c r="BI146" s="174"/>
      <c r="BJ146" s="172"/>
      <c r="BK146" s="173"/>
      <c r="BL146" s="174"/>
      <c r="BM146" s="172"/>
      <c r="BN146" s="173"/>
      <c r="BO146" s="174"/>
      <c r="BP146" s="172"/>
      <c r="BQ146" s="173"/>
      <c r="BR146" s="174"/>
      <c r="BS146" s="172"/>
      <c r="BT146" s="173"/>
      <c r="BU146" s="174"/>
      <c r="BV146" s="172"/>
      <c r="BW146" s="173"/>
      <c r="BX146" s="174"/>
      <c r="BY146" s="172"/>
      <c r="BZ146" s="173"/>
      <c r="CA146" s="174"/>
      <c r="CB146" s="172" t="s">
        <v>78</v>
      </c>
      <c r="CC146" s="173"/>
      <c r="CD146" s="174"/>
      <c r="CE146" s="172" t="s">
        <v>77</v>
      </c>
      <c r="CF146" s="173"/>
      <c r="CG146" s="174"/>
    </row>
    <row r="147" spans="1:85" s="133" customFormat="1" x14ac:dyDescent="0.3">
      <c r="A147" s="165"/>
      <c r="B147" s="166"/>
      <c r="C147" s="166"/>
      <c r="D147" s="166"/>
      <c r="E147" s="166"/>
      <c r="F147" s="166"/>
      <c r="G147" s="166"/>
      <c r="H147" s="166"/>
      <c r="I147" s="166"/>
      <c r="J147" s="166"/>
      <c r="K147" s="166"/>
      <c r="L147" s="166"/>
      <c r="M147" s="166"/>
      <c r="N147" s="166"/>
      <c r="O147" s="166"/>
      <c r="P147" s="166"/>
      <c r="Q147" s="166"/>
      <c r="R147" s="166"/>
      <c r="S147" s="166"/>
      <c r="T147" s="166"/>
      <c r="U147" s="166"/>
      <c r="V147" s="166"/>
      <c r="W147" s="166"/>
      <c r="X147" s="166"/>
      <c r="Y147" s="166"/>
      <c r="Z147" s="166"/>
      <c r="AA147" s="166"/>
      <c r="AB147" s="166"/>
      <c r="AC147" s="166"/>
      <c r="AD147" s="166"/>
      <c r="AE147" s="166"/>
      <c r="AF147" s="166"/>
      <c r="AG147" s="166"/>
      <c r="AH147" s="166"/>
      <c r="AI147" s="166"/>
      <c r="AJ147" s="166"/>
      <c r="AK147" s="166"/>
      <c r="AL147" s="166"/>
      <c r="AM147" s="166"/>
      <c r="AN147" s="166"/>
      <c r="AO147" s="166"/>
      <c r="AP147" s="166"/>
      <c r="AQ147" s="166"/>
      <c r="AR147" s="166"/>
      <c r="AS147" s="166"/>
      <c r="AT147" s="166"/>
      <c r="AU147" s="166"/>
      <c r="AV147" s="166"/>
      <c r="AW147" s="166"/>
      <c r="AX147" s="166"/>
      <c r="AY147" s="166"/>
      <c r="AZ147" s="166"/>
      <c r="BA147" s="166"/>
      <c r="BB147" s="166"/>
      <c r="BC147" s="166"/>
      <c r="BD147" s="166"/>
      <c r="BE147" s="166"/>
      <c r="BF147" s="166"/>
      <c r="BG147" s="166"/>
      <c r="BH147" s="166"/>
      <c r="BI147" s="166"/>
      <c r="BJ147" s="166"/>
      <c r="BK147" s="166"/>
      <c r="BL147" s="166"/>
      <c r="BM147" s="166"/>
      <c r="BN147" s="166"/>
      <c r="BO147" s="166"/>
      <c r="BP147" s="166"/>
      <c r="BQ147" s="166"/>
      <c r="BR147" s="166"/>
      <c r="BS147" s="166"/>
      <c r="BT147" s="166"/>
      <c r="BU147" s="166"/>
      <c r="BV147" s="166"/>
      <c r="BW147" s="166"/>
      <c r="BX147" s="166"/>
      <c r="BY147" s="166"/>
      <c r="BZ147" s="166"/>
      <c r="CA147" s="166"/>
      <c r="CB147" s="166"/>
      <c r="CC147" s="166"/>
      <c r="CD147" s="166"/>
      <c r="CE147" s="166"/>
      <c r="CF147" s="166"/>
      <c r="CG147" s="166"/>
    </row>
    <row r="148" spans="1:85" s="133" customFormat="1" x14ac:dyDescent="0.3">
      <c r="A148" s="165"/>
      <c r="B148" s="166"/>
      <c r="C148" s="166"/>
      <c r="D148" s="166"/>
      <c r="E148" s="166"/>
      <c r="F148" s="166"/>
      <c r="G148" s="166"/>
      <c r="H148" s="166"/>
      <c r="I148" s="166"/>
      <c r="J148" s="166"/>
      <c r="K148" s="166"/>
      <c r="L148" s="166"/>
      <c r="M148" s="166"/>
      <c r="N148" s="166"/>
      <c r="O148" s="166"/>
      <c r="P148" s="166"/>
      <c r="Q148" s="166"/>
      <c r="R148" s="166"/>
      <c r="S148" s="166"/>
      <c r="T148" s="166"/>
      <c r="U148" s="166"/>
      <c r="V148" s="166"/>
      <c r="W148" s="166"/>
      <c r="X148" s="166"/>
      <c r="Y148" s="166"/>
      <c r="Z148" s="166"/>
      <c r="AA148" s="166"/>
      <c r="AB148" s="166"/>
      <c r="AC148" s="166"/>
      <c r="AD148" s="166"/>
      <c r="AE148" s="166"/>
      <c r="AF148" s="166"/>
      <c r="AG148" s="166"/>
      <c r="AH148" s="166"/>
      <c r="AI148" s="166"/>
      <c r="AJ148" s="166"/>
      <c r="AK148" s="166"/>
      <c r="AL148" s="166"/>
      <c r="AM148" s="166"/>
      <c r="AN148" s="166"/>
      <c r="AO148" s="166"/>
      <c r="AP148" s="166"/>
      <c r="AQ148" s="166"/>
      <c r="AR148" s="166"/>
      <c r="AS148" s="166"/>
      <c r="AT148" s="166"/>
      <c r="AU148" s="166"/>
      <c r="AV148" s="166"/>
      <c r="AW148" s="166"/>
      <c r="AX148" s="166"/>
      <c r="AY148" s="166"/>
      <c r="AZ148" s="166"/>
      <c r="BA148" s="166"/>
      <c r="BB148" s="166"/>
      <c r="BC148" s="166"/>
      <c r="BD148" s="166"/>
      <c r="BE148" s="166"/>
      <c r="BF148" s="166"/>
      <c r="BG148" s="166"/>
      <c r="BH148" s="166"/>
      <c r="BI148" s="166"/>
      <c r="BJ148" s="166"/>
      <c r="BK148" s="166"/>
      <c r="BL148" s="166"/>
      <c r="BM148" s="166"/>
      <c r="BN148" s="166"/>
      <c r="BO148" s="166"/>
      <c r="BP148" s="166"/>
      <c r="BQ148" s="166"/>
      <c r="BR148" s="166"/>
      <c r="BS148" s="166"/>
      <c r="BT148" s="166"/>
      <c r="BU148" s="166"/>
      <c r="BV148" s="166"/>
      <c r="BW148" s="166"/>
      <c r="BX148" s="166"/>
      <c r="BY148" s="166"/>
      <c r="BZ148" s="166"/>
      <c r="CA148" s="166"/>
      <c r="CB148" s="167" t="s">
        <v>84</v>
      </c>
      <c r="CC148" s="168"/>
      <c r="CD148" s="168"/>
      <c r="CE148" s="168"/>
      <c r="CF148" s="168"/>
      <c r="CG148" s="168"/>
    </row>
    <row r="149" spans="1:85" s="133" customFormat="1" x14ac:dyDescent="0.3">
      <c r="A149" s="165"/>
      <c r="B149" s="166"/>
      <c r="C149" s="166"/>
      <c r="D149" s="166"/>
      <c r="E149" s="166"/>
      <c r="F149" s="166"/>
      <c r="G149" s="166"/>
      <c r="H149" s="166"/>
      <c r="I149" s="166"/>
      <c r="J149" s="166"/>
      <c r="K149" s="166"/>
      <c r="L149" s="166"/>
      <c r="M149" s="166"/>
      <c r="N149" s="166"/>
      <c r="O149" s="166"/>
      <c r="P149" s="166"/>
      <c r="Q149" s="166"/>
      <c r="R149" s="166"/>
      <c r="S149" s="166"/>
      <c r="T149" s="166"/>
      <c r="U149" s="166"/>
      <c r="V149" s="166"/>
      <c r="W149" s="166"/>
      <c r="X149" s="166"/>
      <c r="Y149" s="166"/>
      <c r="Z149" s="166"/>
      <c r="AA149" s="166"/>
      <c r="AB149" s="166"/>
      <c r="AC149" s="166"/>
      <c r="AD149" s="166"/>
      <c r="AE149" s="166"/>
      <c r="AF149" s="166"/>
      <c r="AG149" s="166"/>
      <c r="AH149" s="166"/>
      <c r="AI149" s="166"/>
      <c r="AJ149" s="166"/>
      <c r="AK149" s="166"/>
      <c r="AL149" s="166"/>
      <c r="AM149" s="166"/>
      <c r="AN149" s="166"/>
      <c r="AO149" s="166"/>
      <c r="AP149" s="166"/>
      <c r="AQ149" s="166"/>
      <c r="AR149" s="166"/>
      <c r="AS149" s="166"/>
      <c r="AT149" s="166"/>
      <c r="AU149" s="166"/>
      <c r="AV149" s="166"/>
      <c r="AW149" s="166"/>
      <c r="AX149" s="166"/>
      <c r="AY149" s="166"/>
      <c r="AZ149" s="166"/>
      <c r="BA149" s="166"/>
      <c r="BB149" s="166"/>
      <c r="BC149" s="166"/>
      <c r="BD149" s="166"/>
      <c r="BE149" s="166"/>
      <c r="BF149" s="166"/>
      <c r="BG149" s="166"/>
      <c r="BH149" s="166"/>
      <c r="BI149" s="166"/>
      <c r="BJ149" s="166"/>
      <c r="BK149" s="166"/>
      <c r="BL149" s="166"/>
      <c r="BM149" s="166"/>
      <c r="BN149" s="166"/>
      <c r="BO149" s="166"/>
      <c r="BP149" s="166"/>
      <c r="BQ149" s="166"/>
      <c r="BR149" s="166"/>
      <c r="BS149" s="166"/>
      <c r="BT149" s="166"/>
      <c r="BU149" s="166"/>
      <c r="BV149" s="166"/>
      <c r="BW149" s="166"/>
      <c r="BX149" s="166"/>
      <c r="BY149" s="166"/>
      <c r="BZ149" s="166"/>
      <c r="CA149" s="166"/>
      <c r="CB149" s="166"/>
      <c r="CC149" s="166"/>
      <c r="CD149" s="166"/>
      <c r="CE149" s="166"/>
      <c r="CF149" s="166"/>
      <c r="CG149" s="166"/>
    </row>
    <row r="150" spans="1:85" ht="16.2" thickBot="1" x14ac:dyDescent="0.35">
      <c r="A150" s="130"/>
      <c r="B150" s="131"/>
      <c r="C150" s="93"/>
      <c r="D150" s="50"/>
      <c r="E150" s="131"/>
      <c r="F150" s="93"/>
      <c r="G150" s="50"/>
      <c r="H150" s="131"/>
      <c r="I150" s="93"/>
      <c r="J150" s="50"/>
      <c r="K150" s="131"/>
      <c r="L150" s="93"/>
      <c r="M150" s="50"/>
      <c r="N150" s="131"/>
      <c r="O150" s="93"/>
      <c r="P150" s="50"/>
      <c r="Q150" s="131"/>
      <c r="R150" s="93"/>
      <c r="S150" s="50"/>
      <c r="T150" s="131"/>
      <c r="U150" s="93"/>
      <c r="V150" s="50"/>
      <c r="W150" s="131"/>
      <c r="X150" s="93"/>
      <c r="Y150" s="50"/>
      <c r="Z150" s="131"/>
      <c r="AA150" s="93"/>
      <c r="AB150" s="50"/>
      <c r="AC150" s="131"/>
      <c r="AD150" s="93"/>
      <c r="AE150" s="50"/>
      <c r="AF150" s="131"/>
      <c r="AG150" s="93"/>
      <c r="AH150" s="50"/>
      <c r="AI150" s="131"/>
      <c r="AJ150" s="93"/>
      <c r="AK150" s="50"/>
      <c r="AL150" s="131"/>
      <c r="AM150" s="93"/>
      <c r="AN150" s="50"/>
      <c r="AO150" s="131"/>
      <c r="AP150" s="93"/>
      <c r="AQ150" s="50"/>
      <c r="AR150" s="131"/>
      <c r="AS150" s="93"/>
      <c r="AT150" s="50"/>
      <c r="AU150" s="131"/>
      <c r="AV150" s="93"/>
      <c r="AW150" s="50"/>
      <c r="AX150" s="131"/>
      <c r="AY150" s="93"/>
      <c r="AZ150" s="50"/>
      <c r="BA150" s="131"/>
      <c r="BB150" s="93"/>
      <c r="BC150" s="50"/>
      <c r="BD150" s="131"/>
      <c r="BE150" s="93"/>
      <c r="BF150" s="50"/>
      <c r="BG150" s="131"/>
      <c r="BH150" s="93"/>
      <c r="BI150" s="50"/>
      <c r="BJ150" s="131"/>
      <c r="BK150" s="93"/>
      <c r="BL150" s="50"/>
      <c r="BM150" s="131"/>
      <c r="BN150" s="93"/>
      <c r="BO150" s="50"/>
      <c r="BP150" s="131"/>
      <c r="BQ150" s="93"/>
      <c r="BR150" s="50"/>
      <c r="BS150" s="131"/>
      <c r="BT150" s="93"/>
      <c r="BU150" s="50"/>
      <c r="BV150" s="131"/>
      <c r="BW150" s="93"/>
      <c r="BX150" s="50"/>
      <c r="BY150" s="131"/>
      <c r="BZ150" s="93"/>
      <c r="CA150" s="50"/>
      <c r="CB150" s="131"/>
      <c r="CC150" s="93"/>
      <c r="CD150" s="50"/>
      <c r="CE150" s="131"/>
      <c r="CF150" s="93"/>
      <c r="CG150" s="50"/>
    </row>
    <row r="151" spans="1:85" s="142" customFormat="1" ht="18" customHeight="1" x14ac:dyDescent="0.35">
      <c r="A151" s="160" t="s">
        <v>79</v>
      </c>
      <c r="CB151" s="161" t="s">
        <v>79</v>
      </c>
      <c r="CC151" s="147"/>
      <c r="CD151" s="148"/>
      <c r="CE151" s="161" t="s">
        <v>79</v>
      </c>
      <c r="CF151" s="147"/>
      <c r="CG151" s="148"/>
    </row>
    <row r="152" spans="1:85" s="142" customFormat="1" ht="15.75" customHeight="1" x14ac:dyDescent="0.25">
      <c r="CB152" s="149"/>
      <c r="CC152" s="150"/>
      <c r="CD152" s="151"/>
      <c r="CE152" s="149"/>
      <c r="CF152" s="150"/>
      <c r="CG152" s="151"/>
    </row>
    <row r="153" spans="1:85" s="142" customFormat="1" ht="15.75" customHeight="1" x14ac:dyDescent="0.3">
      <c r="A153" s="143" t="s">
        <v>80</v>
      </c>
      <c r="CB153" s="152">
        <v>-1097</v>
      </c>
      <c r="CC153" s="153">
        <v>4.3566251450387394</v>
      </c>
      <c r="CD153" s="154">
        <f>+CB153*CC153</f>
        <v>-4779.2177841074972</v>
      </c>
      <c r="CE153" s="152">
        <v>-1097</v>
      </c>
      <c r="CF153" s="153">
        <v>4.3568217701308569</v>
      </c>
      <c r="CG153" s="154">
        <f>+CE153*CF153</f>
        <v>-4779.4334818335501</v>
      </c>
    </row>
    <row r="154" spans="1:85" s="142" customFormat="1" ht="15.75" customHeight="1" x14ac:dyDescent="0.3">
      <c r="A154" s="143" t="s">
        <v>81</v>
      </c>
      <c r="CB154" s="152">
        <v>0</v>
      </c>
      <c r="CC154" s="153">
        <v>4.3566251450387394</v>
      </c>
      <c r="CD154" s="154">
        <f>+CB154*CC154</f>
        <v>0</v>
      </c>
      <c r="CE154" s="152">
        <v>41322</v>
      </c>
      <c r="CF154" s="153">
        <v>4.3568217701308569</v>
      </c>
      <c r="CG154" s="154">
        <f>+CE154*CF154</f>
        <v>180032.58918534726</v>
      </c>
    </row>
    <row r="155" spans="1:85" s="142" customFormat="1" ht="16.5" customHeight="1" x14ac:dyDescent="0.3">
      <c r="A155" s="143" t="s">
        <v>82</v>
      </c>
      <c r="CB155" s="152">
        <v>658142</v>
      </c>
      <c r="CC155" s="153">
        <v>4.3566251450387394</v>
      </c>
      <c r="CD155" s="154">
        <f>+CB155*CC155</f>
        <v>2867277.9862060859</v>
      </c>
      <c r="CE155" s="152">
        <v>658142</v>
      </c>
      <c r="CF155" s="153">
        <v>4.3568217701308569</v>
      </c>
      <c r="CG155" s="154">
        <f>+CE155*CF155</f>
        <v>2867407.3934374624</v>
      </c>
    </row>
    <row r="156" spans="1:85" s="142" customFormat="1" ht="15.75" customHeight="1" x14ac:dyDescent="0.3">
      <c r="A156" s="143" t="s">
        <v>83</v>
      </c>
      <c r="CB156" s="155">
        <v>10880</v>
      </c>
      <c r="CC156" s="153">
        <v>4.3566251450387394</v>
      </c>
      <c r="CD156" s="156">
        <f>+CB156*CC156</f>
        <v>47400.081578021483</v>
      </c>
      <c r="CE156" s="155">
        <v>10880</v>
      </c>
      <c r="CF156" s="153">
        <v>4.3568217701308569</v>
      </c>
      <c r="CG156" s="156">
        <f>+CE156*CF156</f>
        <v>47402.220859023721</v>
      </c>
    </row>
    <row r="157" spans="1:85" s="142" customFormat="1" ht="16.5" customHeight="1" x14ac:dyDescent="0.25">
      <c r="CB157" s="149"/>
      <c r="CC157" s="150"/>
      <c r="CD157" s="151"/>
      <c r="CE157" s="149"/>
      <c r="CF157" s="150"/>
      <c r="CG157" s="151"/>
    </row>
    <row r="158" spans="1:85" s="146" customFormat="1" ht="16.2" thickBot="1" x14ac:dyDescent="0.35">
      <c r="A158" s="135"/>
      <c r="B158" s="144"/>
      <c r="C158" s="136"/>
      <c r="D158" s="145"/>
      <c r="E158" s="144"/>
      <c r="F158" s="136"/>
      <c r="G158" s="145"/>
      <c r="H158" s="144"/>
      <c r="I158" s="136"/>
      <c r="J158" s="145"/>
      <c r="K158" s="144"/>
      <c r="L158" s="136"/>
      <c r="M158" s="145"/>
      <c r="N158" s="144"/>
      <c r="O158" s="136"/>
      <c r="P158" s="145"/>
      <c r="Q158" s="144"/>
      <c r="R158" s="136"/>
      <c r="S158" s="145"/>
      <c r="T158" s="144"/>
      <c r="U158" s="136"/>
      <c r="V158" s="145"/>
      <c r="W158" s="144"/>
      <c r="X158" s="136"/>
      <c r="Y158" s="145"/>
      <c r="Z158" s="144"/>
      <c r="AA158" s="136"/>
      <c r="AB158" s="145"/>
      <c r="AC158" s="144"/>
      <c r="AD158" s="136"/>
      <c r="AE158" s="145"/>
      <c r="AF158" s="144"/>
      <c r="AG158" s="136"/>
      <c r="AH158" s="145"/>
      <c r="AI158" s="144"/>
      <c r="AJ158" s="136"/>
      <c r="AK158" s="145"/>
      <c r="AL158" s="144"/>
      <c r="AM158" s="136"/>
      <c r="AN158" s="145"/>
      <c r="AO158" s="144"/>
      <c r="AP158" s="136"/>
      <c r="AQ158" s="145"/>
      <c r="AR158" s="144"/>
      <c r="AS158" s="136"/>
      <c r="AT158" s="145"/>
      <c r="AU158" s="144"/>
      <c r="AV158" s="136"/>
      <c r="AW158" s="145"/>
      <c r="AX158" s="144"/>
      <c r="AY158" s="136"/>
      <c r="AZ158" s="145"/>
      <c r="BA158" s="144"/>
      <c r="BB158" s="136"/>
      <c r="BC158" s="145"/>
      <c r="BD158" s="144"/>
      <c r="BE158" s="136"/>
      <c r="BF158" s="145"/>
      <c r="BG158" s="144"/>
      <c r="BH158" s="136"/>
      <c r="BI158" s="145"/>
      <c r="BJ158" s="144"/>
      <c r="BK158" s="136"/>
      <c r="BL158" s="145"/>
      <c r="BM158" s="144"/>
      <c r="BN158" s="136"/>
      <c r="BO158" s="145"/>
      <c r="BP158" s="144"/>
      <c r="BQ158" s="136"/>
      <c r="BR158" s="145"/>
      <c r="BS158" s="144"/>
      <c r="BT158" s="136"/>
      <c r="BU158" s="145"/>
      <c r="BV158" s="144"/>
      <c r="BW158" s="136"/>
      <c r="BX158" s="145"/>
      <c r="BY158" s="144"/>
      <c r="BZ158" s="136"/>
      <c r="CA158" s="145"/>
      <c r="CB158" s="157">
        <f>SUM(CB153:CB157)</f>
        <v>667925</v>
      </c>
      <c r="CC158" s="158"/>
      <c r="CD158" s="159">
        <f>SUM(CD153:CD157)</f>
        <v>2909898.8499999996</v>
      </c>
      <c r="CE158" s="157">
        <f>SUM(CE153:CE157)</f>
        <v>709247</v>
      </c>
      <c r="CF158" s="158"/>
      <c r="CG158" s="159">
        <f>SUM(CG153:CG157)</f>
        <v>3090062.77</v>
      </c>
    </row>
    <row r="159" spans="1:85" x14ac:dyDescent="0.3">
      <c r="A159" s="137"/>
      <c r="B159" s="134"/>
      <c r="C159" s="93"/>
      <c r="D159" s="50"/>
      <c r="E159" s="134"/>
      <c r="F159" s="93"/>
      <c r="G159" s="50"/>
      <c r="H159" s="134"/>
      <c r="I159" s="93"/>
      <c r="J159" s="50"/>
      <c r="K159" s="134"/>
      <c r="L159" s="93"/>
      <c r="M159" s="50"/>
      <c r="N159" s="134"/>
      <c r="O159" s="93"/>
      <c r="P159" s="50"/>
      <c r="Q159" s="134"/>
      <c r="R159" s="93"/>
      <c r="S159" s="50"/>
      <c r="T159" s="134"/>
      <c r="U159" s="93"/>
      <c r="V159" s="50"/>
      <c r="W159" s="134"/>
      <c r="X159" s="93"/>
      <c r="Y159" s="50"/>
      <c r="Z159" s="134"/>
      <c r="AA159" s="93"/>
      <c r="AB159" s="50"/>
      <c r="AC159" s="134"/>
      <c r="AD159" s="93"/>
      <c r="AE159" s="50"/>
      <c r="AF159" s="134"/>
      <c r="AG159" s="93"/>
      <c r="AH159" s="50"/>
      <c r="AI159" s="134"/>
      <c r="AJ159" s="93"/>
      <c r="AK159" s="50"/>
      <c r="AL159" s="134"/>
      <c r="AM159" s="93"/>
      <c r="AN159" s="50"/>
      <c r="AO159" s="134"/>
      <c r="AP159" s="93"/>
      <c r="AQ159" s="50"/>
      <c r="AR159" s="134"/>
      <c r="AS159" s="93"/>
      <c r="AT159" s="50"/>
      <c r="AU159" s="134"/>
      <c r="AV159" s="93"/>
      <c r="AW159" s="50"/>
      <c r="AX159" s="134"/>
      <c r="AY159" s="93"/>
      <c r="AZ159" s="50"/>
      <c r="BA159" s="134"/>
      <c r="BB159" s="93"/>
      <c r="BC159" s="50"/>
      <c r="BD159" s="134"/>
      <c r="BE159" s="93"/>
      <c r="BF159" s="50"/>
      <c r="BG159" s="134"/>
      <c r="BH159" s="93"/>
      <c r="BI159" s="50"/>
      <c r="BJ159" s="134"/>
      <c r="BK159" s="93"/>
      <c r="BL159" s="50"/>
      <c r="BM159"/>
      <c r="BN159"/>
      <c r="BO159"/>
      <c r="BP159"/>
      <c r="BQ159"/>
      <c r="BR159"/>
      <c r="BS159"/>
      <c r="BT159"/>
      <c r="BU159"/>
      <c r="BV159" s="134"/>
      <c r="BW159" s="93"/>
      <c r="BX159" s="50"/>
      <c r="BY159" s="134"/>
      <c r="BZ159" s="93"/>
      <c r="CA159" s="50"/>
      <c r="CB159" s="134"/>
      <c r="CC159" s="93"/>
      <c r="CD159" s="50"/>
      <c r="CE159" s="134"/>
      <c r="CF159" s="93"/>
      <c r="CG159" s="50"/>
    </row>
    <row r="160" spans="1:85" x14ac:dyDescent="0.3">
      <c r="A160" s="138"/>
      <c r="B160" s="134"/>
      <c r="C160" s="93"/>
      <c r="D160" s="50"/>
      <c r="E160" s="134"/>
      <c r="F160" s="93"/>
      <c r="G160" s="50"/>
      <c r="H160" s="134"/>
      <c r="I160" s="93"/>
      <c r="J160" s="50"/>
      <c r="K160" s="134"/>
      <c r="L160" s="93"/>
      <c r="M160" s="50"/>
      <c r="N160" s="134"/>
      <c r="O160" s="93"/>
      <c r="P160" s="50"/>
      <c r="Q160" s="134"/>
      <c r="R160" s="93"/>
      <c r="S160" s="50"/>
      <c r="T160" s="134"/>
      <c r="U160" s="93"/>
      <c r="V160" s="50"/>
      <c r="W160" s="134"/>
      <c r="X160" s="93"/>
      <c r="Y160" s="50"/>
      <c r="Z160" s="134"/>
      <c r="AA160" s="93"/>
      <c r="AB160" s="50"/>
      <c r="AC160" s="134"/>
      <c r="AD160" s="93"/>
      <c r="AE160" s="50"/>
      <c r="AF160" s="134"/>
      <c r="AG160" s="93"/>
      <c r="AH160" s="50"/>
      <c r="AI160" s="134"/>
      <c r="AJ160" s="93"/>
      <c r="AK160" s="50"/>
      <c r="AL160" s="134"/>
      <c r="AM160" s="93"/>
      <c r="AN160" s="50"/>
      <c r="AO160" s="134"/>
      <c r="AP160" s="93"/>
      <c r="AQ160" s="50"/>
      <c r="AR160" s="134"/>
      <c r="AS160" s="93"/>
      <c r="AT160" s="50"/>
      <c r="AU160" s="134"/>
      <c r="AV160" s="93"/>
      <c r="AW160" s="50"/>
      <c r="AX160" s="134"/>
      <c r="AY160" s="93"/>
      <c r="AZ160" s="50"/>
      <c r="BA160" s="134"/>
      <c r="BB160" s="93"/>
      <c r="BC160" s="50"/>
      <c r="BD160" s="134"/>
      <c r="BE160" s="93"/>
      <c r="BF160" s="50"/>
      <c r="BG160" s="134"/>
      <c r="BH160" s="93"/>
      <c r="BI160" s="50"/>
      <c r="BJ160" s="134"/>
      <c r="BK160" s="93"/>
      <c r="BL160" s="50"/>
      <c r="BM160"/>
      <c r="BN160"/>
      <c r="BO160"/>
      <c r="BP160"/>
      <c r="BQ160"/>
      <c r="BR160"/>
      <c r="BS160"/>
      <c r="BT160"/>
      <c r="BU160"/>
      <c r="BV160" s="134"/>
      <c r="BW160" s="93"/>
      <c r="BX160" s="50"/>
      <c r="BY160" s="134"/>
      <c r="BZ160" s="93"/>
      <c r="CA160" s="50"/>
      <c r="CB160" s="134"/>
      <c r="CC160" s="93"/>
      <c r="CD160" s="50"/>
      <c r="CE160" s="134"/>
      <c r="CF160" s="93"/>
      <c r="CG160" s="50"/>
    </row>
    <row r="161" spans="1:85" x14ac:dyDescent="0.3">
      <c r="A161" s="138"/>
      <c r="B161" s="134"/>
      <c r="C161" s="93"/>
      <c r="D161" s="50"/>
      <c r="E161" s="134"/>
      <c r="F161" s="93"/>
      <c r="G161" s="50"/>
      <c r="H161" s="134"/>
      <c r="I161" s="93"/>
      <c r="J161" s="50"/>
      <c r="K161" s="134"/>
      <c r="L161" s="93"/>
      <c r="M161" s="50"/>
      <c r="N161" s="134"/>
      <c r="O161" s="93"/>
      <c r="P161" s="50"/>
      <c r="Q161" s="134"/>
      <c r="R161" s="93"/>
      <c r="S161" s="50"/>
      <c r="T161" s="134"/>
      <c r="U161" s="93"/>
      <c r="V161" s="50"/>
      <c r="W161" s="134"/>
      <c r="X161" s="93"/>
      <c r="Y161" s="50"/>
      <c r="Z161" s="134"/>
      <c r="AA161" s="93"/>
      <c r="AB161" s="50"/>
      <c r="AC161" s="134"/>
      <c r="AD161" s="93"/>
      <c r="AE161" s="50"/>
      <c r="AF161" s="134"/>
      <c r="AG161" s="93"/>
      <c r="AH161" s="50"/>
      <c r="AI161" s="134"/>
      <c r="AJ161" s="93"/>
      <c r="AK161" s="50"/>
      <c r="AL161" s="134"/>
      <c r="AM161" s="93"/>
      <c r="AN161" s="50"/>
      <c r="AO161" s="134"/>
      <c r="AP161" s="93"/>
      <c r="AQ161" s="50"/>
      <c r="AR161" s="134"/>
      <c r="AS161" s="93"/>
      <c r="AT161" s="50"/>
      <c r="AU161" s="134"/>
      <c r="AV161" s="93"/>
      <c r="AW161" s="50"/>
      <c r="AX161" s="134"/>
      <c r="AY161" s="93"/>
      <c r="AZ161" s="50"/>
      <c r="BA161" s="134"/>
      <c r="BB161" s="93"/>
      <c r="BC161" s="50"/>
      <c r="BD161" s="134"/>
      <c r="BE161" s="93"/>
      <c r="BF161" s="50"/>
      <c r="BG161" s="134"/>
      <c r="BH161" s="93"/>
      <c r="BI161" s="50"/>
      <c r="BJ161" s="134"/>
      <c r="BK161" s="93"/>
      <c r="BL161" s="50"/>
      <c r="BM161"/>
      <c r="BN161"/>
      <c r="BO161"/>
      <c r="BP161"/>
      <c r="BQ161"/>
      <c r="BR161"/>
      <c r="BS161"/>
      <c r="BT161"/>
      <c r="BU161"/>
      <c r="BV161" s="134"/>
      <c r="BW161" s="93"/>
      <c r="BX161" s="50"/>
      <c r="BY161" s="134"/>
      <c r="BZ161" s="93"/>
      <c r="CA161" s="50"/>
      <c r="CB161" s="134"/>
      <c r="CC161" s="93"/>
      <c r="CD161" s="50"/>
      <c r="CE161" s="134"/>
      <c r="CF161" s="93"/>
      <c r="CG161" s="50"/>
    </row>
    <row r="162" spans="1:85" x14ac:dyDescent="0.3">
      <c r="A162" s="139"/>
      <c r="B162" s="134"/>
      <c r="C162" s="93"/>
      <c r="D162" s="50"/>
      <c r="E162" s="134"/>
      <c r="F162" s="93"/>
      <c r="G162" s="50"/>
      <c r="H162" s="134"/>
      <c r="I162" s="93"/>
      <c r="J162" s="50"/>
      <c r="K162" s="134"/>
      <c r="L162" s="93"/>
      <c r="M162" s="50"/>
      <c r="N162" s="134"/>
      <c r="O162" s="93"/>
      <c r="P162" s="50"/>
      <c r="Q162" s="134"/>
      <c r="R162" s="93"/>
      <c r="S162" s="50"/>
      <c r="T162" s="134"/>
      <c r="U162" s="93"/>
      <c r="V162" s="50"/>
      <c r="W162" s="134"/>
      <c r="X162" s="93"/>
      <c r="Y162" s="50"/>
      <c r="Z162" s="134"/>
      <c r="AA162" s="93"/>
      <c r="AB162" s="50"/>
      <c r="AC162" s="134"/>
      <c r="AD162" s="93"/>
      <c r="AE162" s="50"/>
      <c r="AF162" s="134"/>
      <c r="AG162" s="93"/>
      <c r="AH162" s="50"/>
      <c r="AI162" s="134"/>
      <c r="AJ162" s="93"/>
      <c r="AK162" s="50"/>
      <c r="AL162" s="134"/>
      <c r="AM162" s="93"/>
      <c r="AN162" s="50"/>
      <c r="AO162" s="134"/>
      <c r="AP162" s="93"/>
      <c r="AQ162" s="50"/>
      <c r="AR162" s="134"/>
      <c r="AS162" s="93"/>
      <c r="AT162" s="50"/>
      <c r="AU162" s="134"/>
      <c r="AV162" s="93"/>
      <c r="AW162" s="50"/>
      <c r="AX162" s="134"/>
      <c r="AY162" s="93"/>
      <c r="AZ162" s="50"/>
      <c r="BA162" s="134"/>
      <c r="BB162" s="93"/>
      <c r="BC162" s="50"/>
      <c r="BD162" s="134"/>
      <c r="BE162" s="93"/>
      <c r="BF162" s="50"/>
      <c r="BG162" s="134"/>
      <c r="BH162" s="93"/>
      <c r="BI162" s="50"/>
      <c r="BJ162" s="134"/>
      <c r="BK162" s="93"/>
      <c r="BL162" s="50"/>
      <c r="BM162"/>
      <c r="BN162"/>
      <c r="BO162"/>
      <c r="BP162"/>
      <c r="BQ162"/>
      <c r="BR162"/>
      <c r="BS162"/>
      <c r="BT162"/>
      <c r="BU162"/>
      <c r="BV162" s="134"/>
      <c r="BW162" s="93"/>
      <c r="BX162" s="50"/>
      <c r="BY162" s="134"/>
      <c r="BZ162" s="93"/>
      <c r="CA162" s="50"/>
      <c r="CB162" s="134"/>
      <c r="CC162" s="93"/>
      <c r="CD162" s="50"/>
      <c r="CE162" s="134"/>
      <c r="CF162" s="93"/>
      <c r="CG162" s="50"/>
    </row>
    <row r="163" spans="1:85" x14ac:dyDescent="0.3">
      <c r="A163" s="139"/>
      <c r="B163" s="134"/>
      <c r="C163" s="93"/>
      <c r="D163" s="50"/>
      <c r="E163" s="134"/>
      <c r="F163" s="93"/>
      <c r="G163" s="50"/>
      <c r="H163" s="134"/>
      <c r="I163" s="93"/>
      <c r="J163" s="50"/>
      <c r="K163" s="134"/>
      <c r="L163" s="93"/>
      <c r="M163" s="50"/>
      <c r="N163" s="134"/>
      <c r="O163" s="93"/>
      <c r="P163" s="50"/>
      <c r="Q163" s="134"/>
      <c r="R163" s="93"/>
      <c r="S163" s="50"/>
      <c r="T163" s="134"/>
      <c r="U163" s="93"/>
      <c r="V163" s="50"/>
      <c r="W163" s="134"/>
      <c r="X163" s="93"/>
      <c r="Y163" s="50"/>
      <c r="Z163" s="134"/>
      <c r="AA163" s="93"/>
      <c r="AB163" s="50"/>
      <c r="AC163" s="134"/>
      <c r="AD163" s="93"/>
      <c r="AE163" s="50"/>
      <c r="AF163" s="134"/>
      <c r="AG163" s="93"/>
      <c r="AH163" s="50"/>
      <c r="AI163" s="134"/>
      <c r="AJ163" s="93"/>
      <c r="AK163" s="50"/>
      <c r="AL163" s="134"/>
      <c r="AM163" s="93"/>
      <c r="AN163" s="50"/>
      <c r="AO163" s="134"/>
      <c r="AP163" s="93"/>
      <c r="AQ163" s="50"/>
      <c r="AR163" s="134"/>
      <c r="AS163" s="93"/>
      <c r="AT163" s="50"/>
      <c r="AU163" s="134"/>
      <c r="AV163" s="93"/>
      <c r="AW163" s="50"/>
      <c r="AX163" s="134"/>
      <c r="AY163" s="93"/>
      <c r="AZ163" s="50"/>
      <c r="BA163" s="134"/>
      <c r="BB163" s="93"/>
      <c r="BC163" s="50"/>
      <c r="BD163" s="134"/>
      <c r="BE163" s="93"/>
      <c r="BF163" s="50"/>
      <c r="BG163" s="134"/>
      <c r="BH163" s="93"/>
      <c r="BI163" s="50"/>
      <c r="BJ163" s="134"/>
      <c r="BK163" s="93"/>
      <c r="BL163" s="50"/>
      <c r="BM163" s="134"/>
      <c r="BN163" s="93"/>
      <c r="BO163" s="50"/>
      <c r="BP163" s="134"/>
      <c r="BQ163" s="93"/>
      <c r="BR163" s="50"/>
      <c r="BS163" s="134"/>
      <c r="BT163" s="93"/>
      <c r="BU163" s="50"/>
      <c r="BV163" s="134"/>
      <c r="BW163" s="93"/>
      <c r="BX163" s="50"/>
      <c r="BY163" s="134"/>
      <c r="BZ163" s="93"/>
      <c r="CA163" s="50"/>
      <c r="CB163" s="134"/>
      <c r="CC163" s="93"/>
      <c r="CD163" s="50"/>
      <c r="CE163" s="134"/>
      <c r="CF163" s="93"/>
      <c r="CG163" s="50"/>
    </row>
    <row r="164" spans="1:85" x14ac:dyDescent="0.3">
      <c r="A164" s="139"/>
      <c r="B164" s="134"/>
      <c r="C164" s="93"/>
      <c r="D164" s="50"/>
      <c r="E164" s="134"/>
      <c r="F164" s="93"/>
      <c r="G164" s="50"/>
      <c r="H164" s="134"/>
      <c r="I164" s="93"/>
      <c r="J164" s="50"/>
      <c r="K164" s="134"/>
      <c r="L164" s="93"/>
      <c r="M164" s="50"/>
      <c r="N164" s="134"/>
      <c r="O164" s="93"/>
      <c r="P164" s="50"/>
      <c r="Q164" s="134"/>
      <c r="R164" s="93"/>
      <c r="S164" s="50"/>
      <c r="T164" s="134"/>
      <c r="U164" s="93"/>
      <c r="V164" s="50"/>
      <c r="W164" s="134"/>
      <c r="X164" s="93"/>
      <c r="Y164" s="50"/>
      <c r="Z164" s="134"/>
      <c r="AA164" s="93"/>
      <c r="AB164" s="50"/>
      <c r="AC164" s="134"/>
      <c r="AD164" s="93"/>
      <c r="AE164" s="50"/>
      <c r="AF164" s="134"/>
      <c r="AG164" s="93"/>
      <c r="AH164" s="50"/>
      <c r="AI164" s="134"/>
      <c r="AJ164" s="93"/>
      <c r="AK164" s="50"/>
      <c r="AL164" s="134"/>
      <c r="AM164" s="93"/>
      <c r="AN164" s="50"/>
      <c r="AO164" s="134"/>
      <c r="AP164" s="93"/>
      <c r="AQ164" s="50"/>
      <c r="AR164" s="134"/>
      <c r="AS164" s="93"/>
      <c r="AT164" s="50"/>
      <c r="AU164" s="134"/>
      <c r="AV164" s="93"/>
      <c r="AW164" s="50"/>
      <c r="AX164" s="134"/>
      <c r="AY164" s="93"/>
      <c r="AZ164" s="50"/>
      <c r="BA164" s="134"/>
      <c r="BB164" s="93"/>
      <c r="BC164" s="50"/>
      <c r="BD164" s="134"/>
      <c r="BE164" s="93"/>
      <c r="BF164" s="50"/>
      <c r="BG164" s="134"/>
      <c r="BH164" s="93"/>
      <c r="BI164" s="50"/>
      <c r="BJ164" s="134"/>
      <c r="BK164" s="93"/>
      <c r="BL164" s="50"/>
      <c r="BM164" s="134"/>
      <c r="BN164" s="93"/>
      <c r="BO164" s="50"/>
      <c r="BP164" s="134"/>
      <c r="BQ164" s="93"/>
      <c r="BR164" s="50"/>
      <c r="BS164" s="134"/>
      <c r="BT164" s="93"/>
      <c r="BU164" s="50"/>
      <c r="BV164" s="134"/>
      <c r="BW164" s="93"/>
      <c r="BX164" s="50"/>
      <c r="BY164" s="134"/>
      <c r="BZ164" s="93"/>
      <c r="CA164" s="50"/>
      <c r="CB164" s="134"/>
      <c r="CC164" s="93"/>
      <c r="CD164" s="50"/>
      <c r="CE164" s="134"/>
      <c r="CF164" s="93"/>
      <c r="CG164" s="50"/>
    </row>
    <row r="165" spans="1:85" x14ac:dyDescent="0.3">
      <c r="A165" s="140"/>
      <c r="B165" s="134"/>
      <c r="C165" s="93"/>
      <c r="D165" s="50"/>
      <c r="E165" s="134"/>
      <c r="F165" s="93"/>
      <c r="G165" s="50"/>
      <c r="H165" s="134"/>
      <c r="I165" s="93"/>
      <c r="J165" s="50"/>
      <c r="K165" s="134"/>
      <c r="L165" s="93"/>
      <c r="M165" s="50"/>
      <c r="N165" s="134"/>
      <c r="O165" s="93"/>
      <c r="P165" s="50"/>
      <c r="Q165" s="134"/>
      <c r="R165" s="93"/>
      <c r="S165" s="50"/>
      <c r="T165" s="134"/>
      <c r="U165" s="93"/>
      <c r="V165" s="50"/>
      <c r="W165" s="134"/>
      <c r="X165" s="93"/>
      <c r="Y165" s="50"/>
      <c r="Z165" s="134"/>
      <c r="AA165" s="93"/>
      <c r="AB165" s="50"/>
      <c r="AC165" s="134"/>
      <c r="AD165" s="93"/>
      <c r="AE165" s="50"/>
      <c r="AF165" s="134"/>
      <c r="AG165" s="93"/>
      <c r="AH165" s="50"/>
      <c r="AI165" s="134"/>
      <c r="AJ165" s="93"/>
      <c r="AK165" s="50"/>
      <c r="AL165" s="134"/>
      <c r="AM165" s="93"/>
      <c r="AN165" s="50"/>
      <c r="AO165" s="134"/>
      <c r="AP165" s="93"/>
      <c r="AQ165" s="50"/>
      <c r="AR165" s="134"/>
      <c r="AS165" s="93"/>
      <c r="AT165" s="50"/>
      <c r="AU165" s="134"/>
      <c r="AV165" s="93"/>
      <c r="AW165" s="50"/>
      <c r="AX165" s="134"/>
      <c r="AY165" s="93"/>
      <c r="AZ165" s="50"/>
      <c r="BA165" s="134"/>
      <c r="BB165" s="93"/>
      <c r="BC165" s="50"/>
      <c r="BD165" s="134"/>
      <c r="BE165" s="93"/>
      <c r="BF165" s="50"/>
      <c r="BG165" s="134"/>
      <c r="BH165" s="93"/>
      <c r="BI165" s="50"/>
      <c r="BJ165" s="134"/>
      <c r="BK165" s="93"/>
      <c r="BL165" s="50"/>
      <c r="BM165" s="134"/>
      <c r="BN165" s="93"/>
      <c r="BO165" s="50"/>
      <c r="BP165" s="134"/>
      <c r="BQ165" s="93"/>
      <c r="BR165" s="50"/>
      <c r="BS165" s="134"/>
      <c r="BT165" s="93"/>
      <c r="BU165" s="50"/>
      <c r="BV165" s="134"/>
      <c r="BW165" s="93"/>
      <c r="BX165" s="50"/>
      <c r="BY165" s="134"/>
      <c r="BZ165" s="93"/>
      <c r="CA165" s="50"/>
      <c r="CB165" s="134"/>
      <c r="CC165" s="93"/>
      <c r="CD165" s="50"/>
      <c r="CE165" s="134"/>
      <c r="CF165" s="93"/>
      <c r="CG165" s="50"/>
    </row>
    <row r="166" spans="1:85" x14ac:dyDescent="0.3">
      <c r="A166" s="137"/>
      <c r="B166" s="134"/>
      <c r="C166" s="93"/>
      <c r="D166" s="50"/>
      <c r="E166" s="134"/>
      <c r="F166" s="93"/>
      <c r="G166" s="50"/>
      <c r="H166" s="134"/>
      <c r="I166" s="93"/>
      <c r="J166" s="50"/>
      <c r="K166" s="134"/>
      <c r="L166" s="93"/>
      <c r="M166" s="50"/>
      <c r="N166" s="134"/>
      <c r="O166" s="93"/>
      <c r="P166" s="50"/>
      <c r="Q166" s="134"/>
      <c r="R166" s="93"/>
      <c r="S166" s="50"/>
      <c r="T166" s="134"/>
      <c r="U166" s="93"/>
      <c r="V166" s="50"/>
      <c r="W166" s="134"/>
      <c r="X166" s="93"/>
      <c r="Y166" s="50"/>
      <c r="Z166" s="134"/>
      <c r="AA166" s="93"/>
      <c r="AB166" s="50"/>
      <c r="AC166" s="134"/>
      <c r="AD166" s="93"/>
      <c r="AE166" s="50"/>
      <c r="AF166" s="134"/>
      <c r="AG166" s="93"/>
      <c r="AH166" s="50"/>
      <c r="AI166" s="134"/>
      <c r="AJ166" s="93"/>
      <c r="AK166" s="50"/>
      <c r="AL166" s="134"/>
      <c r="AM166" s="93"/>
      <c r="AN166" s="50"/>
      <c r="AO166" s="134"/>
      <c r="AP166" s="93"/>
      <c r="AQ166" s="50"/>
      <c r="AR166" s="134"/>
      <c r="AS166" s="93"/>
      <c r="AT166" s="50"/>
      <c r="AU166" s="134"/>
      <c r="AV166" s="93"/>
      <c r="AW166" s="50"/>
      <c r="AX166" s="134"/>
      <c r="AY166" s="93"/>
      <c r="AZ166" s="50"/>
      <c r="BA166" s="134"/>
      <c r="BB166" s="93"/>
      <c r="BC166" s="50"/>
      <c r="BD166" s="134"/>
      <c r="BE166" s="93"/>
      <c r="BF166" s="50"/>
      <c r="BG166" s="134"/>
      <c r="BH166" s="93"/>
      <c r="BI166" s="50"/>
      <c r="BJ166" s="134"/>
      <c r="BK166" s="93"/>
      <c r="BL166" s="50"/>
      <c r="BM166" s="134"/>
      <c r="BN166" s="93"/>
      <c r="BO166" s="50"/>
      <c r="BP166" s="134"/>
      <c r="BQ166" s="93"/>
      <c r="BR166" s="50"/>
      <c r="BS166" s="134"/>
      <c r="BT166" s="93"/>
      <c r="BU166" s="50"/>
      <c r="BV166" s="134"/>
      <c r="BW166" s="93"/>
      <c r="BX166" s="50"/>
      <c r="BY166" s="134"/>
      <c r="BZ166" s="93"/>
      <c r="CA166" s="50"/>
      <c r="CB166" s="134"/>
      <c r="CC166" s="93"/>
      <c r="CD166" s="50"/>
      <c r="CE166" s="134"/>
      <c r="CF166" s="93"/>
      <c r="CG166" s="50"/>
    </row>
    <row r="167" spans="1:85" x14ac:dyDescent="0.3">
      <c r="A167" s="138"/>
      <c r="B167" s="141"/>
      <c r="C167" s="93"/>
      <c r="D167" s="50"/>
      <c r="E167" s="141"/>
      <c r="F167" s="93"/>
      <c r="G167" s="50"/>
      <c r="H167" s="141"/>
      <c r="I167" s="93"/>
      <c r="J167" s="50"/>
      <c r="K167" s="141"/>
      <c r="L167" s="93"/>
      <c r="M167" s="50"/>
      <c r="N167" s="141"/>
      <c r="O167" s="93"/>
      <c r="P167" s="50"/>
      <c r="Q167" s="141"/>
      <c r="R167" s="93"/>
      <c r="S167" s="50"/>
      <c r="T167" s="141"/>
      <c r="U167" s="93"/>
      <c r="V167" s="50"/>
      <c r="W167" s="141"/>
      <c r="X167" s="93"/>
      <c r="Y167" s="50"/>
      <c r="Z167" s="141"/>
      <c r="AA167" s="93"/>
      <c r="AB167" s="50"/>
      <c r="AC167" s="141"/>
      <c r="AD167" s="93"/>
      <c r="AE167" s="50"/>
      <c r="AF167" s="141"/>
      <c r="AG167" s="93"/>
      <c r="AH167" s="50"/>
      <c r="AI167" s="141"/>
      <c r="AJ167" s="93"/>
      <c r="AK167" s="50"/>
      <c r="AL167" s="141"/>
      <c r="AM167" s="93"/>
      <c r="AN167" s="50"/>
      <c r="AO167" s="141"/>
      <c r="AP167" s="93"/>
      <c r="AQ167" s="50"/>
      <c r="AR167" s="141"/>
      <c r="AS167" s="93"/>
      <c r="AT167" s="50"/>
      <c r="AU167" s="141"/>
      <c r="AV167" s="93"/>
      <c r="AW167" s="50"/>
      <c r="AX167" s="141"/>
      <c r="AY167" s="93"/>
      <c r="AZ167" s="50"/>
      <c r="BA167" s="141"/>
      <c r="BB167" s="93"/>
      <c r="BC167" s="50"/>
      <c r="BD167" s="141"/>
      <c r="BE167" s="93"/>
      <c r="BF167" s="50"/>
      <c r="BG167" s="141"/>
      <c r="BH167" s="93"/>
      <c r="BI167" s="50"/>
      <c r="BJ167" s="141"/>
      <c r="BK167" s="93"/>
      <c r="BL167" s="50"/>
      <c r="BM167" s="141"/>
      <c r="BN167" s="93"/>
      <c r="BO167" s="50"/>
      <c r="BP167" s="141"/>
      <c r="BQ167" s="93"/>
      <c r="BR167" s="50"/>
      <c r="BS167" s="141"/>
      <c r="BT167" s="93"/>
      <c r="BU167" s="50"/>
      <c r="BV167" s="141"/>
      <c r="BW167" s="93"/>
      <c r="BX167" s="50"/>
      <c r="BY167" s="141"/>
      <c r="BZ167" s="93"/>
      <c r="CA167" s="50"/>
      <c r="CB167" s="141"/>
      <c r="CC167" s="93"/>
      <c r="CD167" s="50"/>
      <c r="CE167" s="141"/>
      <c r="CF167" s="93"/>
      <c r="CG167" s="50"/>
    </row>
    <row r="168" spans="1:85" x14ac:dyDescent="0.3">
      <c r="A168" s="137"/>
      <c r="B168" s="141"/>
      <c r="C168" s="93"/>
      <c r="D168" s="50"/>
      <c r="E168" s="141"/>
      <c r="F168" s="93"/>
      <c r="G168" s="50"/>
      <c r="H168" s="141"/>
      <c r="I168" s="93"/>
      <c r="J168" s="50"/>
      <c r="K168" s="141"/>
      <c r="L168" s="93"/>
      <c r="M168" s="50"/>
      <c r="N168" s="141"/>
      <c r="O168" s="93"/>
      <c r="P168" s="50"/>
      <c r="Q168" s="141"/>
      <c r="R168" s="93"/>
      <c r="S168" s="50"/>
      <c r="T168" s="141"/>
      <c r="U168" s="93"/>
      <c r="V168" s="50"/>
      <c r="W168" s="141"/>
      <c r="X168" s="93"/>
      <c r="Y168" s="50"/>
      <c r="Z168" s="141"/>
      <c r="AA168" s="93"/>
      <c r="AB168" s="50"/>
      <c r="AC168" s="141"/>
      <c r="AD168" s="93"/>
      <c r="AE168" s="50"/>
      <c r="AF168" s="141"/>
      <c r="AG168" s="93"/>
      <c r="AH168" s="50"/>
      <c r="AI168" s="141"/>
      <c r="AJ168" s="93"/>
      <c r="AK168" s="50"/>
      <c r="AL168" s="141"/>
      <c r="AM168" s="93"/>
      <c r="AN168" s="50"/>
      <c r="AO168" s="141"/>
      <c r="AP168" s="93"/>
      <c r="AQ168" s="50"/>
      <c r="AR168" s="141"/>
      <c r="AS168" s="93"/>
      <c r="AT168" s="50"/>
      <c r="AU168" s="141"/>
      <c r="AV168" s="93"/>
      <c r="AW168" s="50"/>
      <c r="AX168" s="141"/>
      <c r="AY168" s="93"/>
      <c r="AZ168" s="50"/>
      <c r="BA168" s="141"/>
      <c r="BB168" s="93"/>
      <c r="BC168" s="50"/>
      <c r="BD168" s="141"/>
      <c r="BE168" s="93"/>
      <c r="BF168" s="50"/>
      <c r="BG168" s="141"/>
      <c r="BH168" s="93"/>
      <c r="BI168" s="50"/>
      <c r="BJ168" s="141"/>
      <c r="BK168" s="93"/>
      <c r="BL168" s="50"/>
      <c r="BM168" s="141"/>
      <c r="BN168" s="93"/>
      <c r="BO168" s="50"/>
      <c r="BP168" s="141"/>
      <c r="BQ168" s="93"/>
      <c r="BR168" s="50"/>
      <c r="BS168" s="141"/>
      <c r="BT168" s="93"/>
      <c r="BU168" s="50"/>
      <c r="BV168" s="141"/>
      <c r="BW168" s="93"/>
      <c r="BX168" s="50"/>
      <c r="BY168" s="141"/>
      <c r="BZ168" s="93"/>
      <c r="CA168" s="50"/>
      <c r="CB168" s="141"/>
      <c r="CC168" s="93"/>
      <c r="CD168" s="50"/>
      <c r="CE168" s="141"/>
      <c r="CF168" s="93"/>
      <c r="CG168" s="50"/>
    </row>
    <row r="169" spans="1:85" x14ac:dyDescent="0.3">
      <c r="A169" s="137"/>
      <c r="B169" s="134"/>
      <c r="C169" s="93"/>
      <c r="D169" s="50"/>
      <c r="E169" s="134"/>
      <c r="F169" s="93"/>
      <c r="G169" s="50"/>
      <c r="H169" s="134"/>
      <c r="I169" s="93"/>
      <c r="J169" s="50"/>
      <c r="K169" s="134"/>
      <c r="L169" s="93"/>
      <c r="M169" s="50"/>
      <c r="N169" s="134"/>
      <c r="O169" s="93"/>
      <c r="P169" s="50"/>
      <c r="Q169" s="134"/>
      <c r="R169" s="93"/>
      <c r="S169" s="50"/>
      <c r="T169" s="134"/>
      <c r="U169" s="93"/>
      <c r="V169" s="50"/>
      <c r="W169" s="134"/>
      <c r="X169" s="93"/>
      <c r="Y169" s="50"/>
      <c r="Z169" s="134"/>
      <c r="AA169" s="93"/>
      <c r="AB169" s="50"/>
      <c r="AC169" s="134"/>
      <c r="AD169" s="93"/>
      <c r="AE169" s="50"/>
      <c r="AF169" s="134"/>
      <c r="AG169" s="93"/>
      <c r="AH169" s="50"/>
      <c r="AI169" s="134"/>
      <c r="AJ169" s="93"/>
      <c r="AK169" s="50"/>
      <c r="AL169" s="134"/>
      <c r="AM169" s="93"/>
      <c r="AN169" s="50"/>
      <c r="AO169" s="134"/>
      <c r="AP169" s="93"/>
      <c r="AQ169" s="50"/>
      <c r="AR169" s="134"/>
      <c r="AS169" s="93"/>
      <c r="AT169" s="50"/>
      <c r="AU169" s="134"/>
      <c r="AV169" s="93"/>
      <c r="AW169" s="50"/>
      <c r="AX169" s="134"/>
      <c r="AY169" s="93"/>
      <c r="AZ169" s="50"/>
      <c r="BA169" s="134"/>
      <c r="BB169" s="93"/>
      <c r="BC169" s="50"/>
      <c r="BD169" s="134"/>
      <c r="BE169" s="93"/>
      <c r="BF169" s="50"/>
      <c r="BG169" s="134"/>
      <c r="BH169" s="93"/>
      <c r="BI169" s="50"/>
      <c r="BJ169" s="134"/>
      <c r="BK169" s="93"/>
      <c r="BL169" s="50"/>
      <c r="BM169" s="134"/>
      <c r="BN169" s="93"/>
      <c r="BO169" s="50"/>
      <c r="BP169" s="134"/>
      <c r="BQ169" s="93"/>
      <c r="BR169" s="50"/>
      <c r="BS169" s="134"/>
      <c r="BT169" s="93"/>
      <c r="BU169" s="50"/>
      <c r="BV169" s="134"/>
      <c r="BW169" s="93"/>
      <c r="BX169" s="50"/>
      <c r="BY169" s="134"/>
      <c r="BZ169" s="93"/>
      <c r="CA169" s="50"/>
      <c r="CB169" s="134"/>
      <c r="CC169" s="93"/>
      <c r="CD169" s="50"/>
      <c r="CE169" s="134"/>
      <c r="CF169" s="93"/>
      <c r="CG169" s="50"/>
    </row>
    <row r="170" spans="1:85" x14ac:dyDescent="0.3">
      <c r="A170" s="138"/>
      <c r="B170" s="134"/>
      <c r="C170" s="93"/>
      <c r="D170" s="50"/>
      <c r="E170" s="134"/>
      <c r="F170" s="93"/>
      <c r="G170" s="50"/>
      <c r="H170" s="134"/>
      <c r="I170" s="93"/>
      <c r="J170" s="50"/>
      <c r="K170" s="134"/>
      <c r="L170" s="93"/>
      <c r="M170" s="50"/>
      <c r="N170" s="134"/>
      <c r="O170" s="93"/>
      <c r="P170" s="50"/>
      <c r="Q170" s="134"/>
      <c r="R170" s="93"/>
      <c r="S170" s="50"/>
      <c r="T170" s="134"/>
      <c r="U170" s="93"/>
      <c r="V170" s="50"/>
      <c r="W170" s="134"/>
      <c r="X170" s="93"/>
      <c r="Y170" s="50"/>
      <c r="Z170" s="134"/>
      <c r="AA170" s="93"/>
      <c r="AB170" s="50"/>
      <c r="AC170" s="134"/>
      <c r="AD170" s="93"/>
      <c r="AE170" s="50"/>
      <c r="AF170" s="134"/>
      <c r="AG170" s="93"/>
      <c r="AH170" s="50"/>
      <c r="AI170" s="134"/>
      <c r="AJ170" s="93"/>
      <c r="AK170" s="50"/>
      <c r="AL170" s="134"/>
      <c r="AM170" s="93"/>
      <c r="AN170" s="50"/>
      <c r="AO170" s="134"/>
      <c r="AP170" s="93"/>
      <c r="AQ170" s="50"/>
      <c r="AR170" s="134"/>
      <c r="AS170" s="93"/>
      <c r="AT170" s="50"/>
      <c r="AU170" s="134"/>
      <c r="AV170" s="93"/>
      <c r="AW170" s="50"/>
      <c r="AX170" s="134"/>
      <c r="AY170" s="93"/>
      <c r="AZ170" s="50"/>
      <c r="BA170" s="134"/>
      <c r="BB170" s="93"/>
      <c r="BC170" s="50"/>
      <c r="BD170" s="134"/>
      <c r="BE170" s="93"/>
      <c r="BF170" s="50"/>
      <c r="BG170" s="134"/>
      <c r="BH170" s="93"/>
      <c r="BI170" s="50"/>
      <c r="BJ170" s="134"/>
      <c r="BK170" s="93"/>
      <c r="BL170" s="50"/>
      <c r="BM170" s="134"/>
      <c r="BN170" s="93"/>
      <c r="BO170" s="50"/>
      <c r="BP170" s="134"/>
      <c r="BQ170" s="93"/>
      <c r="BR170" s="50"/>
      <c r="BS170" s="134"/>
      <c r="BT170" s="93"/>
      <c r="BU170" s="50"/>
      <c r="BV170" s="134"/>
      <c r="BW170" s="93"/>
      <c r="BX170" s="50"/>
      <c r="BY170" s="134"/>
      <c r="BZ170" s="93"/>
      <c r="CA170" s="50"/>
      <c r="CB170" s="134"/>
      <c r="CC170" s="93"/>
      <c r="CD170" s="50"/>
      <c r="CE170" s="134"/>
      <c r="CF170" s="93"/>
      <c r="CG170" s="50"/>
    </row>
    <row r="171" spans="1:85" x14ac:dyDescent="0.3">
      <c r="A171" s="137"/>
      <c r="B171" s="134"/>
      <c r="C171" s="93"/>
      <c r="D171" s="50"/>
      <c r="E171" s="134"/>
      <c r="F171" s="93"/>
      <c r="G171" s="50"/>
      <c r="H171" s="134"/>
      <c r="I171" s="93"/>
      <c r="J171" s="50"/>
      <c r="K171" s="134"/>
      <c r="L171" s="93"/>
      <c r="M171" s="50"/>
      <c r="N171" s="134"/>
      <c r="O171" s="93"/>
      <c r="P171" s="50"/>
      <c r="Q171" s="134"/>
      <c r="R171" s="93"/>
      <c r="S171" s="50"/>
      <c r="T171" s="134"/>
      <c r="U171" s="93"/>
      <c r="V171" s="50"/>
      <c r="W171" s="134"/>
      <c r="X171" s="93"/>
      <c r="Y171" s="50"/>
      <c r="Z171" s="134"/>
      <c r="AA171" s="93"/>
      <c r="AB171" s="50"/>
      <c r="AC171" s="134"/>
      <c r="AD171" s="93"/>
      <c r="AE171" s="50"/>
      <c r="AF171" s="134"/>
      <c r="AG171" s="93"/>
      <c r="AH171" s="50"/>
      <c r="AI171" s="134"/>
      <c r="AJ171" s="93"/>
      <c r="AK171" s="50"/>
      <c r="AL171" s="134"/>
      <c r="AM171" s="93"/>
      <c r="AN171" s="50"/>
      <c r="AO171" s="134"/>
      <c r="AP171" s="93"/>
      <c r="AQ171" s="50"/>
      <c r="AR171" s="134"/>
      <c r="AS171" s="93"/>
      <c r="AT171" s="50"/>
      <c r="AU171" s="134"/>
      <c r="AV171" s="93"/>
      <c r="AW171" s="50"/>
      <c r="AX171" s="134"/>
      <c r="AY171" s="93"/>
      <c r="AZ171" s="50"/>
      <c r="BA171" s="134"/>
      <c r="BB171" s="93"/>
      <c r="BC171" s="50"/>
      <c r="BD171" s="134"/>
      <c r="BE171" s="93"/>
      <c r="BF171" s="50"/>
      <c r="BG171" s="134"/>
      <c r="BH171" s="93"/>
      <c r="BI171" s="50"/>
      <c r="BJ171" s="134"/>
      <c r="BK171" s="93"/>
      <c r="BL171" s="50"/>
      <c r="BM171" s="134"/>
      <c r="BN171" s="93"/>
      <c r="BO171" s="50"/>
      <c r="BP171" s="134"/>
      <c r="BQ171" s="93"/>
      <c r="BR171" s="50"/>
      <c r="BS171" s="134"/>
      <c r="BT171" s="93"/>
      <c r="BU171" s="50"/>
      <c r="BV171" s="134"/>
      <c r="BW171" s="93"/>
      <c r="BX171" s="50"/>
      <c r="BY171" s="134"/>
      <c r="BZ171" s="93"/>
      <c r="CA171" s="50"/>
      <c r="CB171" s="134"/>
      <c r="CC171" s="93"/>
      <c r="CD171" s="50"/>
      <c r="CE171" s="134"/>
      <c r="CF171" s="93"/>
      <c r="CG171" s="50"/>
    </row>
    <row r="172" spans="1:85" x14ac:dyDescent="0.3">
      <c r="A172" s="68"/>
      <c r="B172" s="67"/>
      <c r="E172" s="67"/>
      <c r="H172" s="67"/>
      <c r="K172" s="67"/>
      <c r="N172" s="67"/>
      <c r="Q172" s="67"/>
      <c r="T172" s="67"/>
      <c r="W172" s="67"/>
      <c r="Z172" s="67"/>
      <c r="AC172" s="67"/>
      <c r="AF172" s="67"/>
      <c r="AI172" s="67"/>
      <c r="AL172" s="67"/>
      <c r="AO172" s="67"/>
      <c r="AR172" s="67"/>
      <c r="AU172" s="67"/>
      <c r="AX172" s="67"/>
      <c r="BA172" s="67"/>
      <c r="BD172" s="67"/>
      <c r="BG172" s="67"/>
      <c r="BJ172" s="67"/>
      <c r="BM172" s="67"/>
      <c r="BP172" s="67"/>
      <c r="BS172" s="67"/>
      <c r="BV172" s="67"/>
      <c r="BY172" s="67"/>
      <c r="CB172" s="67"/>
      <c r="CE172" s="67"/>
    </row>
    <row r="173" spans="1:85" x14ac:dyDescent="0.3">
      <c r="A173" s="68"/>
    </row>
    <row r="174" spans="1:85" x14ac:dyDescent="0.3">
      <c r="B174" s="67"/>
      <c r="E174" s="67"/>
      <c r="H174" s="67"/>
      <c r="K174" s="67"/>
      <c r="N174" s="67"/>
      <c r="Q174" s="67"/>
      <c r="T174" s="67"/>
      <c r="W174" s="67"/>
      <c r="Z174" s="67"/>
      <c r="AC174" s="67"/>
      <c r="AF174" s="67"/>
      <c r="AI174" s="67"/>
      <c r="AL174" s="67"/>
      <c r="AO174" s="67"/>
      <c r="AR174" s="67"/>
      <c r="AU174" s="67"/>
      <c r="AX174" s="67"/>
      <c r="BA174" s="67"/>
      <c r="BD174" s="67"/>
      <c r="BG174" s="67"/>
      <c r="BJ174" s="67"/>
      <c r="BM174" s="67"/>
      <c r="BP174" s="67"/>
      <c r="BS174" s="67"/>
      <c r="BV174" s="67"/>
      <c r="BY174" s="67"/>
      <c r="CB174" s="67"/>
      <c r="CE174" s="67"/>
    </row>
    <row r="175" spans="1:85" x14ac:dyDescent="0.3">
      <c r="A175" s="68"/>
    </row>
    <row r="176" spans="1:85" x14ac:dyDescent="0.3">
      <c r="A176" s="68"/>
    </row>
    <row r="180" spans="1:1" x14ac:dyDescent="0.3">
      <c r="A180" s="68"/>
    </row>
    <row r="181" spans="1:1" x14ac:dyDescent="0.3">
      <c r="A181" s="68"/>
    </row>
    <row r="182" spans="1:1" x14ac:dyDescent="0.3">
      <c r="A182" s="68"/>
    </row>
  </sheetData>
  <mergeCells count="56">
    <mergeCell ref="BY109:CA109"/>
    <mergeCell ref="BY146:CA146"/>
    <mergeCell ref="BA146:BC146"/>
    <mergeCell ref="BD146:BF146"/>
    <mergeCell ref="BG146:BI146"/>
    <mergeCell ref="BJ146:BL146"/>
    <mergeCell ref="BJ109:BL109"/>
    <mergeCell ref="BM109:BO109"/>
    <mergeCell ref="BP109:BR109"/>
    <mergeCell ref="AF146:AH146"/>
    <mergeCell ref="AI146:AK146"/>
    <mergeCell ref="AU146:AW146"/>
    <mergeCell ref="AX146:AZ146"/>
    <mergeCell ref="AL146:AN146"/>
    <mergeCell ref="AO146:AQ146"/>
    <mergeCell ref="AR146:AT146"/>
    <mergeCell ref="N146:P146"/>
    <mergeCell ref="Q146:S146"/>
    <mergeCell ref="T146:V146"/>
    <mergeCell ref="W146:Y146"/>
    <mergeCell ref="Z146:AB146"/>
    <mergeCell ref="AC146:AE146"/>
    <mergeCell ref="B109:D109"/>
    <mergeCell ref="E109:G109"/>
    <mergeCell ref="H109:J109"/>
    <mergeCell ref="K109:M109"/>
    <mergeCell ref="B146:D146"/>
    <mergeCell ref="E146:G146"/>
    <mergeCell ref="H146:J146"/>
    <mergeCell ref="K146:M146"/>
    <mergeCell ref="Z109:AB109"/>
    <mergeCell ref="AC109:AE109"/>
    <mergeCell ref="AF109:AH109"/>
    <mergeCell ref="AI109:AK109"/>
    <mergeCell ref="N109:P109"/>
    <mergeCell ref="Q109:S109"/>
    <mergeCell ref="T109:V109"/>
    <mergeCell ref="W109:Y109"/>
    <mergeCell ref="AX109:AZ109"/>
    <mergeCell ref="BA109:BC109"/>
    <mergeCell ref="BD109:BF109"/>
    <mergeCell ref="BG109:BI109"/>
    <mergeCell ref="AL109:AN109"/>
    <mergeCell ref="AO109:AQ109"/>
    <mergeCell ref="AR109:AT109"/>
    <mergeCell ref="AU109:AW109"/>
    <mergeCell ref="CE109:CG109"/>
    <mergeCell ref="CE146:CG146"/>
    <mergeCell ref="BM146:BO146"/>
    <mergeCell ref="BP146:BR146"/>
    <mergeCell ref="BS109:BU109"/>
    <mergeCell ref="BS146:BU146"/>
    <mergeCell ref="CB109:CD109"/>
    <mergeCell ref="CB146:CD146"/>
    <mergeCell ref="BV109:BX109"/>
    <mergeCell ref="BV146:BX146"/>
  </mergeCells>
  <phoneticPr fontId="0" type="noConversion"/>
  <printOptions horizontalCentered="1"/>
  <pageMargins left="0.25" right="0.25" top="1" bottom="0.5" header="0.25" footer="0.25"/>
  <pageSetup scale="68" fitToWidth="3" pageOrder="overThenDown" orientation="landscape" r:id="rId1"/>
  <headerFooter alignWithMargins="0">
    <oddFooter>&amp;L&amp;"Bookman Old Style,Regular"&amp;F&amp;R&amp;"Bookman Old Style,Regular"&amp;P  of 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2002</vt:lpstr>
      <vt:lpstr>'2002'!Print_Area</vt:lpstr>
      <vt:lpstr>'2002'!Print_Titles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emarasci</dc:creator>
  <cp:lastModifiedBy>Havlíček Jan</cp:lastModifiedBy>
  <cp:lastPrinted>2002-05-28T20:08:00Z</cp:lastPrinted>
  <dcterms:created xsi:type="dcterms:W3CDTF">2002-03-28T15:38:54Z</dcterms:created>
  <dcterms:modified xsi:type="dcterms:W3CDTF">2023-09-10T12:08:35Z</dcterms:modified>
</cp:coreProperties>
</file>