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4220" windowHeight="807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8" i="1" l="1"/>
  <c r="E11" i="1"/>
  <c r="G11" i="1"/>
  <c r="E13" i="1"/>
  <c r="G13" i="1"/>
  <c r="E14" i="1"/>
  <c r="G14" i="1"/>
  <c r="E15" i="1"/>
  <c r="G15" i="1"/>
  <c r="E24" i="1"/>
  <c r="G24" i="1"/>
  <c r="G25" i="1"/>
  <c r="G26" i="1"/>
  <c r="E32" i="1"/>
  <c r="G32" i="1"/>
  <c r="E33" i="1"/>
  <c r="G33" i="1"/>
  <c r="E35" i="1"/>
</calcChain>
</file>

<file path=xl/sharedStrings.xml><?xml version="1.0" encoding="utf-8"?>
<sst xmlns="http://schemas.openxmlformats.org/spreadsheetml/2006/main" count="54" uniqueCount="27">
  <si>
    <t>Reliant</t>
  </si>
  <si>
    <t>Production Month</t>
  </si>
  <si>
    <t>Purc/Sale</t>
  </si>
  <si>
    <t>Midamerican</t>
  </si>
  <si>
    <t>Sale</t>
  </si>
  <si>
    <t>Counterparty</t>
  </si>
  <si>
    <t>Volume</t>
  </si>
  <si>
    <t>Price</t>
  </si>
  <si>
    <t>Amount</t>
  </si>
  <si>
    <t>Comment</t>
  </si>
  <si>
    <t>Sold gas parked at Dawn</t>
  </si>
  <si>
    <t xml:space="preserve">Sale </t>
  </si>
  <si>
    <t>Sold Michcon storage gas to CMS</t>
  </si>
  <si>
    <t>CMS Marketing</t>
  </si>
  <si>
    <t>Purc</t>
  </si>
  <si>
    <t>Anadarko</t>
  </si>
  <si>
    <t>To supply MCV deals on Trunkline</t>
  </si>
  <si>
    <t>To supply MCV deal on PEPL</t>
  </si>
  <si>
    <t>To supply MCV deal on ANR</t>
  </si>
  <si>
    <t>ENA Spot Activity to Support Estate deals</t>
  </si>
  <si>
    <t>Swing supply for City Of Tallahassee on FGT</t>
  </si>
  <si>
    <t>Baseload supply for MCV deal on Trunkline</t>
  </si>
  <si>
    <t>Supply for Tallahassee deal on FGT on 4/1/2002</t>
  </si>
  <si>
    <t>Supply for Tallahassee deal on FGT on 4/2-30/2002</t>
  </si>
  <si>
    <t>Supply for Tallahassee deal on FGT</t>
  </si>
  <si>
    <t>Sale Trunkline gas to Reliant during outage for MCV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</si>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</sst>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_);_(@_)"/>
    <numFmt numFmtId="167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44" fontId="0" fillId="0" borderId="0" xfId="2" applyFont="1"/>
    <xf numFmtId="165" fontId="0" fillId="0" borderId="0" xfId="2" applyNumberFormat="1" applyFont="1"/>
    <xf numFmtId="167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B6" sqref="B6"/>
    </sheetView>
  </sheetViews>
  <sheetFormatPr defaultRowHeight="13.2" x14ac:dyDescent="0.25"/>
  <cols>
    <col min="4" max="4" width="18" customWidth="1"/>
    <col min="5" max="5" width="12.88671875" style="4" bestFit="1" customWidth="1"/>
    <col min="6" max="6" width="9.109375" style="3" customWidth="1"/>
    <col min="7" max="7" width="14" style="2" bestFit="1" customWidth="1"/>
  </cols>
  <sheetData>
    <row r="1" spans="1:8" x14ac:dyDescent="0.25">
      <c r="A1" t="s">
        <v>19</v>
      </c>
    </row>
    <row r="5" spans="1:8" x14ac:dyDescent="0.25">
      <c r="A5" s="1" t="s">
        <v>1</v>
      </c>
    </row>
    <row r="6" spans="1:8" x14ac:dyDescent="0.25">
      <c r="B6" s="1">
        <v>37316</v>
      </c>
    </row>
    <row r="7" spans="1:8" x14ac:dyDescent="0.25">
      <c r="C7" t="s">
        <v>2</v>
      </c>
      <c r="D7" t="s">
        <v>5</v>
      </c>
      <c r="E7" s="4" t="s">
        <v>6</v>
      </c>
      <c r="F7" s="3" t="s">
        <v>7</v>
      </c>
      <c r="G7" s="2" t="s">
        <v>8</v>
      </c>
      <c r="H7" t="s">
        <v>9</v>
      </c>
    </row>
    <row r="8" spans="1:8" x14ac:dyDescent="0.25">
      <c r="C8" t="s">
        <v>4</v>
      </c>
      <c r="D8" t="s">
        <v>3</v>
      </c>
      <c r="E8" s="4">
        <v>310000</v>
      </c>
      <c r="F8" s="3">
        <v>3.47</v>
      </c>
      <c r="G8" s="2">
        <f>+F8*E8</f>
        <v>1075700</v>
      </c>
      <c r="H8" t="s">
        <v>10</v>
      </c>
    </row>
    <row r="11" spans="1:8" x14ac:dyDescent="0.25">
      <c r="C11" t="s">
        <v>11</v>
      </c>
      <c r="D11" t="s">
        <v>13</v>
      </c>
      <c r="E11" s="4">
        <f>50000*31</f>
        <v>1550000</v>
      </c>
      <c r="F11" s="3">
        <v>2.3845000000000001</v>
      </c>
      <c r="G11" s="2">
        <f>+F11*E11</f>
        <v>3695975</v>
      </c>
      <c r="H11" t="s">
        <v>12</v>
      </c>
    </row>
    <row r="13" spans="1:8" x14ac:dyDescent="0.25">
      <c r="C13" t="s">
        <v>14</v>
      </c>
      <c r="D13" t="s">
        <v>15</v>
      </c>
      <c r="E13" s="4">
        <f>12800*31</f>
        <v>396800</v>
      </c>
      <c r="F13" s="3">
        <v>2.2799999999999998</v>
      </c>
      <c r="G13" s="2">
        <f>+F13*E13</f>
        <v>904703.99999999988</v>
      </c>
      <c r="H13" t="s">
        <v>16</v>
      </c>
    </row>
    <row r="14" spans="1:8" x14ac:dyDescent="0.25">
      <c r="C14" t="s">
        <v>14</v>
      </c>
      <c r="D14" t="s">
        <v>15</v>
      </c>
      <c r="E14" s="4">
        <f>5000*31</f>
        <v>155000</v>
      </c>
      <c r="F14" s="3">
        <v>2.25</v>
      </c>
      <c r="G14" s="2">
        <f>+F14*E14</f>
        <v>348750</v>
      </c>
      <c r="H14" t="s">
        <v>17</v>
      </c>
    </row>
    <row r="15" spans="1:8" x14ac:dyDescent="0.25">
      <c r="C15" t="s">
        <v>14</v>
      </c>
      <c r="D15" t="s">
        <v>15</v>
      </c>
      <c r="E15" s="4">
        <f>4000*31</f>
        <v>124000</v>
      </c>
      <c r="F15" s="3">
        <v>2.2799999999999998</v>
      </c>
      <c r="G15" s="2">
        <f>+F15*E15</f>
        <v>282720</v>
      </c>
      <c r="H15" t="s">
        <v>18</v>
      </c>
    </row>
    <row r="17" spans="2:8" x14ac:dyDescent="0.25">
      <c r="C17" t="s">
        <v>14</v>
      </c>
      <c r="D17" t="s">
        <v>0</v>
      </c>
      <c r="E17" s="4">
        <v>34000</v>
      </c>
      <c r="F17" s="3" t="s">
        <v>26</v>
      </c>
      <c r="G17" s="2">
        <v>100380</v>
      </c>
      <c r="H17" t="s">
        <v>20</v>
      </c>
    </row>
    <row r="21" spans="2:8" x14ac:dyDescent="0.25">
      <c r="B21" s="1">
        <v>37347</v>
      </c>
    </row>
    <row r="23" spans="2:8" x14ac:dyDescent="0.25">
      <c r="C23" t="s">
        <v>14</v>
      </c>
      <c r="D23" t="s">
        <v>0</v>
      </c>
      <c r="E23" s="4">
        <v>32000</v>
      </c>
      <c r="F23" s="3" t="s">
        <v>26</v>
      </c>
      <c r="G23" s="2">
        <v>111950</v>
      </c>
      <c r="H23" t="s">
        <v>20</v>
      </c>
    </row>
    <row r="24" spans="2:8" x14ac:dyDescent="0.25">
      <c r="C24" t="s">
        <v>14</v>
      </c>
      <c r="D24" t="s">
        <v>0</v>
      </c>
      <c r="E24" s="4">
        <f>6800*30</f>
        <v>204000</v>
      </c>
      <c r="F24" s="3">
        <v>3.44</v>
      </c>
      <c r="G24" s="2">
        <f>+F24*E24</f>
        <v>701760</v>
      </c>
      <c r="H24" t="s">
        <v>21</v>
      </c>
    </row>
    <row r="25" spans="2:8" x14ac:dyDescent="0.25">
      <c r="C25" t="s">
        <v>14</v>
      </c>
      <c r="D25" t="s">
        <v>0</v>
      </c>
      <c r="E25" s="4">
        <v>10000</v>
      </c>
      <c r="F25" s="3">
        <v>3.27</v>
      </c>
      <c r="G25" s="2">
        <f>+F25*E25</f>
        <v>32700</v>
      </c>
      <c r="H25" t="s">
        <v>22</v>
      </c>
    </row>
    <row r="26" spans="2:8" x14ac:dyDescent="0.25">
      <c r="C26" t="s">
        <v>14</v>
      </c>
      <c r="D26" t="s">
        <v>0</v>
      </c>
      <c r="E26" s="4">
        <v>290000</v>
      </c>
      <c r="F26" s="3">
        <v>3.3</v>
      </c>
      <c r="G26" s="2">
        <f>+F26*E26</f>
        <v>957000</v>
      </c>
      <c r="H26" t="s">
        <v>23</v>
      </c>
    </row>
    <row r="29" spans="2:8" x14ac:dyDescent="0.25">
      <c r="B29" s="1">
        <v>37377</v>
      </c>
    </row>
    <row r="31" spans="2:8" x14ac:dyDescent="0.25">
      <c r="C31" t="s">
        <v>14</v>
      </c>
      <c r="D31" t="s">
        <v>0</v>
      </c>
      <c r="E31" s="4">
        <v>5367</v>
      </c>
      <c r="F31" s="3" t="s">
        <v>26</v>
      </c>
      <c r="G31" s="2">
        <v>19560.95</v>
      </c>
      <c r="H31" t="s">
        <v>20</v>
      </c>
    </row>
    <row r="32" spans="2:8" x14ac:dyDescent="0.25">
      <c r="C32" t="s">
        <v>14</v>
      </c>
      <c r="D32" t="s">
        <v>0</v>
      </c>
      <c r="E32" s="4">
        <f>6800*31</f>
        <v>210800</v>
      </c>
      <c r="F32" s="3">
        <v>3.2440000000000002</v>
      </c>
      <c r="G32" s="2">
        <f>+F32*E32</f>
        <v>683835.20000000007</v>
      </c>
      <c r="H32" t="s">
        <v>21</v>
      </c>
    </row>
    <row r="33" spans="3:8" x14ac:dyDescent="0.25">
      <c r="C33" t="s">
        <v>14</v>
      </c>
      <c r="D33" t="s">
        <v>0</v>
      </c>
      <c r="E33" s="4">
        <f>13000*31</f>
        <v>403000</v>
      </c>
      <c r="F33" s="3">
        <v>3.3889999999999998</v>
      </c>
      <c r="G33" s="2">
        <f>+F33*E33</f>
        <v>1365767</v>
      </c>
      <c r="H33" t="s">
        <v>24</v>
      </c>
    </row>
    <row r="35" spans="3:8" x14ac:dyDescent="0.25">
      <c r="C35" t="s">
        <v>4</v>
      </c>
      <c r="D35" t="s">
        <v>0</v>
      </c>
      <c r="E35" s="4">
        <f>6800*7</f>
        <v>47600</v>
      </c>
      <c r="F35" s="3" t="s">
        <v>26</v>
      </c>
      <c r="G35" s="2">
        <v>156910</v>
      </c>
      <c r="H35" t="s">
        <v>25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Havlíček Jan</cp:lastModifiedBy>
  <dcterms:created xsi:type="dcterms:W3CDTF">2002-05-31T12:57:37Z</dcterms:created>
  <dcterms:modified xsi:type="dcterms:W3CDTF">2023-09-10T12:08:47Z</dcterms:modified>
</cp:coreProperties>
</file>