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3260" windowHeight="10368" activeTab="1"/>
  </bookViews>
  <sheets>
    <sheet name="Feb 2002" sheetId="4" r:id="rId1"/>
    <sheet name="Mar 2002" sheetId="6" r:id="rId2"/>
    <sheet name="Summary" sheetId="5" r:id="rId3"/>
  </sheets>
  <definedNames>
    <definedName name="_xlnm.Print_Area" localSheetId="1">'Mar 2002'!$A$1:$J$53</definedName>
  </definedNames>
  <calcPr calcId="92512"/>
</workbook>
</file>

<file path=xl/calcChain.xml><?xml version="1.0" encoding="utf-8"?>
<calcChain xmlns="http://schemas.openxmlformats.org/spreadsheetml/2006/main">
  <c r="G12" i="4" l="1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J15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F24" i="6"/>
  <c r="G24" i="6"/>
  <c r="J24" i="6"/>
  <c r="B25" i="6"/>
  <c r="F25" i="6"/>
  <c r="G25" i="6"/>
  <c r="J25" i="6"/>
  <c r="B26" i="6"/>
  <c r="E26" i="6"/>
  <c r="F26" i="6"/>
  <c r="G26" i="6"/>
  <c r="J26" i="6"/>
  <c r="B27" i="6"/>
  <c r="E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B45" i="6"/>
  <c r="F45" i="6"/>
  <c r="G45" i="6"/>
  <c r="J45" i="6"/>
  <c r="B46" i="6"/>
  <c r="F46" i="6"/>
  <c r="G46" i="6"/>
  <c r="J46" i="6"/>
  <c r="B47" i="6"/>
  <c r="F47" i="6"/>
  <c r="G47" i="6"/>
  <c r="J47" i="6"/>
  <c r="C49" i="6"/>
  <c r="G49" i="6"/>
  <c r="E12" i="5"/>
  <c r="E14" i="5"/>
  <c r="C19" i="5"/>
  <c r="C20" i="5"/>
  <c r="E21" i="5"/>
  <c r="E22" i="5"/>
  <c r="E23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3/21/02 Jim Taylor was out, purchased gas from Malory at 8:39 AM.</t>
        </r>
      </text>
    </comment>
    <comment ref="C3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</commentList>
</comments>
</file>

<file path=xl/sharedStrings.xml><?xml version="1.0" encoding="utf-8"?>
<sst xmlns="http://schemas.openxmlformats.org/spreadsheetml/2006/main" count="182" uniqueCount="55">
  <si>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</si>
  <si>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</si>
  <si>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</si>
  <si>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</si>
  <si>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</si>
  <si>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</si>
  <si>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</si>
  <si>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</si>
  <si>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</si>
  <si>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</si>
  <si>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</si>
  <si>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</si>
  <si>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</si>
  <si>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</si>
  <si>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</si>
  <si>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</si>
  <si>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</si>
  <si>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</si>
  <si>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</si>
  <si>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</si>
  <si>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</si>
  <si>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</si>
  <si>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</si>
  <si>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</si>
  <si>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</si>
  <si>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</si>
  <si>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</si>
  <si>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</si>
  <si>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</si>
  <si>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</si>
  <si>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</si>
  <si>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</si>
  <si>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</si>
  <si>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</si>
  <si>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</si>
  <si>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</si>
  <si>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</si>
  <si>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</si>
  <si>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</si>
  <si>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</si>
  <si>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</si>
  <si>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</si>
  <si>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Feb 2002 Purchases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</si>
  <si>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</si>
  <si>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</si>
  <si>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</si>
  <si>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</si>
  <si>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</si>
  <si>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Mar 2002 Purchases</t>
  </si>
  <si>
    <t>Cash Balance</t>
  </si>
  <si>
    <t>FGT Z2 GD + .06 **</t>
  </si>
  <si>
    <t>Reliant RES Cash Group</t>
  </si>
  <si>
    <t>Shelley Deleon  713-207-5289  sdeleon@reliant.com</t>
  </si>
  <si>
    <t>Melissa Garner  713-207-4385  Mgarner@reliant.com</t>
  </si>
  <si>
    <t>3/22/02 9:00AM  verfied payment with Melissa Garner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</si>
</sst>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workbookViewId="0">
      <selection activeCell="C6" sqref="C6"/>
    </sheetView>
  </sheetViews>
  <sheetFormatPr defaultRowHeight="13.2" x14ac:dyDescent="0.25"/>
  <cols>
    <col min="2" max="2" width="11.33203125" customWidth="1"/>
    <col min="3" max="3" width="11.5546875" customWidth="1"/>
    <col min="4" max="4" width="22.5546875" customWidth="1"/>
    <col min="5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2" ht="17.399999999999999" x14ac:dyDescent="0.3">
      <c r="A1" s="2" t="s">
        <v>11</v>
      </c>
    </row>
    <row r="2" spans="1:12" x14ac:dyDescent="0.25">
      <c r="A2" t="s">
        <v>10</v>
      </c>
    </row>
    <row r="3" spans="1:12" x14ac:dyDescent="0.25">
      <c r="A3" t="s">
        <v>12</v>
      </c>
      <c r="C3" t="s">
        <v>13</v>
      </c>
    </row>
    <row r="4" spans="1:12" x14ac:dyDescent="0.25">
      <c r="A4" t="s">
        <v>14</v>
      </c>
      <c r="C4" t="s">
        <v>15</v>
      </c>
    </row>
    <row r="5" spans="1:12" x14ac:dyDescent="0.25">
      <c r="A5" t="s">
        <v>18</v>
      </c>
      <c r="C5" t="s">
        <v>19</v>
      </c>
    </row>
    <row r="6" spans="1:12" x14ac:dyDescent="0.25">
      <c r="A6" t="s">
        <v>16</v>
      </c>
      <c r="C6" t="s">
        <v>17</v>
      </c>
    </row>
    <row r="7" spans="1:12" x14ac:dyDescent="0.25">
      <c r="A7" t="s">
        <v>21</v>
      </c>
      <c r="C7" t="s">
        <v>22</v>
      </c>
    </row>
    <row r="8" spans="1:12" x14ac:dyDescent="0.25">
      <c r="A8" t="s">
        <v>30</v>
      </c>
      <c r="C8" t="s">
        <v>31</v>
      </c>
    </row>
    <row r="11" spans="1:12" x14ac:dyDescent="0.25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5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5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5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5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5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5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5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5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5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5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5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5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5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5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5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5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5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5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5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5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5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5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5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4">
      <c r="B35" s="11"/>
      <c r="C35" s="3"/>
      <c r="D35" s="6"/>
      <c r="E35" s="9"/>
      <c r="F35" s="9"/>
      <c r="G35" s="5"/>
      <c r="H35" s="5"/>
    </row>
    <row r="36" spans="1:10" ht="15" x14ac:dyDescent="0.4">
      <c r="C36" s="3"/>
      <c r="E36" s="8"/>
      <c r="F36" s="8"/>
      <c r="G36" s="5"/>
      <c r="H36" s="5"/>
    </row>
    <row r="37" spans="1:10" x14ac:dyDescent="0.25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5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workbookViewId="0">
      <pane ySplit="14" topLeftCell="A30" activePane="bottomLeft" state="frozen"/>
      <selection pane="bottomLeft" activeCell="A3" sqref="A3"/>
    </sheetView>
  </sheetViews>
  <sheetFormatPr defaultRowHeight="13.2" x14ac:dyDescent="0.25"/>
  <cols>
    <col min="2" max="2" width="12.88671875" customWidth="1"/>
    <col min="3" max="3" width="11.5546875" customWidth="1"/>
    <col min="4" max="4" width="22.5546875" customWidth="1"/>
    <col min="5" max="5" width="12" customWidth="1"/>
    <col min="6" max="6" width="9.6640625" customWidth="1"/>
    <col min="7" max="7" width="12.5546875" customWidth="1"/>
    <col min="8" max="8" width="3.44140625" customWidth="1"/>
    <col min="9" max="9" width="16" customWidth="1"/>
    <col min="10" max="10" width="15.44140625" customWidth="1"/>
  </cols>
  <sheetData>
    <row r="1" spans="1:10" ht="17.399999999999999" x14ac:dyDescent="0.3">
      <c r="A1" s="2" t="s">
        <v>37</v>
      </c>
    </row>
    <row r="2" spans="1:10" x14ac:dyDescent="0.25">
      <c r="A2" t="s">
        <v>10</v>
      </c>
    </row>
    <row r="3" spans="1:10" x14ac:dyDescent="0.25">
      <c r="A3" t="s">
        <v>12</v>
      </c>
      <c r="C3" t="s">
        <v>13</v>
      </c>
    </row>
    <row r="4" spans="1:10" x14ac:dyDescent="0.25">
      <c r="A4" t="s">
        <v>14</v>
      </c>
      <c r="C4" t="s">
        <v>15</v>
      </c>
    </row>
    <row r="5" spans="1:10" x14ac:dyDescent="0.25">
      <c r="A5" t="s">
        <v>18</v>
      </c>
      <c r="C5" t="s">
        <v>19</v>
      </c>
    </row>
    <row r="6" spans="1:10" x14ac:dyDescent="0.25">
      <c r="A6" t="s">
        <v>16</v>
      </c>
      <c r="C6" t="s">
        <v>17</v>
      </c>
    </row>
    <row r="7" spans="1:10" x14ac:dyDescent="0.25">
      <c r="A7" t="s">
        <v>21</v>
      </c>
      <c r="C7" t="s">
        <v>22</v>
      </c>
    </row>
    <row r="8" spans="1:10" x14ac:dyDescent="0.25">
      <c r="A8" t="s">
        <v>30</v>
      </c>
      <c r="C8" t="s">
        <v>31</v>
      </c>
    </row>
    <row r="9" spans="1:10" x14ac:dyDescent="0.25">
      <c r="A9" t="s">
        <v>30</v>
      </c>
      <c r="C9" t="s">
        <v>44</v>
      </c>
    </row>
    <row r="10" spans="1:10" x14ac:dyDescent="0.25">
      <c r="A10" t="s">
        <v>45</v>
      </c>
      <c r="C10" t="s">
        <v>46</v>
      </c>
    </row>
    <row r="11" spans="1:10" x14ac:dyDescent="0.25">
      <c r="A11" t="s">
        <v>51</v>
      </c>
      <c r="C11" t="s">
        <v>53</v>
      </c>
    </row>
    <row r="12" spans="1:10" x14ac:dyDescent="0.25">
      <c r="A12" t="s">
        <v>51</v>
      </c>
      <c r="C12" t="s">
        <v>52</v>
      </c>
    </row>
    <row r="14" spans="1:10" x14ac:dyDescent="0.25">
      <c r="B14" s="15" t="s">
        <v>1</v>
      </c>
      <c r="C14" s="15" t="s">
        <v>2</v>
      </c>
      <c r="D14" s="15" t="s">
        <v>5</v>
      </c>
      <c r="E14" s="15" t="s">
        <v>20</v>
      </c>
      <c r="F14" s="15" t="s">
        <v>6</v>
      </c>
      <c r="G14" s="15" t="s">
        <v>3</v>
      </c>
      <c r="H14" s="15"/>
      <c r="I14" s="15" t="s">
        <v>9</v>
      </c>
      <c r="J14" s="15" t="s">
        <v>4</v>
      </c>
    </row>
    <row r="15" spans="1:10" x14ac:dyDescent="0.25">
      <c r="C15" s="10"/>
      <c r="E15" s="9"/>
      <c r="F15" s="9"/>
      <c r="G15" s="4"/>
      <c r="H15" s="4"/>
      <c r="I15" s="21" t="s">
        <v>38</v>
      </c>
      <c r="J15" s="22">
        <f>+'Feb 2002'!J34</f>
        <v>35400</v>
      </c>
    </row>
    <row r="16" spans="1:10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25">
      <c r="A17" t="s">
        <v>23</v>
      </c>
      <c r="B17" s="11">
        <v>37316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>C17*E17</f>
        <v>5030</v>
      </c>
      <c r="H17" s="4"/>
      <c r="I17" s="4">
        <v>0</v>
      </c>
      <c r="J17" s="4">
        <f>+J15+I17-G17</f>
        <v>30370</v>
      </c>
    </row>
    <row r="18" spans="1:12" x14ac:dyDescent="0.25">
      <c r="A18" t="s">
        <v>24</v>
      </c>
      <c r="B18" s="11">
        <f>+B17+1</f>
        <v>37317</v>
      </c>
      <c r="C18" s="1">
        <v>2000</v>
      </c>
      <c r="D18" s="19" t="s">
        <v>35</v>
      </c>
      <c r="E18" s="13">
        <v>2.5150000000000001</v>
      </c>
      <c r="F18" s="13">
        <f>IF(E18&gt;0,+E18+0.06,0)</f>
        <v>2.5750000000000002</v>
      </c>
      <c r="G18" s="4">
        <f>C18*F18</f>
        <v>5150</v>
      </c>
      <c r="H18" s="4"/>
      <c r="I18" s="4">
        <v>0</v>
      </c>
      <c r="J18" s="4">
        <f>+J17+I18-G18</f>
        <v>25220</v>
      </c>
    </row>
    <row r="19" spans="1:12" x14ac:dyDescent="0.25">
      <c r="A19" t="s">
        <v>25</v>
      </c>
      <c r="B19" s="11">
        <f t="shared" ref="B19:B47" si="0">+B18+1</f>
        <v>37318</v>
      </c>
      <c r="C19" s="1">
        <v>2000</v>
      </c>
      <c r="D19" s="19" t="s">
        <v>35</v>
      </c>
      <c r="E19" s="13">
        <v>2.5150000000000001</v>
      </c>
      <c r="F19" s="13">
        <f>IF(E19&gt;0,+E19+0.06,0)</f>
        <v>2.5750000000000002</v>
      </c>
      <c r="G19" s="4">
        <f t="shared" ref="G19:G47" si="1">C19*F19</f>
        <v>5150</v>
      </c>
      <c r="H19" s="4"/>
      <c r="I19" s="4">
        <v>0</v>
      </c>
      <c r="J19" s="4">
        <f t="shared" ref="J19:J47" si="2">+J18+I19-G19</f>
        <v>20070</v>
      </c>
      <c r="L19" s="17"/>
    </row>
    <row r="20" spans="1:12" x14ac:dyDescent="0.25">
      <c r="A20" t="s">
        <v>26</v>
      </c>
      <c r="B20" s="11">
        <f t="shared" si="0"/>
        <v>37319</v>
      </c>
      <c r="C20" s="1">
        <v>2000</v>
      </c>
      <c r="D20" s="19" t="s">
        <v>35</v>
      </c>
      <c r="E20" s="13">
        <v>2.5150000000000001</v>
      </c>
      <c r="F20" s="13">
        <f t="shared" ref="F20:F47" si="3">IF(E20&gt;0,+E20+0.06,0)</f>
        <v>2.5750000000000002</v>
      </c>
      <c r="G20" s="4">
        <f t="shared" si="1"/>
        <v>5150</v>
      </c>
      <c r="H20" s="4"/>
      <c r="I20" s="4">
        <v>0</v>
      </c>
      <c r="J20" s="4">
        <f t="shared" si="2"/>
        <v>14920</v>
      </c>
      <c r="L20" s="17"/>
    </row>
    <row r="21" spans="1:12" x14ac:dyDescent="0.25">
      <c r="A21" t="s">
        <v>27</v>
      </c>
      <c r="B21" s="11">
        <f t="shared" si="0"/>
        <v>37320</v>
      </c>
      <c r="C21" s="1">
        <v>2000</v>
      </c>
      <c r="D21" s="19" t="s">
        <v>35</v>
      </c>
      <c r="E21" s="13">
        <v>2.74</v>
      </c>
      <c r="F21" s="13">
        <f t="shared" si="3"/>
        <v>2.8000000000000003</v>
      </c>
      <c r="G21" s="4">
        <f t="shared" si="1"/>
        <v>5600.0000000000009</v>
      </c>
      <c r="H21" s="4"/>
      <c r="I21" s="4">
        <v>0</v>
      </c>
      <c r="J21" s="4">
        <f t="shared" si="2"/>
        <v>9320</v>
      </c>
      <c r="L21" s="17"/>
    </row>
    <row r="22" spans="1:12" x14ac:dyDescent="0.25">
      <c r="A22" t="s">
        <v>28</v>
      </c>
      <c r="B22" s="11">
        <f t="shared" si="0"/>
        <v>37321</v>
      </c>
      <c r="C22" s="1">
        <v>2000</v>
      </c>
      <c r="D22" s="19" t="s">
        <v>35</v>
      </c>
      <c r="E22" s="13">
        <v>2.63</v>
      </c>
      <c r="F22" s="13">
        <f t="shared" si="3"/>
        <v>2.69</v>
      </c>
      <c r="G22" s="4">
        <f t="shared" si="1"/>
        <v>5380</v>
      </c>
      <c r="H22" s="4"/>
      <c r="I22" s="4">
        <v>42000</v>
      </c>
      <c r="J22" s="4">
        <f t="shared" si="2"/>
        <v>45940</v>
      </c>
      <c r="L22" s="17"/>
    </row>
    <row r="23" spans="1:12" x14ac:dyDescent="0.25">
      <c r="A23" t="s">
        <v>29</v>
      </c>
      <c r="B23" s="11">
        <f t="shared" si="0"/>
        <v>37322</v>
      </c>
      <c r="C23" s="1">
        <v>2000</v>
      </c>
      <c r="D23" s="19" t="s">
        <v>35</v>
      </c>
      <c r="E23" s="13">
        <v>2.5249999999999999</v>
      </c>
      <c r="F23" s="13">
        <f t="shared" si="3"/>
        <v>2.585</v>
      </c>
      <c r="G23" s="4">
        <f t="shared" si="1"/>
        <v>5170</v>
      </c>
      <c r="H23" s="4"/>
      <c r="I23" s="4">
        <v>0</v>
      </c>
      <c r="J23" s="4">
        <f t="shared" si="2"/>
        <v>40770</v>
      </c>
      <c r="L23" s="17"/>
    </row>
    <row r="24" spans="1:12" x14ac:dyDescent="0.25">
      <c r="A24" t="s">
        <v>23</v>
      </c>
      <c r="B24" s="11">
        <f t="shared" si="0"/>
        <v>37323</v>
      </c>
      <c r="C24" s="1">
        <v>2000</v>
      </c>
      <c r="D24" s="19" t="s">
        <v>35</v>
      </c>
      <c r="E24" s="13">
        <v>2.72</v>
      </c>
      <c r="F24" s="13">
        <f t="shared" si="3"/>
        <v>2.7800000000000002</v>
      </c>
      <c r="G24" s="4">
        <f t="shared" si="1"/>
        <v>5560.0000000000009</v>
      </c>
      <c r="H24" s="4"/>
      <c r="I24" s="4">
        <v>0</v>
      </c>
      <c r="J24" s="4">
        <f t="shared" si="2"/>
        <v>35210</v>
      </c>
      <c r="L24" s="17"/>
    </row>
    <row r="25" spans="1:12" x14ac:dyDescent="0.25">
      <c r="A25" t="s">
        <v>24</v>
      </c>
      <c r="B25" s="11">
        <f t="shared" si="0"/>
        <v>37324</v>
      </c>
      <c r="C25" s="1">
        <v>2000</v>
      </c>
      <c r="D25" s="19" t="s">
        <v>35</v>
      </c>
      <c r="E25" s="13"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29480</v>
      </c>
      <c r="L25" s="17"/>
    </row>
    <row r="26" spans="1:12" x14ac:dyDescent="0.25">
      <c r="A26" t="s">
        <v>25</v>
      </c>
      <c r="B26" s="11">
        <f t="shared" si="0"/>
        <v>37325</v>
      </c>
      <c r="C26" s="1">
        <v>2000</v>
      </c>
      <c r="D26" s="19" t="s">
        <v>35</v>
      </c>
      <c r="E26" s="13">
        <f>+E25</f>
        <v>2.8050000000000002</v>
      </c>
      <c r="F26" s="13">
        <f t="shared" si="3"/>
        <v>2.8650000000000002</v>
      </c>
      <c r="G26" s="4">
        <f t="shared" si="1"/>
        <v>5730</v>
      </c>
      <c r="H26" s="4"/>
      <c r="I26" s="4">
        <v>0</v>
      </c>
      <c r="J26" s="4">
        <f t="shared" si="2"/>
        <v>23750</v>
      </c>
      <c r="L26" s="17"/>
    </row>
    <row r="27" spans="1:12" x14ac:dyDescent="0.25">
      <c r="A27" t="s">
        <v>26</v>
      </c>
      <c r="B27" s="11">
        <f t="shared" si="0"/>
        <v>37326</v>
      </c>
      <c r="C27" s="1">
        <v>2000</v>
      </c>
      <c r="D27" s="19" t="s">
        <v>35</v>
      </c>
      <c r="E27" s="13">
        <f>+E26</f>
        <v>2.8050000000000002</v>
      </c>
      <c r="F27" s="13">
        <f t="shared" si="3"/>
        <v>2.8650000000000002</v>
      </c>
      <c r="G27" s="4">
        <f t="shared" si="1"/>
        <v>5730</v>
      </c>
      <c r="H27" s="4"/>
      <c r="I27" s="4">
        <v>0</v>
      </c>
      <c r="J27" s="4">
        <f t="shared" si="2"/>
        <v>18020</v>
      </c>
      <c r="L27" s="17"/>
    </row>
    <row r="28" spans="1:12" x14ac:dyDescent="0.25">
      <c r="A28" t="s">
        <v>27</v>
      </c>
      <c r="B28" s="11">
        <f t="shared" si="0"/>
        <v>37327</v>
      </c>
      <c r="C28" s="1">
        <v>0</v>
      </c>
      <c r="D28" s="19" t="s">
        <v>36</v>
      </c>
      <c r="E28" s="13">
        <v>2.8849999999999998</v>
      </c>
      <c r="F28" s="13">
        <f t="shared" si="3"/>
        <v>2.9449999999999998</v>
      </c>
      <c r="G28" s="4">
        <f t="shared" si="1"/>
        <v>0</v>
      </c>
      <c r="H28" s="4"/>
      <c r="I28" s="4">
        <v>0</v>
      </c>
      <c r="J28" s="4">
        <f t="shared" si="2"/>
        <v>18020</v>
      </c>
      <c r="L28" s="17"/>
    </row>
    <row r="29" spans="1:12" x14ac:dyDescent="0.25">
      <c r="A29" t="s">
        <v>28</v>
      </c>
      <c r="B29" s="11">
        <f t="shared" si="0"/>
        <v>37328</v>
      </c>
      <c r="C29" s="1">
        <v>0</v>
      </c>
      <c r="D29" s="19" t="s">
        <v>35</v>
      </c>
      <c r="E29" s="13">
        <v>2.93</v>
      </c>
      <c r="F29" s="13">
        <f t="shared" si="3"/>
        <v>2.99</v>
      </c>
      <c r="G29" s="4">
        <f t="shared" si="1"/>
        <v>0</v>
      </c>
      <c r="H29" s="4"/>
      <c r="I29" s="4">
        <v>0</v>
      </c>
      <c r="J29" s="4">
        <f t="shared" si="2"/>
        <v>18020</v>
      </c>
      <c r="L29" s="17"/>
    </row>
    <row r="30" spans="1:12" x14ac:dyDescent="0.25">
      <c r="A30" t="s">
        <v>29</v>
      </c>
      <c r="B30" s="11">
        <f t="shared" si="0"/>
        <v>37329</v>
      </c>
      <c r="C30" s="1">
        <v>0</v>
      </c>
      <c r="D30" s="19" t="s">
        <v>35</v>
      </c>
      <c r="E30" s="13">
        <v>2.94</v>
      </c>
      <c r="F30" s="13">
        <f t="shared" si="3"/>
        <v>3</v>
      </c>
      <c r="G30" s="4">
        <f t="shared" si="1"/>
        <v>0</v>
      </c>
      <c r="H30" s="4"/>
      <c r="I30" s="4">
        <v>25000</v>
      </c>
      <c r="J30" s="4">
        <f t="shared" si="2"/>
        <v>43020</v>
      </c>
      <c r="L30" s="17"/>
    </row>
    <row r="31" spans="1:12" x14ac:dyDescent="0.25">
      <c r="A31" t="s">
        <v>23</v>
      </c>
      <c r="B31" s="11">
        <f t="shared" si="0"/>
        <v>37330</v>
      </c>
      <c r="C31" s="1">
        <v>0</v>
      </c>
      <c r="D31" s="19" t="s">
        <v>35</v>
      </c>
      <c r="E31" s="13">
        <v>2.7749999999999999</v>
      </c>
      <c r="F31" s="13">
        <f t="shared" si="3"/>
        <v>2.835</v>
      </c>
      <c r="G31" s="4">
        <f t="shared" si="1"/>
        <v>0</v>
      </c>
      <c r="H31" s="4"/>
      <c r="I31" s="4">
        <v>0</v>
      </c>
      <c r="J31" s="4">
        <f t="shared" si="2"/>
        <v>43020</v>
      </c>
      <c r="L31" s="17"/>
    </row>
    <row r="32" spans="1:12" x14ac:dyDescent="0.25">
      <c r="A32" t="s">
        <v>24</v>
      </c>
      <c r="B32" s="11">
        <f t="shared" si="0"/>
        <v>37331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43020</v>
      </c>
      <c r="L32" s="17"/>
    </row>
    <row r="33" spans="1:12" x14ac:dyDescent="0.25">
      <c r="A33" t="s">
        <v>25</v>
      </c>
      <c r="B33" s="11">
        <f t="shared" si="0"/>
        <v>37332</v>
      </c>
      <c r="C33" s="1">
        <v>0</v>
      </c>
      <c r="D33" s="19" t="s">
        <v>35</v>
      </c>
      <c r="E33" s="13">
        <v>2.9849999999999999</v>
      </c>
      <c r="F33" s="13">
        <f t="shared" si="3"/>
        <v>3.0449999999999999</v>
      </c>
      <c r="G33" s="4">
        <f t="shared" si="1"/>
        <v>0</v>
      </c>
      <c r="H33" s="4"/>
      <c r="I33" s="4">
        <v>0</v>
      </c>
      <c r="J33" s="4">
        <f t="shared" si="2"/>
        <v>43020</v>
      </c>
      <c r="L33" s="17"/>
    </row>
    <row r="34" spans="1:12" x14ac:dyDescent="0.25">
      <c r="A34" t="s">
        <v>26</v>
      </c>
      <c r="B34" s="11">
        <f t="shared" si="0"/>
        <v>37333</v>
      </c>
      <c r="C34" s="1">
        <v>0</v>
      </c>
      <c r="D34" s="19" t="s">
        <v>35</v>
      </c>
      <c r="E34" s="13">
        <v>2.9849999999999999</v>
      </c>
      <c r="F34" s="13">
        <f t="shared" si="3"/>
        <v>3.0449999999999999</v>
      </c>
      <c r="G34" s="4">
        <f t="shared" si="1"/>
        <v>0</v>
      </c>
      <c r="H34" s="4"/>
      <c r="I34" s="4">
        <v>0</v>
      </c>
      <c r="J34" s="4">
        <f t="shared" si="2"/>
        <v>43020</v>
      </c>
      <c r="L34" s="17"/>
    </row>
    <row r="35" spans="1:12" x14ac:dyDescent="0.25">
      <c r="A35" t="s">
        <v>27</v>
      </c>
      <c r="B35" s="11">
        <f t="shared" si="0"/>
        <v>37334</v>
      </c>
      <c r="C35" s="1">
        <v>2000</v>
      </c>
      <c r="D35" s="19" t="s">
        <v>35</v>
      </c>
      <c r="E35" s="13">
        <v>3.1850000000000001</v>
      </c>
      <c r="F35" s="13">
        <f t="shared" si="3"/>
        <v>3.2450000000000001</v>
      </c>
      <c r="G35" s="4">
        <f t="shared" si="1"/>
        <v>6490</v>
      </c>
      <c r="H35" s="4"/>
      <c r="I35" s="4">
        <v>0</v>
      </c>
      <c r="J35" s="4">
        <f t="shared" si="2"/>
        <v>36530</v>
      </c>
      <c r="L35" s="17"/>
    </row>
    <row r="36" spans="1:12" x14ac:dyDescent="0.25">
      <c r="A36" t="s">
        <v>28</v>
      </c>
      <c r="B36" s="11">
        <f t="shared" si="0"/>
        <v>37335</v>
      </c>
      <c r="C36" s="1">
        <v>2000</v>
      </c>
      <c r="D36" s="19" t="s">
        <v>36</v>
      </c>
      <c r="E36" s="13">
        <v>3.35</v>
      </c>
      <c r="F36" s="13">
        <f t="shared" si="3"/>
        <v>3.41</v>
      </c>
      <c r="G36" s="4">
        <f t="shared" si="1"/>
        <v>6820</v>
      </c>
      <c r="H36" s="4"/>
      <c r="I36" s="4">
        <v>0</v>
      </c>
      <c r="J36" s="4">
        <f t="shared" si="2"/>
        <v>29710</v>
      </c>
      <c r="L36" s="17"/>
    </row>
    <row r="37" spans="1:12" x14ac:dyDescent="0.25">
      <c r="A37" t="s">
        <v>29</v>
      </c>
      <c r="B37" s="11">
        <f t="shared" si="0"/>
        <v>37336</v>
      </c>
      <c r="C37" s="1">
        <v>2000</v>
      </c>
      <c r="D37" s="19" t="s">
        <v>35</v>
      </c>
      <c r="E37" s="13">
        <v>3.32</v>
      </c>
      <c r="F37" s="13">
        <f t="shared" si="3"/>
        <v>3.38</v>
      </c>
      <c r="G37" s="4">
        <f t="shared" si="1"/>
        <v>6760</v>
      </c>
      <c r="H37" s="4"/>
      <c r="I37" s="4">
        <v>30000</v>
      </c>
      <c r="J37" s="4">
        <f t="shared" si="2"/>
        <v>52950</v>
      </c>
      <c r="L37" s="17"/>
    </row>
    <row r="38" spans="1:12" x14ac:dyDescent="0.25">
      <c r="A38" t="s">
        <v>23</v>
      </c>
      <c r="B38" s="11">
        <f t="shared" si="0"/>
        <v>37337</v>
      </c>
      <c r="C38" s="1">
        <v>2000</v>
      </c>
      <c r="D38" s="19" t="s">
        <v>35</v>
      </c>
      <c r="E38" s="13">
        <v>3.2</v>
      </c>
      <c r="F38" s="13">
        <f t="shared" si="3"/>
        <v>3.2600000000000002</v>
      </c>
      <c r="G38" s="4">
        <f t="shared" si="1"/>
        <v>6520.0000000000009</v>
      </c>
      <c r="H38" s="4"/>
      <c r="I38" s="4">
        <v>0</v>
      </c>
      <c r="J38" s="4">
        <f t="shared" si="2"/>
        <v>46430</v>
      </c>
      <c r="L38" s="17"/>
    </row>
    <row r="39" spans="1:12" x14ac:dyDescent="0.25">
      <c r="A39" t="s">
        <v>24</v>
      </c>
      <c r="B39" s="11">
        <f t="shared" si="0"/>
        <v>37338</v>
      </c>
      <c r="C39" s="1">
        <v>0</v>
      </c>
      <c r="D39" s="20" t="s">
        <v>50</v>
      </c>
      <c r="E39" s="13">
        <v>0</v>
      </c>
      <c r="F39" s="13">
        <f t="shared" si="3"/>
        <v>0</v>
      </c>
      <c r="G39" s="4">
        <f t="shared" si="1"/>
        <v>0</v>
      </c>
      <c r="H39" s="4"/>
      <c r="I39" s="4">
        <v>0</v>
      </c>
      <c r="J39" s="4">
        <f t="shared" si="2"/>
        <v>46430</v>
      </c>
      <c r="L39" s="17"/>
    </row>
    <row r="40" spans="1:12" x14ac:dyDescent="0.25">
      <c r="A40" t="s">
        <v>25</v>
      </c>
      <c r="B40" s="11">
        <f t="shared" si="0"/>
        <v>37339</v>
      </c>
      <c r="C40" s="1">
        <v>0</v>
      </c>
      <c r="D40" s="20" t="s">
        <v>50</v>
      </c>
      <c r="E40" s="13">
        <v>0</v>
      </c>
      <c r="F40" s="13">
        <f t="shared" si="3"/>
        <v>0</v>
      </c>
      <c r="G40" s="4">
        <f t="shared" si="1"/>
        <v>0</v>
      </c>
      <c r="H40" s="4"/>
      <c r="I40" s="4">
        <v>0</v>
      </c>
      <c r="J40" s="4">
        <f t="shared" si="2"/>
        <v>46430</v>
      </c>
      <c r="L40" s="17"/>
    </row>
    <row r="41" spans="1:12" x14ac:dyDescent="0.25">
      <c r="A41" t="s">
        <v>26</v>
      </c>
      <c r="B41" s="11">
        <f t="shared" si="0"/>
        <v>37340</v>
      </c>
      <c r="C41" s="1">
        <v>0</v>
      </c>
      <c r="D41" s="20" t="s">
        <v>50</v>
      </c>
      <c r="E41" s="13">
        <v>0</v>
      </c>
      <c r="F41" s="13">
        <f t="shared" si="3"/>
        <v>0</v>
      </c>
      <c r="G41" s="4">
        <f t="shared" si="1"/>
        <v>0</v>
      </c>
      <c r="H41" s="4"/>
      <c r="I41" s="4">
        <v>0</v>
      </c>
      <c r="J41" s="4">
        <f t="shared" si="2"/>
        <v>46430</v>
      </c>
      <c r="L41" s="17"/>
    </row>
    <row r="42" spans="1:12" x14ac:dyDescent="0.25">
      <c r="A42" t="s">
        <v>27</v>
      </c>
      <c r="B42" s="11">
        <f t="shared" si="0"/>
        <v>37341</v>
      </c>
      <c r="C42" s="1">
        <v>0</v>
      </c>
      <c r="D42" s="9"/>
      <c r="E42" s="13">
        <v>0</v>
      </c>
      <c r="F42" s="13">
        <f t="shared" si="3"/>
        <v>0</v>
      </c>
      <c r="G42" s="4">
        <f t="shared" si="1"/>
        <v>0</v>
      </c>
      <c r="H42" s="4"/>
      <c r="I42" s="4">
        <v>0</v>
      </c>
      <c r="J42" s="4">
        <f t="shared" si="2"/>
        <v>46430</v>
      </c>
      <c r="L42" s="17"/>
    </row>
    <row r="43" spans="1:12" x14ac:dyDescent="0.25">
      <c r="A43" t="s">
        <v>28</v>
      </c>
      <c r="B43" s="11">
        <f t="shared" si="0"/>
        <v>37342</v>
      </c>
      <c r="C43" s="1">
        <v>0</v>
      </c>
      <c r="D43" s="9"/>
      <c r="E43" s="13">
        <v>0</v>
      </c>
      <c r="F43" s="13">
        <f t="shared" si="3"/>
        <v>0</v>
      </c>
      <c r="G43" s="4">
        <f t="shared" si="1"/>
        <v>0</v>
      </c>
      <c r="H43" s="4"/>
      <c r="I43" s="4">
        <v>0</v>
      </c>
      <c r="J43" s="4">
        <f t="shared" si="2"/>
        <v>46430</v>
      </c>
      <c r="L43" s="17"/>
    </row>
    <row r="44" spans="1:12" x14ac:dyDescent="0.25">
      <c r="A44" t="s">
        <v>29</v>
      </c>
      <c r="B44" s="11">
        <f t="shared" si="0"/>
        <v>37343</v>
      </c>
      <c r="C44" s="1">
        <v>0</v>
      </c>
      <c r="D44" s="9"/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0</v>
      </c>
      <c r="J44" s="4">
        <f t="shared" si="2"/>
        <v>46430</v>
      </c>
      <c r="L44" s="17"/>
    </row>
    <row r="45" spans="1:12" x14ac:dyDescent="0.25">
      <c r="A45" t="s">
        <v>23</v>
      </c>
      <c r="B45" s="11">
        <f t="shared" si="0"/>
        <v>37344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46430</v>
      </c>
      <c r="L45" s="17"/>
    </row>
    <row r="46" spans="1:12" x14ac:dyDescent="0.25">
      <c r="A46" t="s">
        <v>24</v>
      </c>
      <c r="B46" s="11">
        <f t="shared" si="0"/>
        <v>37345</v>
      </c>
      <c r="C46" s="1">
        <v>0</v>
      </c>
      <c r="D46" s="9"/>
      <c r="E46" s="13">
        <v>0</v>
      </c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46430</v>
      </c>
      <c r="L46" s="17"/>
    </row>
    <row r="47" spans="1:12" x14ac:dyDescent="0.25">
      <c r="A47" t="s">
        <v>25</v>
      </c>
      <c r="B47" s="11">
        <f t="shared" si="0"/>
        <v>37346</v>
      </c>
      <c r="C47" s="1">
        <v>0</v>
      </c>
      <c r="D47" s="9"/>
      <c r="E47" s="13">
        <v>0</v>
      </c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46430</v>
      </c>
      <c r="L47" s="17"/>
    </row>
    <row r="48" spans="1:12" x14ac:dyDescent="0.25">
      <c r="C48" s="10"/>
      <c r="E48" s="9"/>
      <c r="F48" s="9"/>
      <c r="G48" s="4"/>
      <c r="H48" s="4"/>
    </row>
    <row r="49" spans="2:7" x14ac:dyDescent="0.25">
      <c r="C49" s="23">
        <f>SUM(C17:C48)</f>
        <v>30000</v>
      </c>
      <c r="D49" t="s">
        <v>39</v>
      </c>
      <c r="G49" s="4">
        <f>SUM(G17:G48)</f>
        <v>85970</v>
      </c>
    </row>
    <row r="52" spans="2:7" x14ac:dyDescent="0.25">
      <c r="B52" s="16" t="s">
        <v>8</v>
      </c>
      <c r="C52" s="16"/>
      <c r="D52" s="16"/>
      <c r="E52" s="16"/>
      <c r="F52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2" sqref="E12"/>
    </sheetView>
  </sheetViews>
  <sheetFormatPr defaultRowHeight="13.2" x14ac:dyDescent="0.25"/>
  <cols>
    <col min="3" max="4" width="11.33203125" customWidth="1"/>
    <col min="5" max="5" width="16" customWidth="1"/>
  </cols>
  <sheetData>
    <row r="1" spans="1:5" ht="17.399999999999999" x14ac:dyDescent="0.3">
      <c r="A1" s="2" t="s">
        <v>40</v>
      </c>
      <c r="B1" s="2"/>
    </row>
    <row r="2" spans="1:5" ht="17.399999999999999" x14ac:dyDescent="0.3">
      <c r="A2" s="2"/>
      <c r="B2" s="2"/>
    </row>
    <row r="3" spans="1:5" x14ac:dyDescent="0.25">
      <c r="A3" t="s">
        <v>51</v>
      </c>
      <c r="C3" t="s">
        <v>53</v>
      </c>
    </row>
    <row r="4" spans="1:5" x14ac:dyDescent="0.25">
      <c r="A4" t="s">
        <v>51</v>
      </c>
      <c r="C4" t="s">
        <v>52</v>
      </c>
    </row>
    <row r="6" spans="1:5" x14ac:dyDescent="0.25">
      <c r="C6" s="15" t="s">
        <v>1</v>
      </c>
      <c r="D6" s="15" t="s">
        <v>2</v>
      </c>
      <c r="E6" s="15" t="s">
        <v>9</v>
      </c>
    </row>
    <row r="7" spans="1:5" x14ac:dyDescent="0.25">
      <c r="B7" t="s">
        <v>28</v>
      </c>
      <c r="C7" s="11">
        <v>37293</v>
      </c>
      <c r="D7" s="11"/>
      <c r="E7" s="4">
        <v>22500</v>
      </c>
    </row>
    <row r="8" spans="1:5" x14ac:dyDescent="0.25">
      <c r="B8" t="s">
        <v>23</v>
      </c>
      <c r="C8" s="11">
        <v>37295</v>
      </c>
      <c r="D8" s="11"/>
      <c r="E8" s="4">
        <v>20000</v>
      </c>
    </row>
    <row r="9" spans="1:5" x14ac:dyDescent="0.25">
      <c r="B9" t="s">
        <v>29</v>
      </c>
      <c r="C9" s="11">
        <v>37301</v>
      </c>
      <c r="D9" s="11"/>
      <c r="E9" s="4">
        <v>26000</v>
      </c>
    </row>
    <row r="10" spans="1:5" x14ac:dyDescent="0.25">
      <c r="B10" t="s">
        <v>29</v>
      </c>
      <c r="C10" s="11">
        <v>37308</v>
      </c>
      <c r="D10" s="11"/>
      <c r="E10" s="4">
        <v>10000</v>
      </c>
    </row>
    <row r="11" spans="1:5" x14ac:dyDescent="0.25">
      <c r="B11" t="s">
        <v>29</v>
      </c>
      <c r="C11" s="11">
        <v>37315</v>
      </c>
      <c r="D11" s="11"/>
      <c r="E11" s="4">
        <v>19000</v>
      </c>
    </row>
    <row r="12" spans="1:5" x14ac:dyDescent="0.25">
      <c r="C12" s="24" t="s">
        <v>41</v>
      </c>
      <c r="E12" s="25">
        <f>SUM(E7:E11)</f>
        <v>97500</v>
      </c>
    </row>
    <row r="13" spans="1:5" x14ac:dyDescent="0.25">
      <c r="C13" s="24" t="s">
        <v>42</v>
      </c>
      <c r="D13" s="1">
        <v>26000</v>
      </c>
      <c r="E13" s="25">
        <v>62100</v>
      </c>
    </row>
    <row r="14" spans="1:5" ht="13.8" thickBot="1" x14ac:dyDescent="0.3">
      <c r="C14" s="24" t="s">
        <v>43</v>
      </c>
      <c r="D14" s="1"/>
      <c r="E14" s="26">
        <f>+E12-E13</f>
        <v>35400</v>
      </c>
    </row>
    <row r="15" spans="1:5" ht="13.8" thickTop="1" x14ac:dyDescent="0.25">
      <c r="C15" s="11"/>
      <c r="D15" s="11"/>
      <c r="E15" s="4"/>
    </row>
    <row r="16" spans="1:5" x14ac:dyDescent="0.25">
      <c r="C16" s="11"/>
      <c r="D16" s="11"/>
      <c r="E16" s="4"/>
    </row>
    <row r="17" spans="2:6" x14ac:dyDescent="0.25">
      <c r="B17" t="s">
        <v>28</v>
      </c>
      <c r="C17" s="11">
        <v>37321</v>
      </c>
      <c r="D17" s="11"/>
      <c r="E17" s="27">
        <v>42000</v>
      </c>
    </row>
    <row r="18" spans="2:6" x14ac:dyDescent="0.25">
      <c r="B18" t="s">
        <v>29</v>
      </c>
      <c r="C18" s="11">
        <v>37329</v>
      </c>
      <c r="D18" s="11"/>
      <c r="E18" s="27">
        <v>25000</v>
      </c>
    </row>
    <row r="19" spans="2:6" x14ac:dyDescent="0.25">
      <c r="B19" t="s">
        <v>29</v>
      </c>
      <c r="C19" s="11">
        <f>+C18+7</f>
        <v>37336</v>
      </c>
      <c r="D19" s="11"/>
      <c r="E19" s="27">
        <v>30000</v>
      </c>
      <c r="F19" t="s">
        <v>54</v>
      </c>
    </row>
    <row r="20" spans="2:6" x14ac:dyDescent="0.25">
      <c r="B20" t="s">
        <v>29</v>
      </c>
      <c r="C20" s="11">
        <f>+C19+7</f>
        <v>37343</v>
      </c>
      <c r="D20" s="11"/>
      <c r="E20" s="27">
        <v>0</v>
      </c>
    </row>
    <row r="21" spans="2:6" x14ac:dyDescent="0.25">
      <c r="C21" s="24" t="s">
        <v>47</v>
      </c>
      <c r="E21" s="25">
        <f>SUM(E16:E20)</f>
        <v>97000</v>
      </c>
    </row>
    <row r="22" spans="2:6" x14ac:dyDescent="0.25">
      <c r="C22" s="24" t="s">
        <v>48</v>
      </c>
      <c r="D22" s="1">
        <v>26000</v>
      </c>
      <c r="E22" s="25">
        <f>+'Mar 2002'!G49</f>
        <v>85970</v>
      </c>
    </row>
    <row r="23" spans="2:6" ht="13.8" thickBot="1" x14ac:dyDescent="0.3">
      <c r="C23" s="24" t="s">
        <v>49</v>
      </c>
      <c r="D23" s="1"/>
      <c r="E23" s="26">
        <f>+E21+E14-E22</f>
        <v>46430</v>
      </c>
    </row>
    <row r="24" spans="2:6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Feb 2002</vt:lpstr>
      <vt:lpstr>Mar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Havlíček Jan</cp:lastModifiedBy>
  <cp:lastPrinted>2002-03-05T15:18:00Z</cp:lastPrinted>
  <dcterms:created xsi:type="dcterms:W3CDTF">2002-01-24T16:59:18Z</dcterms:created>
  <dcterms:modified xsi:type="dcterms:W3CDTF">2023-09-10T12:08:54Z</dcterms:modified>
</cp:coreProperties>
</file>