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12" windowWidth="7476" windowHeight="8268" tabRatio="607"/>
  </bookViews>
  <sheets>
    <sheet name="Tenn" sheetId="3" r:id="rId1"/>
  </sheets>
  <definedNames>
    <definedName name="_xlnm.Print_Area" localSheetId="0">Tenn!$D$1:$O$55</definedName>
  </definedNames>
  <calcPr calcId="0"/>
</workbook>
</file>

<file path=xl/calcChain.xml><?xml version="1.0" encoding="utf-8"?>
<calcChain xmlns="http://schemas.openxmlformats.org/spreadsheetml/2006/main">
  <c r="B8" i="3" l="1"/>
  <c r="F8" i="3"/>
  <c r="J8" i="3"/>
  <c r="N8" i="3"/>
  <c r="B9" i="3"/>
  <c r="F9" i="3"/>
  <c r="J9" i="3"/>
  <c r="N9" i="3"/>
  <c r="B10" i="3"/>
  <c r="F10" i="3"/>
  <c r="J10" i="3"/>
  <c r="N10" i="3"/>
  <c r="B11" i="3"/>
  <c r="F11" i="3"/>
  <c r="J11" i="3"/>
  <c r="N11" i="3"/>
  <c r="B12" i="3"/>
  <c r="F12" i="3"/>
  <c r="J12" i="3"/>
  <c r="N12" i="3"/>
  <c r="B13" i="3"/>
  <c r="F13" i="3"/>
  <c r="J13" i="3"/>
  <c r="N13" i="3"/>
  <c r="B14" i="3"/>
  <c r="F14" i="3"/>
  <c r="J14" i="3"/>
  <c r="N14" i="3"/>
  <c r="B15" i="3"/>
  <c r="F15" i="3"/>
  <c r="J15" i="3"/>
  <c r="N15" i="3"/>
  <c r="B16" i="3"/>
  <c r="F16" i="3"/>
  <c r="J16" i="3"/>
  <c r="N16" i="3"/>
  <c r="B17" i="3"/>
  <c r="F17" i="3"/>
  <c r="J17" i="3"/>
  <c r="N17" i="3"/>
  <c r="B18" i="3"/>
  <c r="F18" i="3"/>
  <c r="J18" i="3"/>
  <c r="N18" i="3"/>
  <c r="B19" i="3"/>
  <c r="F19" i="3"/>
  <c r="J19" i="3"/>
  <c r="N19" i="3"/>
  <c r="B20" i="3"/>
  <c r="F20" i="3"/>
  <c r="J20" i="3"/>
  <c r="N20" i="3"/>
  <c r="B21" i="3"/>
  <c r="F21" i="3"/>
  <c r="J21" i="3"/>
  <c r="N21" i="3"/>
  <c r="B22" i="3"/>
  <c r="F22" i="3"/>
  <c r="J22" i="3"/>
  <c r="N22" i="3"/>
  <c r="B23" i="3"/>
  <c r="F23" i="3"/>
  <c r="J23" i="3"/>
  <c r="N23" i="3"/>
  <c r="B24" i="3"/>
  <c r="F24" i="3"/>
  <c r="J24" i="3"/>
  <c r="N24" i="3"/>
  <c r="B25" i="3"/>
  <c r="F25" i="3"/>
  <c r="J25" i="3"/>
  <c r="N25" i="3"/>
  <c r="B26" i="3"/>
  <c r="F26" i="3"/>
  <c r="J26" i="3"/>
  <c r="N26" i="3"/>
  <c r="B27" i="3"/>
  <c r="F27" i="3"/>
  <c r="J27" i="3"/>
  <c r="N27" i="3"/>
  <c r="B28" i="3"/>
  <c r="F28" i="3"/>
  <c r="J28" i="3"/>
  <c r="N28" i="3"/>
  <c r="B29" i="3"/>
  <c r="F29" i="3"/>
  <c r="J29" i="3"/>
  <c r="N29" i="3"/>
  <c r="B30" i="3"/>
  <c r="F30" i="3"/>
  <c r="J30" i="3"/>
  <c r="N30" i="3"/>
  <c r="B31" i="3"/>
  <c r="F31" i="3"/>
  <c r="J31" i="3"/>
  <c r="N31" i="3"/>
  <c r="B32" i="3"/>
  <c r="F32" i="3"/>
  <c r="J32" i="3"/>
  <c r="N32" i="3"/>
  <c r="B33" i="3"/>
  <c r="F33" i="3"/>
  <c r="J33" i="3"/>
  <c r="N33" i="3"/>
  <c r="B34" i="3"/>
  <c r="F34" i="3"/>
  <c r="J34" i="3"/>
  <c r="N34" i="3"/>
  <c r="B35" i="3"/>
  <c r="F35" i="3"/>
  <c r="J35" i="3"/>
  <c r="N35" i="3"/>
  <c r="B36" i="3"/>
  <c r="J36" i="3"/>
  <c r="N36" i="3"/>
  <c r="B37" i="3"/>
  <c r="J37" i="3"/>
  <c r="N37" i="3"/>
  <c r="B38" i="3"/>
  <c r="J38" i="3"/>
  <c r="N38" i="3"/>
  <c r="B39" i="3"/>
  <c r="F39" i="3"/>
  <c r="J39" i="3"/>
  <c r="N39" i="3"/>
  <c r="B40" i="3"/>
  <c r="F40" i="3"/>
  <c r="J40" i="3"/>
  <c r="N40" i="3"/>
  <c r="B41" i="3"/>
  <c r="F41" i="3"/>
  <c r="J41" i="3"/>
  <c r="N41" i="3"/>
  <c r="B42" i="3"/>
  <c r="F42" i="3"/>
  <c r="J42" i="3"/>
  <c r="N42" i="3"/>
  <c r="B43" i="3"/>
  <c r="F43" i="3"/>
  <c r="J43" i="3"/>
  <c r="N43" i="3"/>
  <c r="B44" i="3"/>
  <c r="F44" i="3"/>
  <c r="J44" i="3"/>
  <c r="N44" i="3"/>
  <c r="B45" i="3"/>
  <c r="F45" i="3"/>
  <c r="J45" i="3"/>
  <c r="N45" i="3"/>
  <c r="B46" i="3"/>
  <c r="F46" i="3"/>
  <c r="J46" i="3"/>
  <c r="N46" i="3"/>
  <c r="F47" i="3"/>
  <c r="J47" i="3"/>
  <c r="N47" i="3"/>
  <c r="F48" i="3"/>
  <c r="J48" i="3"/>
  <c r="N48" i="3"/>
  <c r="F49" i="3"/>
  <c r="J49" i="3"/>
  <c r="N49" i="3"/>
  <c r="D50" i="3"/>
  <c r="E50" i="3"/>
  <c r="H50" i="3"/>
  <c r="I50" i="3"/>
  <c r="L50" i="3"/>
  <c r="M50" i="3"/>
  <c r="E53" i="3"/>
  <c r="I53" i="3"/>
  <c r="M53" i="3"/>
  <c r="E54" i="3"/>
  <c r="I54" i="3"/>
  <c r="M54" i="3"/>
  <c r="D63" i="3"/>
  <c r="H63" i="3"/>
  <c r="L63" i="3"/>
</calcChain>
</file>

<file path=xl/sharedStrings.xml><?xml version="1.0" encoding="utf-8"?>
<sst xmlns="http://schemas.openxmlformats.org/spreadsheetml/2006/main" count="30" uniqueCount="10">
  <si>
    <t>Total</t>
  </si>
  <si>
    <t>ENRON CAPITAL AND TRADE RESOURCES</t>
  </si>
  <si>
    <t>TENN</t>
  </si>
  <si>
    <t>Zone 0</t>
  </si>
  <si>
    <t>500L</t>
  </si>
  <si>
    <t>800L</t>
  </si>
  <si>
    <t>Average</t>
  </si>
  <si>
    <t>High</t>
  </si>
  <si>
    <t>Low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</si>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</sst>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3" formatCode="0.0%"/>
  </numFmts>
  <fonts count="6" x14ac:knownFonts="1">
    <font>
      <sz val="10"/>
      <name val="Arial"/>
    </font>
    <font>
      <sz val="10"/>
      <name val="Arial"/>
    </font>
    <font>
      <b/>
      <sz val="12"/>
      <name val="Arial"/>
    </font>
    <font>
      <b/>
      <sz val="14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165" fontId="0" fillId="0" borderId="0" xfId="1" applyNumberFormat="1" applyFont="1" applyFill="1" applyBorder="1"/>
    <xf numFmtId="0" fontId="0" fillId="0" borderId="1" xfId="0" applyFill="1" applyBorder="1"/>
    <xf numFmtId="0" fontId="0" fillId="0" borderId="0" xfId="0" applyFill="1" applyBorder="1"/>
    <xf numFmtId="165" fontId="0" fillId="0" borderId="1" xfId="1" applyNumberFormat="1" applyFont="1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0" xfId="0" applyNumberFormat="1" applyFill="1"/>
    <xf numFmtId="2" fontId="0" fillId="0" borderId="4" xfId="0" applyNumberFormat="1" applyFill="1" applyBorder="1"/>
    <xf numFmtId="0" fontId="3" fillId="0" borderId="0" xfId="0" applyFont="1" applyFill="1"/>
    <xf numFmtId="0" fontId="4" fillId="0" borderId="0" xfId="0" applyFont="1" applyFill="1"/>
    <xf numFmtId="15" fontId="2" fillId="0" borderId="0" xfId="0" applyNumberFormat="1" applyFont="1" applyFill="1"/>
    <xf numFmtId="2" fontId="0" fillId="0" borderId="0" xfId="0" applyNumberFormat="1" applyFill="1" applyBorder="1"/>
    <xf numFmtId="2" fontId="0" fillId="0" borderId="5" xfId="0" applyNumberFormat="1" applyFill="1" applyBorder="1"/>
    <xf numFmtId="0" fontId="0" fillId="2" borderId="0" xfId="0" applyFill="1"/>
    <xf numFmtId="0" fontId="0" fillId="2" borderId="0" xfId="0" applyFill="1" applyBorder="1"/>
    <xf numFmtId="0" fontId="0" fillId="0" borderId="6" xfId="0" applyFill="1" applyBorder="1" applyAlignment="1">
      <alignment horizontal="center"/>
    </xf>
    <xf numFmtId="2" fontId="0" fillId="0" borderId="7" xfId="0" applyNumberFormat="1" applyFill="1" applyBorder="1"/>
    <xf numFmtId="0" fontId="0" fillId="0" borderId="8" xfId="0" applyFill="1" applyBorder="1" applyAlignment="1">
      <alignment horizontal="centerContinuous"/>
    </xf>
    <xf numFmtId="2" fontId="0" fillId="0" borderId="0" xfId="0" applyNumberFormat="1" applyBorder="1"/>
    <xf numFmtId="0" fontId="0" fillId="2" borderId="2" xfId="0" applyFill="1" applyBorder="1"/>
    <xf numFmtId="173" fontId="0" fillId="0" borderId="0" xfId="2" applyNumberFormat="1" applyFont="1" applyFill="1"/>
    <xf numFmtId="0" fontId="0" fillId="0" borderId="9" xfId="0" applyFill="1" applyBorder="1"/>
    <xf numFmtId="0" fontId="0" fillId="2" borderId="10" xfId="0" applyFill="1" applyBorder="1"/>
    <xf numFmtId="165" fontId="0" fillId="0" borderId="9" xfId="1" applyNumberFormat="1" applyFont="1" applyFill="1" applyBorder="1"/>
    <xf numFmtId="14" fontId="0" fillId="2" borderId="10" xfId="0" applyNumberFormat="1" applyFill="1" applyBorder="1"/>
    <xf numFmtId="165" fontId="5" fillId="0" borderId="11" xfId="0" applyNumberFormat="1" applyFont="1" applyFill="1" applyBorder="1"/>
    <xf numFmtId="2" fontId="0" fillId="0" borderId="12" xfId="0" applyNumberFormat="1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6" xfId="0" applyFont="1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0" fontId="0" fillId="0" borderId="0" xfId="0" applyFill="1" applyAlignment="1">
      <alignment horizontal="centerContinuous"/>
    </xf>
    <xf numFmtId="0" fontId="0" fillId="0" borderId="5" xfId="0" applyFill="1" applyBorder="1"/>
    <xf numFmtId="0" fontId="0" fillId="0" borderId="2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4" fontId="0" fillId="0" borderId="10" xfId="0" applyNumberFormat="1" applyFill="1" applyBorder="1"/>
    <xf numFmtId="0" fontId="0" fillId="0" borderId="10" xfId="0" applyFill="1" applyBorder="1"/>
    <xf numFmtId="0" fontId="0" fillId="0" borderId="13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workbookViewId="0">
      <pane xSplit="1" ySplit="6" topLeftCell="D7" activePane="bottomRight" state="frozen"/>
      <selection pane="topRight" activeCell="C1" sqref="C1"/>
      <selection pane="bottomLeft" activeCell="A7" sqref="A7"/>
      <selection pane="bottomRight" activeCell="L21" sqref="L21"/>
    </sheetView>
  </sheetViews>
  <sheetFormatPr defaultColWidth="9.109375" defaultRowHeight="13.2" x14ac:dyDescent="0.25"/>
  <cols>
    <col min="1" max="1" width="6.109375" style="1" customWidth="1"/>
    <col min="2" max="3" width="8.5546875" style="15" hidden="1" customWidth="1"/>
    <col min="4" max="4" width="11" style="1" bestFit="1" customWidth="1"/>
    <col min="5" max="5" width="6.5546875" style="1" customWidth="1"/>
    <col min="6" max="6" width="8.44140625" style="15" hidden="1" customWidth="1"/>
    <col min="7" max="7" width="8.44140625" style="1" customWidth="1"/>
    <col min="8" max="8" width="9.109375" style="1"/>
    <col min="9" max="9" width="5.5546875" style="1" customWidth="1"/>
    <col min="10" max="10" width="9.33203125" style="15" hidden="1" customWidth="1"/>
    <col min="11" max="11" width="9.33203125" style="1" customWidth="1"/>
    <col min="12" max="12" width="9.109375" style="1"/>
    <col min="13" max="13" width="8" style="1" customWidth="1"/>
    <col min="14" max="14" width="8.88671875" style="15" hidden="1" customWidth="1"/>
    <col min="15" max="15" width="8.88671875" style="1" customWidth="1"/>
    <col min="16" max="16384" width="9.109375" style="1"/>
  </cols>
  <sheetData>
    <row r="1" spans="1:15" ht="17.399999999999999" x14ac:dyDescent="0.3">
      <c r="D1" s="10" t="s">
        <v>1</v>
      </c>
    </row>
    <row r="2" spans="1:15" ht="15.6" x14ac:dyDescent="0.3">
      <c r="D2" s="11" t="s">
        <v>9</v>
      </c>
    </row>
    <row r="3" spans="1:15" ht="15.6" x14ac:dyDescent="0.3">
      <c r="C3" s="21"/>
      <c r="D3" s="12">
        <v>36465</v>
      </c>
    </row>
    <row r="4" spans="1:15" ht="15.6" x14ac:dyDescent="0.3">
      <c r="B4" s="35"/>
      <c r="C4" s="35"/>
      <c r="D4" s="33" t="s">
        <v>2</v>
      </c>
      <c r="E4" s="19"/>
      <c r="F4" s="19"/>
      <c r="G4" s="19"/>
      <c r="H4" s="19"/>
      <c r="I4" s="19"/>
      <c r="J4" s="19"/>
      <c r="K4" s="19"/>
      <c r="L4" s="19"/>
      <c r="M4" s="34"/>
      <c r="N4" s="19"/>
      <c r="O4" s="34"/>
    </row>
    <row r="5" spans="1:15" ht="13.8" thickBot="1" x14ac:dyDescent="0.3">
      <c r="B5" s="1"/>
      <c r="C5" s="1"/>
      <c r="D5" s="7"/>
      <c r="E5" s="6"/>
      <c r="F5" s="6"/>
      <c r="G5" s="6"/>
      <c r="H5" s="6"/>
      <c r="I5" s="6"/>
      <c r="J5" s="6"/>
      <c r="K5" s="6"/>
      <c r="L5" s="6"/>
      <c r="M5" s="36"/>
      <c r="N5" s="6"/>
      <c r="O5" s="36"/>
    </row>
    <row r="6" spans="1:15" x14ac:dyDescent="0.25">
      <c r="B6" s="31"/>
      <c r="C6" s="32"/>
      <c r="D6" s="38" t="s">
        <v>3</v>
      </c>
      <c r="E6" s="37"/>
      <c r="F6" s="37"/>
      <c r="G6" s="39"/>
      <c r="H6" s="38" t="s">
        <v>4</v>
      </c>
      <c r="I6" s="37"/>
      <c r="J6" s="37"/>
      <c r="K6" s="39"/>
      <c r="L6" s="38" t="s">
        <v>5</v>
      </c>
      <c r="M6" s="37"/>
      <c r="N6" s="37"/>
      <c r="O6" s="39"/>
    </row>
    <row r="7" spans="1:15" x14ac:dyDescent="0.25">
      <c r="B7" s="16"/>
      <c r="C7" s="24"/>
      <c r="D7" s="23"/>
      <c r="E7" s="4"/>
      <c r="F7" s="16"/>
      <c r="G7" s="41"/>
      <c r="H7" s="23"/>
      <c r="I7" s="4"/>
      <c r="J7" s="16"/>
      <c r="K7" s="41"/>
      <c r="L7" s="23"/>
      <c r="M7" s="4"/>
      <c r="N7" s="16"/>
      <c r="O7" s="41"/>
    </row>
    <row r="8" spans="1:15" x14ac:dyDescent="0.25">
      <c r="A8" s="8"/>
      <c r="B8" s="16" t="e">
        <f>#REF!*#REF!</f>
        <v>#REF!</v>
      </c>
      <c r="C8" s="26">
        <v>36334</v>
      </c>
      <c r="D8" s="5">
        <v>10000</v>
      </c>
      <c r="E8" s="20">
        <v>2.92</v>
      </c>
      <c r="F8" s="16">
        <f t="shared" ref="F8:F43" si="0">D8*E8</f>
        <v>29200</v>
      </c>
      <c r="G8" s="40">
        <v>36458</v>
      </c>
      <c r="H8" s="5">
        <v>6000</v>
      </c>
      <c r="I8" s="20">
        <v>2.95</v>
      </c>
      <c r="J8" s="16">
        <f t="shared" ref="J8:J43" si="1">H8*I8</f>
        <v>17700</v>
      </c>
      <c r="K8" s="40">
        <v>36458</v>
      </c>
      <c r="L8" s="5">
        <v>10000</v>
      </c>
      <c r="M8" s="20">
        <v>2.94</v>
      </c>
      <c r="N8" s="16">
        <f>L8*M8</f>
        <v>29400</v>
      </c>
      <c r="O8" s="40">
        <v>36458</v>
      </c>
    </row>
    <row r="9" spans="1:15" x14ac:dyDescent="0.25">
      <c r="A9" s="8"/>
      <c r="B9" s="16" t="e">
        <f>#REF!*#REF!</f>
        <v>#REF!</v>
      </c>
      <c r="C9" s="26">
        <v>36334</v>
      </c>
      <c r="D9" s="5">
        <v>12000</v>
      </c>
      <c r="E9" s="20">
        <v>2.91</v>
      </c>
      <c r="F9" s="16">
        <f t="shared" si="0"/>
        <v>34920</v>
      </c>
      <c r="G9" s="40">
        <v>36458</v>
      </c>
      <c r="H9" s="5">
        <v>10000</v>
      </c>
      <c r="I9" s="20">
        <v>2.96</v>
      </c>
      <c r="J9" s="16">
        <f>H9*I9</f>
        <v>29600</v>
      </c>
      <c r="K9" s="40">
        <v>36458</v>
      </c>
      <c r="L9" s="5">
        <v>10000</v>
      </c>
      <c r="M9" s="20">
        <v>2.95</v>
      </c>
      <c r="N9" s="16">
        <f>L9*M9</f>
        <v>29500</v>
      </c>
      <c r="O9" s="40">
        <v>36458</v>
      </c>
    </row>
    <row r="10" spans="1:15" x14ac:dyDescent="0.25">
      <c r="A10" s="8"/>
      <c r="B10" s="16" t="e">
        <f>#REF!*#REF!</f>
        <v>#REF!</v>
      </c>
      <c r="C10" s="26">
        <v>36334</v>
      </c>
      <c r="D10" s="5">
        <v>5000</v>
      </c>
      <c r="E10" s="20">
        <v>2.92</v>
      </c>
      <c r="F10" s="16">
        <f>D10*E10</f>
        <v>14600</v>
      </c>
      <c r="G10" s="40">
        <v>36458</v>
      </c>
      <c r="H10" s="5">
        <v>5000</v>
      </c>
      <c r="I10" s="20">
        <v>2.94</v>
      </c>
      <c r="J10" s="16">
        <f t="shared" si="1"/>
        <v>14700</v>
      </c>
      <c r="K10" s="40">
        <v>36458</v>
      </c>
      <c r="L10" s="5">
        <v>3000</v>
      </c>
      <c r="M10" s="20">
        <v>2.95</v>
      </c>
      <c r="N10" s="16">
        <f t="shared" ref="N10:N34" si="2">L10*M10</f>
        <v>8850</v>
      </c>
      <c r="O10" s="40">
        <v>36459</v>
      </c>
    </row>
    <row r="11" spans="1:15" x14ac:dyDescent="0.25">
      <c r="A11" s="8"/>
      <c r="B11" s="16" t="e">
        <f>#REF!*#REF!</f>
        <v>#REF!</v>
      </c>
      <c r="C11" s="26">
        <v>36334</v>
      </c>
      <c r="D11" s="5">
        <v>5000</v>
      </c>
      <c r="E11" s="20">
        <v>2.91</v>
      </c>
      <c r="F11" s="16">
        <f t="shared" si="0"/>
        <v>14550</v>
      </c>
      <c r="G11" s="40">
        <v>36458</v>
      </c>
      <c r="H11" s="5">
        <v>10000</v>
      </c>
      <c r="I11" s="20">
        <v>2.95</v>
      </c>
      <c r="J11" s="16">
        <f t="shared" si="1"/>
        <v>29500</v>
      </c>
      <c r="K11" s="40">
        <v>36459</v>
      </c>
      <c r="L11" s="5">
        <v>7000</v>
      </c>
      <c r="M11" s="20">
        <v>2.96</v>
      </c>
      <c r="N11" s="16">
        <f t="shared" si="2"/>
        <v>20720</v>
      </c>
      <c r="O11" s="40">
        <v>36459</v>
      </c>
    </row>
    <row r="12" spans="1:15" x14ac:dyDescent="0.25">
      <c r="A12" s="8"/>
      <c r="B12" s="16" t="e">
        <f>#REF!*#REF!</f>
        <v>#REF!</v>
      </c>
      <c r="C12" s="26">
        <v>36334</v>
      </c>
      <c r="D12" s="5">
        <v>2200</v>
      </c>
      <c r="E12" s="20">
        <v>2.9</v>
      </c>
      <c r="F12" s="16">
        <f t="shared" si="0"/>
        <v>6380</v>
      </c>
      <c r="G12" s="40">
        <v>36458</v>
      </c>
      <c r="H12" s="5">
        <v>6000</v>
      </c>
      <c r="I12" s="20">
        <v>2.95</v>
      </c>
      <c r="J12" s="16">
        <f t="shared" si="1"/>
        <v>17700</v>
      </c>
      <c r="K12" s="40">
        <v>36459</v>
      </c>
      <c r="L12" s="5">
        <v>5000</v>
      </c>
      <c r="M12" s="20">
        <v>2.96</v>
      </c>
      <c r="N12" s="16">
        <f t="shared" si="2"/>
        <v>14800</v>
      </c>
      <c r="O12" s="40">
        <v>36459</v>
      </c>
    </row>
    <row r="13" spans="1:15" x14ac:dyDescent="0.25">
      <c r="A13" s="8"/>
      <c r="B13" s="16" t="e">
        <f>#REF!*#REF!</f>
        <v>#REF!</v>
      </c>
      <c r="C13" s="26">
        <v>36334</v>
      </c>
      <c r="D13" s="5">
        <v>6000</v>
      </c>
      <c r="E13" s="20">
        <v>2.9</v>
      </c>
      <c r="F13" s="16">
        <f t="shared" si="0"/>
        <v>17400</v>
      </c>
      <c r="G13" s="40">
        <v>36459</v>
      </c>
      <c r="H13" s="5">
        <v>7500</v>
      </c>
      <c r="I13" s="20">
        <v>2.96</v>
      </c>
      <c r="J13" s="16">
        <f t="shared" si="1"/>
        <v>22200</v>
      </c>
      <c r="K13" s="40">
        <v>36459</v>
      </c>
      <c r="L13" s="5">
        <v>5000</v>
      </c>
      <c r="M13" s="20">
        <v>2.95</v>
      </c>
      <c r="N13" s="16">
        <f t="shared" si="2"/>
        <v>14750</v>
      </c>
      <c r="O13" s="40">
        <v>36459</v>
      </c>
    </row>
    <row r="14" spans="1:15" x14ac:dyDescent="0.25">
      <c r="A14" s="8"/>
      <c r="B14" s="16" t="e">
        <f>#REF!*#REF!</f>
        <v>#REF!</v>
      </c>
      <c r="C14" s="26">
        <v>36334</v>
      </c>
      <c r="D14" s="5">
        <v>10000</v>
      </c>
      <c r="E14" s="20">
        <v>2.91</v>
      </c>
      <c r="F14" s="16">
        <f t="shared" si="0"/>
        <v>29100</v>
      </c>
      <c r="G14" s="40">
        <v>36459</v>
      </c>
      <c r="H14" s="5">
        <v>2000</v>
      </c>
      <c r="I14" s="20">
        <v>2.96</v>
      </c>
      <c r="J14" s="16">
        <f t="shared" si="1"/>
        <v>5920</v>
      </c>
      <c r="K14" s="40">
        <v>36459</v>
      </c>
      <c r="L14" s="5">
        <v>10000</v>
      </c>
      <c r="M14" s="20">
        <v>2.95</v>
      </c>
      <c r="N14" s="16">
        <f t="shared" si="2"/>
        <v>29500</v>
      </c>
      <c r="O14" s="40">
        <v>36459</v>
      </c>
    </row>
    <row r="15" spans="1:15" x14ac:dyDescent="0.25">
      <c r="A15" s="8"/>
      <c r="B15" s="16" t="e">
        <f>#REF!*#REF!</f>
        <v>#REF!</v>
      </c>
      <c r="C15" s="26">
        <v>36334</v>
      </c>
      <c r="D15" s="5">
        <v>8000</v>
      </c>
      <c r="E15" s="20">
        <v>2.9</v>
      </c>
      <c r="F15" s="16">
        <f t="shared" si="0"/>
        <v>23200</v>
      </c>
      <c r="G15" s="40">
        <v>36459</v>
      </c>
      <c r="H15" s="5">
        <v>13000</v>
      </c>
      <c r="I15" s="20">
        <v>3.02</v>
      </c>
      <c r="J15" s="16">
        <f t="shared" si="1"/>
        <v>39260</v>
      </c>
      <c r="K15" s="40">
        <v>36460</v>
      </c>
      <c r="L15" s="5">
        <v>15000</v>
      </c>
      <c r="M15" s="20">
        <v>3</v>
      </c>
      <c r="N15" s="16">
        <f t="shared" si="2"/>
        <v>45000</v>
      </c>
      <c r="O15" s="40">
        <v>36460</v>
      </c>
    </row>
    <row r="16" spans="1:15" x14ac:dyDescent="0.25">
      <c r="A16" s="8"/>
      <c r="B16" s="16" t="e">
        <f>#REF!*#REF!</f>
        <v>#REF!</v>
      </c>
      <c r="C16" s="26">
        <v>36334</v>
      </c>
      <c r="D16" s="5">
        <v>10000</v>
      </c>
      <c r="E16" s="20">
        <v>2.95</v>
      </c>
      <c r="F16" s="16">
        <f t="shared" si="0"/>
        <v>29500</v>
      </c>
      <c r="G16" s="40">
        <v>36460</v>
      </c>
      <c r="H16" s="5">
        <v>10000</v>
      </c>
      <c r="I16" s="20">
        <v>3.04</v>
      </c>
      <c r="J16" s="16">
        <f t="shared" si="1"/>
        <v>30400</v>
      </c>
      <c r="K16" s="40">
        <v>36460</v>
      </c>
      <c r="L16" s="5">
        <v>12000</v>
      </c>
      <c r="M16" s="20">
        <v>3.01</v>
      </c>
      <c r="N16" s="16">
        <f t="shared" si="2"/>
        <v>36120</v>
      </c>
      <c r="O16" s="40">
        <v>36460</v>
      </c>
    </row>
    <row r="17" spans="1:15" x14ac:dyDescent="0.25">
      <c r="A17" s="8"/>
      <c r="B17" s="16" t="e">
        <f>#REF!*#REF!</f>
        <v>#REF!</v>
      </c>
      <c r="C17" s="26">
        <v>36334</v>
      </c>
      <c r="D17" s="5">
        <v>5000</v>
      </c>
      <c r="E17" s="20">
        <v>2.95</v>
      </c>
      <c r="F17" s="16">
        <f t="shared" si="0"/>
        <v>14750</v>
      </c>
      <c r="G17" s="40">
        <v>36460</v>
      </c>
      <c r="H17" s="5">
        <v>9000</v>
      </c>
      <c r="I17" s="20">
        <v>3.03</v>
      </c>
      <c r="J17" s="16">
        <f t="shared" si="1"/>
        <v>27270</v>
      </c>
      <c r="K17" s="40">
        <v>36460</v>
      </c>
      <c r="L17" s="5">
        <v>10000</v>
      </c>
      <c r="M17" s="20">
        <v>3.02</v>
      </c>
      <c r="N17" s="16">
        <f t="shared" si="2"/>
        <v>30200</v>
      </c>
      <c r="O17" s="40">
        <v>36460</v>
      </c>
    </row>
    <row r="18" spans="1:15" x14ac:dyDescent="0.25">
      <c r="A18" s="8"/>
      <c r="B18" s="16" t="e">
        <f>#REF!*#REF!</f>
        <v>#REF!</v>
      </c>
      <c r="C18" s="26">
        <v>36334</v>
      </c>
      <c r="D18" s="5">
        <v>10000</v>
      </c>
      <c r="E18" s="20">
        <v>2.98</v>
      </c>
      <c r="F18" s="16">
        <f t="shared" si="0"/>
        <v>29800</v>
      </c>
      <c r="G18" s="40">
        <v>36460</v>
      </c>
      <c r="H18" s="5">
        <v>15000</v>
      </c>
      <c r="I18" s="20">
        <v>3.05</v>
      </c>
      <c r="J18" s="16">
        <f t="shared" si="1"/>
        <v>45750</v>
      </c>
      <c r="K18" s="40">
        <v>36460</v>
      </c>
      <c r="L18" s="5">
        <v>10000</v>
      </c>
      <c r="M18" s="20">
        <v>3.02</v>
      </c>
      <c r="N18" s="16">
        <f t="shared" si="2"/>
        <v>30200</v>
      </c>
      <c r="O18" s="40">
        <v>36460</v>
      </c>
    </row>
    <row r="19" spans="1:15" x14ac:dyDescent="0.25">
      <c r="A19" s="8"/>
      <c r="B19" s="16" t="e">
        <f>#REF!*#REF!</f>
        <v>#REF!</v>
      </c>
      <c r="C19" s="26">
        <v>36334</v>
      </c>
      <c r="D19" s="5">
        <v>15000</v>
      </c>
      <c r="E19" s="20">
        <v>2.97</v>
      </c>
      <c r="F19" s="16">
        <f t="shared" si="0"/>
        <v>44550</v>
      </c>
      <c r="G19" s="40">
        <v>36460</v>
      </c>
      <c r="H19" s="5">
        <v>12000</v>
      </c>
      <c r="I19" s="20">
        <v>3.03</v>
      </c>
      <c r="J19" s="16">
        <f t="shared" si="1"/>
        <v>36360</v>
      </c>
      <c r="K19" s="40">
        <v>36460</v>
      </c>
      <c r="L19" s="5">
        <v>10000</v>
      </c>
      <c r="M19" s="20">
        <v>3.04</v>
      </c>
      <c r="N19" s="16">
        <f t="shared" si="2"/>
        <v>30400</v>
      </c>
      <c r="O19" s="40">
        <v>36460</v>
      </c>
    </row>
    <row r="20" spans="1:15" x14ac:dyDescent="0.25">
      <c r="A20" s="8"/>
      <c r="B20" s="16" t="e">
        <f>#REF!*#REF!</f>
        <v>#REF!</v>
      </c>
      <c r="C20" s="26">
        <v>36334</v>
      </c>
      <c r="D20" s="5">
        <v>10000</v>
      </c>
      <c r="E20" s="20">
        <v>2.99</v>
      </c>
      <c r="F20" s="16">
        <f t="shared" si="0"/>
        <v>29900.000000000004</v>
      </c>
      <c r="G20" s="40">
        <v>36460</v>
      </c>
      <c r="H20" s="5">
        <v>5000</v>
      </c>
      <c r="I20" s="20">
        <v>3.04</v>
      </c>
      <c r="J20" s="16">
        <f t="shared" si="1"/>
        <v>15200</v>
      </c>
      <c r="K20" s="40">
        <v>36460</v>
      </c>
      <c r="L20" s="5">
        <v>15000</v>
      </c>
      <c r="M20" s="20">
        <v>3.03</v>
      </c>
      <c r="N20" s="16">
        <f t="shared" si="2"/>
        <v>45450</v>
      </c>
      <c r="O20" s="40">
        <v>36460</v>
      </c>
    </row>
    <row r="21" spans="1:15" x14ac:dyDescent="0.25">
      <c r="A21" s="8"/>
      <c r="B21" s="16" t="e">
        <f>#REF!*#REF!</f>
        <v>#REF!</v>
      </c>
      <c r="C21" s="26">
        <v>36334</v>
      </c>
      <c r="D21" s="5">
        <v>10000</v>
      </c>
      <c r="E21" s="20">
        <v>3.02</v>
      </c>
      <c r="F21" s="16">
        <f t="shared" si="0"/>
        <v>30200</v>
      </c>
      <c r="G21" s="40">
        <v>36460</v>
      </c>
      <c r="H21" s="5">
        <v>15000</v>
      </c>
      <c r="I21" s="20">
        <v>3.05</v>
      </c>
      <c r="J21" s="16">
        <f t="shared" si="1"/>
        <v>45750</v>
      </c>
      <c r="K21" s="40">
        <v>36460</v>
      </c>
      <c r="L21" s="5">
        <v>21000</v>
      </c>
      <c r="M21" s="20">
        <v>3.05</v>
      </c>
      <c r="N21" s="16">
        <f t="shared" si="2"/>
        <v>64049.999999999993</v>
      </c>
      <c r="O21" s="40">
        <v>36460</v>
      </c>
    </row>
    <row r="22" spans="1:15" x14ac:dyDescent="0.25">
      <c r="A22" s="8"/>
      <c r="B22" s="16" t="e">
        <f>#REF!*#REF!</f>
        <v>#REF!</v>
      </c>
      <c r="C22" s="26">
        <v>36334</v>
      </c>
      <c r="D22" s="5">
        <v>10000</v>
      </c>
      <c r="E22" s="20">
        <v>3</v>
      </c>
      <c r="F22" s="16">
        <f t="shared" si="0"/>
        <v>30000</v>
      </c>
      <c r="G22" s="40">
        <v>36460</v>
      </c>
      <c r="H22" s="5">
        <v>10000</v>
      </c>
      <c r="I22" s="20">
        <v>2.98</v>
      </c>
      <c r="J22" s="16">
        <f t="shared" si="1"/>
        <v>29800</v>
      </c>
      <c r="K22" s="40">
        <v>36461</v>
      </c>
      <c r="L22" s="5">
        <v>7500</v>
      </c>
      <c r="M22" s="20">
        <v>3.04</v>
      </c>
      <c r="N22" s="16">
        <f t="shared" si="2"/>
        <v>22800</v>
      </c>
      <c r="O22" s="40">
        <v>36460</v>
      </c>
    </row>
    <row r="23" spans="1:15" x14ac:dyDescent="0.25">
      <c r="A23" s="8"/>
      <c r="B23" s="16" t="e">
        <f>#REF!*#REF!</f>
        <v>#REF!</v>
      </c>
      <c r="C23" s="26">
        <v>36334</v>
      </c>
      <c r="D23" s="5">
        <v>10000</v>
      </c>
      <c r="E23" s="20">
        <v>2.9</v>
      </c>
      <c r="F23" s="16">
        <f t="shared" si="0"/>
        <v>29000</v>
      </c>
      <c r="G23" s="40">
        <v>36461</v>
      </c>
      <c r="H23" s="5">
        <v>10000</v>
      </c>
      <c r="I23" s="20">
        <v>2.96</v>
      </c>
      <c r="J23" s="16">
        <f t="shared" si="1"/>
        <v>29600</v>
      </c>
      <c r="K23" s="40">
        <v>36461</v>
      </c>
      <c r="L23" s="5">
        <v>12500</v>
      </c>
      <c r="M23" s="20">
        <v>2.97</v>
      </c>
      <c r="N23" s="16">
        <f t="shared" si="2"/>
        <v>37125</v>
      </c>
      <c r="O23" s="40">
        <v>36461</v>
      </c>
    </row>
    <row r="24" spans="1:15" x14ac:dyDescent="0.25">
      <c r="A24" s="8"/>
      <c r="B24" s="16" t="e">
        <f>#REF!*#REF!</f>
        <v>#REF!</v>
      </c>
      <c r="C24" s="26">
        <v>36335</v>
      </c>
      <c r="D24" s="5">
        <v>15000</v>
      </c>
      <c r="E24" s="20">
        <v>2.89</v>
      </c>
      <c r="F24" s="16">
        <f t="shared" si="0"/>
        <v>43350</v>
      </c>
      <c r="G24" s="40">
        <v>36461</v>
      </c>
      <c r="H24" s="5">
        <v>15000</v>
      </c>
      <c r="I24" s="20">
        <v>2.95</v>
      </c>
      <c r="J24" s="16">
        <f t="shared" si="1"/>
        <v>44250</v>
      </c>
      <c r="K24" s="40">
        <v>36461</v>
      </c>
      <c r="L24" s="5">
        <v>10000</v>
      </c>
      <c r="M24" s="20">
        <v>2.95</v>
      </c>
      <c r="N24" s="16">
        <f t="shared" si="2"/>
        <v>29500</v>
      </c>
      <c r="O24" s="40">
        <v>36461</v>
      </c>
    </row>
    <row r="25" spans="1:15" x14ac:dyDescent="0.25">
      <c r="A25" s="8"/>
      <c r="B25" s="16" t="e">
        <f>#REF!*#REF!</f>
        <v>#REF!</v>
      </c>
      <c r="C25" s="26">
        <v>36336</v>
      </c>
      <c r="D25" s="5">
        <v>12000</v>
      </c>
      <c r="E25" s="20">
        <v>2.88</v>
      </c>
      <c r="F25" s="16">
        <f t="shared" si="0"/>
        <v>34560</v>
      </c>
      <c r="G25" s="40">
        <v>36461</v>
      </c>
      <c r="H25" s="5">
        <v>7500</v>
      </c>
      <c r="I25" s="20">
        <v>2.94</v>
      </c>
      <c r="J25" s="16">
        <f t="shared" si="1"/>
        <v>22050</v>
      </c>
      <c r="K25" s="40">
        <v>36461</v>
      </c>
      <c r="L25" s="5">
        <v>8000</v>
      </c>
      <c r="M25" s="20">
        <v>2.94</v>
      </c>
      <c r="N25" s="16">
        <f t="shared" si="2"/>
        <v>23520</v>
      </c>
      <c r="O25" s="40">
        <v>36461</v>
      </c>
    </row>
    <row r="26" spans="1:15" x14ac:dyDescent="0.25">
      <c r="A26" s="8"/>
      <c r="B26" s="16" t="e">
        <f>#REF!*#REF!</f>
        <v>#REF!</v>
      </c>
      <c r="C26" s="26">
        <v>36336</v>
      </c>
      <c r="D26" s="5">
        <v>15000</v>
      </c>
      <c r="E26" s="20">
        <v>2.88</v>
      </c>
      <c r="F26" s="16">
        <f t="shared" si="0"/>
        <v>43200</v>
      </c>
      <c r="G26" s="40">
        <v>36461</v>
      </c>
      <c r="H26" s="5">
        <v>9500</v>
      </c>
      <c r="I26" s="20">
        <v>2.93</v>
      </c>
      <c r="J26" s="16">
        <f t="shared" si="1"/>
        <v>27835</v>
      </c>
      <c r="K26" s="40">
        <v>36461</v>
      </c>
      <c r="L26" s="5">
        <v>10000</v>
      </c>
      <c r="M26" s="20">
        <v>2.93</v>
      </c>
      <c r="N26" s="16">
        <f t="shared" si="2"/>
        <v>29300</v>
      </c>
      <c r="O26" s="40">
        <v>36461</v>
      </c>
    </row>
    <row r="27" spans="1:15" x14ac:dyDescent="0.25">
      <c r="A27" s="8"/>
      <c r="B27" s="16" t="e">
        <f>#REF!*#REF!</f>
        <v>#REF!</v>
      </c>
      <c r="C27" s="26">
        <v>36336</v>
      </c>
      <c r="D27" s="5">
        <v>10000</v>
      </c>
      <c r="E27" s="20">
        <v>2.86</v>
      </c>
      <c r="F27" s="16">
        <f t="shared" si="0"/>
        <v>28600</v>
      </c>
      <c r="G27" s="40">
        <v>36461</v>
      </c>
      <c r="H27" s="5">
        <v>17500</v>
      </c>
      <c r="I27" s="20">
        <v>2.92</v>
      </c>
      <c r="J27" s="16">
        <f t="shared" si="1"/>
        <v>51100</v>
      </c>
      <c r="K27" s="40">
        <v>36461</v>
      </c>
      <c r="L27" s="5">
        <v>15000</v>
      </c>
      <c r="M27" s="20">
        <v>2.91</v>
      </c>
      <c r="N27" s="16">
        <f t="shared" si="2"/>
        <v>43650</v>
      </c>
      <c r="O27" s="40">
        <v>36461</v>
      </c>
    </row>
    <row r="28" spans="1:15" x14ac:dyDescent="0.25">
      <c r="A28" s="8"/>
      <c r="B28" s="16" t="e">
        <f>#REF!*#REF!</f>
        <v>#REF!</v>
      </c>
      <c r="C28" s="26">
        <v>36336</v>
      </c>
      <c r="D28" s="5">
        <v>7500</v>
      </c>
      <c r="E28" s="20">
        <v>2.85</v>
      </c>
      <c r="F28" s="16">
        <f t="shared" si="0"/>
        <v>21375</v>
      </c>
      <c r="G28" s="40">
        <v>36461</v>
      </c>
      <c r="H28" s="5">
        <v>9200</v>
      </c>
      <c r="I28" s="20">
        <v>2.91</v>
      </c>
      <c r="J28" s="16">
        <f t="shared" si="1"/>
        <v>26772</v>
      </c>
      <c r="K28" s="40">
        <v>36461</v>
      </c>
      <c r="L28" s="5">
        <v>8000</v>
      </c>
      <c r="M28" s="20">
        <v>2.92</v>
      </c>
      <c r="N28" s="16">
        <f t="shared" si="2"/>
        <v>23360</v>
      </c>
      <c r="O28" s="40">
        <v>36461</v>
      </c>
    </row>
    <row r="29" spans="1:15" x14ac:dyDescent="0.25">
      <c r="A29" s="8"/>
      <c r="B29" s="16" t="e">
        <f>#REF!*#REF!</f>
        <v>#REF!</v>
      </c>
      <c r="C29" s="26">
        <v>36336</v>
      </c>
      <c r="D29" s="5">
        <v>20000</v>
      </c>
      <c r="E29" s="20">
        <v>2.83</v>
      </c>
      <c r="F29" s="16">
        <f t="shared" si="0"/>
        <v>56600</v>
      </c>
      <c r="G29" s="40">
        <v>36461</v>
      </c>
      <c r="H29" s="5">
        <v>10000</v>
      </c>
      <c r="I29" s="20">
        <v>2.88</v>
      </c>
      <c r="J29" s="16">
        <f t="shared" si="1"/>
        <v>28800</v>
      </c>
      <c r="K29" s="40">
        <v>36461</v>
      </c>
      <c r="L29" s="5">
        <v>10000</v>
      </c>
      <c r="M29" s="20">
        <v>2.9</v>
      </c>
      <c r="N29" s="16">
        <f t="shared" si="2"/>
        <v>29000</v>
      </c>
      <c r="O29" s="40">
        <v>36461</v>
      </c>
    </row>
    <row r="30" spans="1:15" x14ac:dyDescent="0.25">
      <c r="A30" s="8"/>
      <c r="B30" s="16" t="e">
        <f>#REF!*#REF!</f>
        <v>#REF!</v>
      </c>
      <c r="C30" s="26">
        <v>36336</v>
      </c>
      <c r="D30" s="5">
        <v>12500</v>
      </c>
      <c r="E30" s="20">
        <v>2.84</v>
      </c>
      <c r="F30" s="16">
        <f t="shared" si="0"/>
        <v>35500</v>
      </c>
      <c r="G30" s="40">
        <v>36461</v>
      </c>
      <c r="H30" s="5">
        <v>10000</v>
      </c>
      <c r="I30" s="20">
        <v>2.89</v>
      </c>
      <c r="J30" s="16">
        <f t="shared" si="1"/>
        <v>28900</v>
      </c>
      <c r="K30" s="40">
        <v>36461</v>
      </c>
      <c r="L30" s="5">
        <v>10000</v>
      </c>
      <c r="M30" s="20">
        <v>2.89</v>
      </c>
      <c r="N30" s="16">
        <f t="shared" si="2"/>
        <v>28900</v>
      </c>
      <c r="O30" s="40">
        <v>36461</v>
      </c>
    </row>
    <row r="31" spans="1:15" x14ac:dyDescent="0.25">
      <c r="A31" s="8"/>
      <c r="B31" s="16" t="e">
        <f>#REF!*#REF!</f>
        <v>#REF!</v>
      </c>
      <c r="C31" s="26">
        <v>36336</v>
      </c>
      <c r="D31" s="25">
        <v>15000</v>
      </c>
      <c r="E31" s="20">
        <v>2.82</v>
      </c>
      <c r="F31" s="16">
        <f t="shared" si="0"/>
        <v>42300</v>
      </c>
      <c r="G31" s="40">
        <v>36461</v>
      </c>
      <c r="H31" s="5">
        <v>7600</v>
      </c>
      <c r="I31" s="20">
        <v>2.88</v>
      </c>
      <c r="J31" s="16">
        <f t="shared" si="1"/>
        <v>21888</v>
      </c>
      <c r="K31" s="40">
        <v>36461</v>
      </c>
      <c r="L31" s="5">
        <v>20000</v>
      </c>
      <c r="M31" s="20">
        <v>2.87</v>
      </c>
      <c r="N31" s="16">
        <f t="shared" si="2"/>
        <v>57400</v>
      </c>
      <c r="O31" s="40">
        <v>36461</v>
      </c>
    </row>
    <row r="32" spans="1:15" x14ac:dyDescent="0.25">
      <c r="A32" s="8"/>
      <c r="B32" s="16" t="e">
        <f>#REF!*#REF!</f>
        <v>#REF!</v>
      </c>
      <c r="C32" s="26">
        <v>36336</v>
      </c>
      <c r="D32" s="25">
        <v>15000</v>
      </c>
      <c r="E32" s="20">
        <v>2.83</v>
      </c>
      <c r="F32" s="16">
        <f t="shared" si="0"/>
        <v>42450</v>
      </c>
      <c r="G32" s="40">
        <v>36461</v>
      </c>
      <c r="H32" s="5">
        <v>13000</v>
      </c>
      <c r="I32" s="20">
        <v>2.88</v>
      </c>
      <c r="J32" s="16">
        <f t="shared" si="1"/>
        <v>37440</v>
      </c>
      <c r="K32" s="40">
        <v>36461</v>
      </c>
      <c r="L32" s="5">
        <v>20000</v>
      </c>
      <c r="M32" s="20">
        <v>2.88</v>
      </c>
      <c r="N32" s="16">
        <f t="shared" si="2"/>
        <v>57600</v>
      </c>
      <c r="O32" s="40">
        <v>36461</v>
      </c>
    </row>
    <row r="33" spans="1:15" x14ac:dyDescent="0.25">
      <c r="A33" s="8"/>
      <c r="B33" s="16" t="e">
        <f>#REF!*#REF!</f>
        <v>#REF!</v>
      </c>
      <c r="C33" s="26">
        <v>36339</v>
      </c>
      <c r="D33" s="25">
        <v>5000</v>
      </c>
      <c r="E33" s="20">
        <v>2.81</v>
      </c>
      <c r="F33" s="16">
        <f t="shared" si="0"/>
        <v>14050</v>
      </c>
      <c r="G33" s="40">
        <v>36461</v>
      </c>
      <c r="H33" s="25">
        <v>10000</v>
      </c>
      <c r="I33" s="20">
        <v>2.89</v>
      </c>
      <c r="J33" s="16">
        <f t="shared" si="1"/>
        <v>28900</v>
      </c>
      <c r="K33" s="40">
        <v>36461</v>
      </c>
      <c r="L33" s="5">
        <v>15000</v>
      </c>
      <c r="M33" s="20">
        <v>2.86</v>
      </c>
      <c r="N33" s="16">
        <f t="shared" si="2"/>
        <v>42900</v>
      </c>
      <c r="O33" s="40">
        <v>36461</v>
      </c>
    </row>
    <row r="34" spans="1:15" x14ac:dyDescent="0.25">
      <c r="A34" s="8"/>
      <c r="B34" s="16" t="e">
        <f>#REF!*#REF!</f>
        <v>#REF!</v>
      </c>
      <c r="C34" s="26">
        <v>36339</v>
      </c>
      <c r="D34" s="25">
        <v>7500</v>
      </c>
      <c r="E34" s="20">
        <v>2.8</v>
      </c>
      <c r="F34" s="16">
        <f>D34*E34</f>
        <v>21000</v>
      </c>
      <c r="G34" s="40">
        <v>36462</v>
      </c>
      <c r="H34" s="25">
        <v>5000</v>
      </c>
      <c r="I34" s="13">
        <v>2.85</v>
      </c>
      <c r="J34" s="16">
        <f t="shared" si="1"/>
        <v>14250</v>
      </c>
      <c r="K34" s="40">
        <v>36462</v>
      </c>
      <c r="L34" s="25">
        <v>10000</v>
      </c>
      <c r="M34" s="13">
        <v>2.87</v>
      </c>
      <c r="N34" s="16">
        <f t="shared" si="2"/>
        <v>28700</v>
      </c>
      <c r="O34" s="40">
        <v>36461</v>
      </c>
    </row>
    <row r="35" spans="1:15" x14ac:dyDescent="0.25">
      <c r="A35" s="8"/>
      <c r="B35" s="16" t="e">
        <f>#REF!*#REF!</f>
        <v>#REF!</v>
      </c>
      <c r="C35" s="26">
        <v>36339</v>
      </c>
      <c r="D35" s="25">
        <v>2500</v>
      </c>
      <c r="E35" s="20">
        <v>2.8</v>
      </c>
      <c r="F35" s="16">
        <f>D35*E35</f>
        <v>7000</v>
      </c>
      <c r="G35" s="40">
        <v>36462</v>
      </c>
      <c r="H35" s="25">
        <v>2000</v>
      </c>
      <c r="I35" s="13">
        <v>2.86</v>
      </c>
      <c r="J35" s="16">
        <f t="shared" si="1"/>
        <v>5720</v>
      </c>
      <c r="K35" s="40">
        <v>36462</v>
      </c>
      <c r="L35" s="25">
        <v>5000</v>
      </c>
      <c r="M35" s="13">
        <v>2.88</v>
      </c>
      <c r="N35" s="16">
        <f t="shared" ref="N35:N49" si="3">L35*M35</f>
        <v>14400</v>
      </c>
      <c r="O35" s="40">
        <v>36461</v>
      </c>
    </row>
    <row r="36" spans="1:15" x14ac:dyDescent="0.25">
      <c r="A36" s="8"/>
      <c r="B36" s="16" t="e">
        <f>#REF!*#REF!</f>
        <v>#REF!</v>
      </c>
      <c r="C36" s="26">
        <v>36339</v>
      </c>
      <c r="D36" s="25"/>
      <c r="E36" s="20"/>
      <c r="F36" s="16"/>
      <c r="G36" s="40"/>
      <c r="H36" s="25">
        <v>5000</v>
      </c>
      <c r="I36" s="13">
        <v>2.85</v>
      </c>
      <c r="J36" s="16">
        <f t="shared" si="1"/>
        <v>14250</v>
      </c>
      <c r="K36" s="40">
        <v>36462</v>
      </c>
      <c r="L36" s="25">
        <v>7500</v>
      </c>
      <c r="M36" s="13">
        <v>2.85</v>
      </c>
      <c r="N36" s="16">
        <f t="shared" si="3"/>
        <v>21375</v>
      </c>
      <c r="O36" s="40">
        <v>36462</v>
      </c>
    </row>
    <row r="37" spans="1:15" x14ac:dyDescent="0.25">
      <c r="A37" s="8"/>
      <c r="B37" s="16" t="e">
        <f>#REF!*#REF!</f>
        <v>#REF!</v>
      </c>
      <c r="C37" s="26">
        <v>36339</v>
      </c>
      <c r="D37" s="25"/>
      <c r="E37" s="20"/>
      <c r="F37" s="16"/>
      <c r="G37" s="40"/>
      <c r="H37" s="25"/>
      <c r="I37" s="13"/>
      <c r="J37" s="16">
        <f t="shared" si="1"/>
        <v>0</v>
      </c>
      <c r="K37" s="41"/>
      <c r="L37" s="25">
        <v>5000</v>
      </c>
      <c r="M37" s="13">
        <v>2.84</v>
      </c>
      <c r="N37" s="16">
        <f t="shared" si="3"/>
        <v>14200</v>
      </c>
      <c r="O37" s="40">
        <v>36462</v>
      </c>
    </row>
    <row r="38" spans="1:15" x14ac:dyDescent="0.25">
      <c r="A38" s="8"/>
      <c r="B38" s="16" t="e">
        <f>#REF!*#REF!</f>
        <v>#REF!</v>
      </c>
      <c r="C38" s="26">
        <v>36339</v>
      </c>
      <c r="D38" s="25"/>
      <c r="E38" s="20"/>
      <c r="F38" s="16"/>
      <c r="G38" s="40"/>
      <c r="H38" s="25"/>
      <c r="I38" s="13"/>
      <c r="J38" s="16">
        <f t="shared" si="1"/>
        <v>0</v>
      </c>
      <c r="K38" s="41"/>
      <c r="L38" s="25"/>
      <c r="M38" s="13"/>
      <c r="N38" s="16">
        <f t="shared" si="3"/>
        <v>0</v>
      </c>
      <c r="O38" s="41"/>
    </row>
    <row r="39" spans="1:15" x14ac:dyDescent="0.25">
      <c r="A39" s="8"/>
      <c r="B39" s="16" t="e">
        <f>#REF!*#REF!</f>
        <v>#REF!</v>
      </c>
      <c r="C39" s="26">
        <v>36339</v>
      </c>
      <c r="D39" s="25"/>
      <c r="E39" s="13"/>
      <c r="F39" s="16">
        <f t="shared" si="0"/>
        <v>0</v>
      </c>
      <c r="G39" s="41"/>
      <c r="H39" s="25"/>
      <c r="I39" s="13"/>
      <c r="J39" s="16">
        <f t="shared" si="1"/>
        <v>0</v>
      </c>
      <c r="K39" s="41"/>
      <c r="L39" s="25"/>
      <c r="M39" s="13"/>
      <c r="N39" s="16">
        <f t="shared" si="3"/>
        <v>0</v>
      </c>
      <c r="O39" s="41"/>
    </row>
    <row r="40" spans="1:15" x14ac:dyDescent="0.25">
      <c r="A40" s="8"/>
      <c r="B40" s="16" t="e">
        <f>#REF!*#REF!</f>
        <v>#REF!</v>
      </c>
      <c r="C40" s="26">
        <v>36340</v>
      </c>
      <c r="D40" s="25"/>
      <c r="E40" s="13"/>
      <c r="F40" s="16">
        <f t="shared" si="0"/>
        <v>0</v>
      </c>
      <c r="G40" s="41"/>
      <c r="H40" s="25"/>
      <c r="I40" s="13"/>
      <c r="J40" s="16">
        <f t="shared" si="1"/>
        <v>0</v>
      </c>
      <c r="K40" s="41"/>
      <c r="L40" s="25"/>
      <c r="M40" s="13"/>
      <c r="N40" s="16">
        <f t="shared" si="3"/>
        <v>0</v>
      </c>
      <c r="O40" s="41"/>
    </row>
    <row r="41" spans="1:15" x14ac:dyDescent="0.25">
      <c r="A41" s="8"/>
      <c r="B41" s="16" t="e">
        <f>#REF!*#REF!</f>
        <v>#REF!</v>
      </c>
      <c r="C41" s="26">
        <v>36340</v>
      </c>
      <c r="D41" s="25"/>
      <c r="E41" s="13"/>
      <c r="F41" s="16">
        <f t="shared" si="0"/>
        <v>0</v>
      </c>
      <c r="G41" s="41"/>
      <c r="H41" s="25"/>
      <c r="I41" s="13"/>
      <c r="J41" s="16">
        <f t="shared" si="1"/>
        <v>0</v>
      </c>
      <c r="K41" s="41"/>
      <c r="L41" s="25"/>
      <c r="M41" s="13"/>
      <c r="N41" s="16">
        <f t="shared" si="3"/>
        <v>0</v>
      </c>
      <c r="O41" s="41"/>
    </row>
    <row r="42" spans="1:15" x14ac:dyDescent="0.25">
      <c r="A42" s="8"/>
      <c r="B42" s="16" t="e">
        <f>#REF!*#REF!</f>
        <v>#REF!</v>
      </c>
      <c r="C42" s="26">
        <v>36340</v>
      </c>
      <c r="D42" s="25"/>
      <c r="E42" s="13"/>
      <c r="F42" s="16">
        <f t="shared" si="0"/>
        <v>0</v>
      </c>
      <c r="G42" s="41"/>
      <c r="H42" s="25"/>
      <c r="I42" s="13"/>
      <c r="J42" s="16">
        <f t="shared" si="1"/>
        <v>0</v>
      </c>
      <c r="K42" s="41"/>
      <c r="L42" s="25"/>
      <c r="M42" s="13"/>
      <c r="N42" s="16">
        <f t="shared" si="3"/>
        <v>0</v>
      </c>
      <c r="O42" s="41"/>
    </row>
    <row r="43" spans="1:15" x14ac:dyDescent="0.25">
      <c r="A43" s="8"/>
      <c r="B43" s="16" t="e">
        <f>#REF!*#REF!</f>
        <v>#REF!</v>
      </c>
      <c r="C43" s="26">
        <v>36340</v>
      </c>
      <c r="D43" s="25"/>
      <c r="E43" s="13"/>
      <c r="F43" s="16">
        <f t="shared" si="0"/>
        <v>0</v>
      </c>
      <c r="G43" s="41"/>
      <c r="H43" s="25"/>
      <c r="I43" s="13"/>
      <c r="J43" s="16">
        <f t="shared" si="1"/>
        <v>0</v>
      </c>
      <c r="K43" s="41"/>
      <c r="L43" s="25"/>
      <c r="M43" s="13"/>
      <c r="N43" s="16">
        <f t="shared" si="3"/>
        <v>0</v>
      </c>
      <c r="O43" s="41"/>
    </row>
    <row r="44" spans="1:15" x14ac:dyDescent="0.25">
      <c r="A44" s="8"/>
      <c r="B44" s="16" t="e">
        <f>#REF!*#REF!</f>
        <v>#REF!</v>
      </c>
      <c r="C44" s="26">
        <v>36340</v>
      </c>
      <c r="D44" s="25"/>
      <c r="E44" s="13"/>
      <c r="F44" s="16">
        <f t="shared" ref="F44:F49" si="4">D44*E44</f>
        <v>0</v>
      </c>
      <c r="G44" s="41"/>
      <c r="H44" s="25"/>
      <c r="I44" s="13"/>
      <c r="J44" s="16">
        <f t="shared" ref="J44:J49" si="5">H44*I44</f>
        <v>0</v>
      </c>
      <c r="K44" s="41"/>
      <c r="L44" s="25"/>
      <c r="M44" s="13"/>
      <c r="N44" s="16">
        <f t="shared" si="3"/>
        <v>0</v>
      </c>
      <c r="O44" s="41"/>
    </row>
    <row r="45" spans="1:15" x14ac:dyDescent="0.25">
      <c r="A45" s="8"/>
      <c r="B45" s="16" t="e">
        <f>#REF!*#REF!</f>
        <v>#REF!</v>
      </c>
      <c r="C45" s="26">
        <v>36341</v>
      </c>
      <c r="D45" s="25"/>
      <c r="E45" s="13"/>
      <c r="F45" s="16">
        <f t="shared" si="4"/>
        <v>0</v>
      </c>
      <c r="G45" s="41"/>
      <c r="H45" s="25"/>
      <c r="I45" s="13"/>
      <c r="J45" s="16">
        <f t="shared" si="5"/>
        <v>0</v>
      </c>
      <c r="K45" s="41"/>
      <c r="L45" s="25"/>
      <c r="M45" s="13"/>
      <c r="N45" s="16">
        <f t="shared" si="3"/>
        <v>0</v>
      </c>
      <c r="O45" s="41"/>
    </row>
    <row r="46" spans="1:15" x14ac:dyDescent="0.25">
      <c r="A46" s="8"/>
      <c r="B46" s="16" t="e">
        <f>#REF!*#REF!</f>
        <v>#REF!</v>
      </c>
      <c r="C46" s="26">
        <v>36341</v>
      </c>
      <c r="D46" s="25"/>
      <c r="E46" s="13"/>
      <c r="F46" s="16">
        <f t="shared" si="4"/>
        <v>0</v>
      </c>
      <c r="G46" s="41"/>
      <c r="H46" s="25"/>
      <c r="I46" s="13"/>
      <c r="J46" s="16">
        <f t="shared" si="5"/>
        <v>0</v>
      </c>
      <c r="K46" s="41"/>
      <c r="L46" s="25"/>
      <c r="M46" s="13"/>
      <c r="N46" s="16">
        <f t="shared" si="3"/>
        <v>0</v>
      </c>
      <c r="O46" s="41"/>
    </row>
    <row r="47" spans="1:15" x14ac:dyDescent="0.25">
      <c r="A47" s="8"/>
      <c r="B47" s="16"/>
      <c r="C47" s="24"/>
      <c r="D47" s="25"/>
      <c r="E47" s="13"/>
      <c r="F47" s="16">
        <f t="shared" si="4"/>
        <v>0</v>
      </c>
      <c r="G47" s="41"/>
      <c r="H47" s="25"/>
      <c r="I47" s="13"/>
      <c r="J47" s="16">
        <f t="shared" si="5"/>
        <v>0</v>
      </c>
      <c r="K47" s="41"/>
      <c r="L47" s="25"/>
      <c r="M47" s="13"/>
      <c r="N47" s="16">
        <f t="shared" si="3"/>
        <v>0</v>
      </c>
      <c r="O47" s="41"/>
    </row>
    <row r="48" spans="1:15" x14ac:dyDescent="0.25">
      <c r="A48" s="8"/>
      <c r="B48" s="16"/>
      <c r="C48" s="24"/>
      <c r="D48" s="25"/>
      <c r="E48" s="13"/>
      <c r="F48" s="16">
        <f t="shared" si="4"/>
        <v>0</v>
      </c>
      <c r="G48" s="41"/>
      <c r="H48" s="25"/>
      <c r="I48" s="13"/>
      <c r="J48" s="16">
        <f t="shared" si="5"/>
        <v>0</v>
      </c>
      <c r="K48" s="41"/>
      <c r="L48" s="25"/>
      <c r="M48" s="13"/>
      <c r="N48" s="16">
        <f t="shared" si="3"/>
        <v>0</v>
      </c>
      <c r="O48" s="41"/>
    </row>
    <row r="49" spans="1:15" x14ac:dyDescent="0.25">
      <c r="A49" s="8"/>
      <c r="B49" s="16"/>
      <c r="C49" s="24"/>
      <c r="D49" s="25"/>
      <c r="E49" s="13"/>
      <c r="F49" s="16">
        <f t="shared" si="4"/>
        <v>0</v>
      </c>
      <c r="G49" s="41"/>
      <c r="H49" s="25"/>
      <c r="I49" s="13"/>
      <c r="J49" s="16">
        <f t="shared" si="5"/>
        <v>0</v>
      </c>
      <c r="K49" s="41"/>
      <c r="L49" s="25"/>
      <c r="M49" s="13"/>
      <c r="N49" s="16">
        <f t="shared" si="3"/>
        <v>0</v>
      </c>
      <c r="O49" s="41"/>
    </row>
    <row r="50" spans="1:15" ht="13.8" thickBot="1" x14ac:dyDescent="0.3">
      <c r="A50" s="8"/>
      <c r="B50" s="29"/>
      <c r="C50" s="30"/>
      <c r="D50" s="27">
        <f>SUM(D8:D49)</f>
        <v>275200</v>
      </c>
      <c r="E50" s="28">
        <f>ROUND(SUM(F8:F49)/SUM(D8:D49),2)</f>
        <v>2.9</v>
      </c>
      <c r="F50" s="29"/>
      <c r="G50" s="42"/>
      <c r="H50" s="27">
        <f>SUM(H8:H49)</f>
        <v>266800</v>
      </c>
      <c r="I50" s="28">
        <f>ROUND(SUM(J8:J49)/SUM(H8:H49),2)</f>
        <v>2.96</v>
      </c>
      <c r="J50" s="29"/>
      <c r="K50" s="42"/>
      <c r="L50" s="27">
        <f>SUM(L8:L49)</f>
        <v>316500</v>
      </c>
      <c r="M50" s="28">
        <f>ROUND(SUM(N8:N49)/SUM(L8:L49),2)</f>
        <v>2.95</v>
      </c>
      <c r="N50" s="29"/>
      <c r="O50" s="42"/>
    </row>
    <row r="51" spans="1:15" x14ac:dyDescent="0.25">
      <c r="A51" s="8"/>
      <c r="D51" s="17" t="s">
        <v>0</v>
      </c>
      <c r="E51" s="18" t="s">
        <v>6</v>
      </c>
      <c r="H51" s="17" t="s">
        <v>0</v>
      </c>
      <c r="I51" s="18" t="s">
        <v>6</v>
      </c>
      <c r="J51" s="1"/>
      <c r="L51" s="17" t="s">
        <v>0</v>
      </c>
      <c r="M51" s="18" t="s">
        <v>6</v>
      </c>
    </row>
    <row r="52" spans="1:15" x14ac:dyDescent="0.25">
      <c r="D52" s="3"/>
      <c r="E52" s="9"/>
      <c r="H52" s="3"/>
      <c r="I52" s="9"/>
      <c r="J52" s="1"/>
      <c r="L52" s="3"/>
      <c r="M52" s="9"/>
    </row>
    <row r="53" spans="1:15" x14ac:dyDescent="0.25">
      <c r="D53" s="3" t="s">
        <v>7</v>
      </c>
      <c r="E53" s="9">
        <f>MAX(E8:E49)</f>
        <v>3.02</v>
      </c>
      <c r="H53" s="3" t="s">
        <v>7</v>
      </c>
      <c r="I53" s="9">
        <f>MAX(I8:I49)</f>
        <v>3.05</v>
      </c>
      <c r="J53" s="1"/>
      <c r="L53" s="3" t="s">
        <v>7</v>
      </c>
      <c r="M53" s="9">
        <f>MAX(M8:M49)</f>
        <v>3.05</v>
      </c>
    </row>
    <row r="54" spans="1:15" x14ac:dyDescent="0.25">
      <c r="D54" s="7" t="s">
        <v>8</v>
      </c>
      <c r="E54" s="14">
        <f>MIN(E8:E49)</f>
        <v>2.8</v>
      </c>
      <c r="H54" s="7" t="s">
        <v>8</v>
      </c>
      <c r="I54" s="14">
        <f>MIN(I8:I49)</f>
        <v>2.85</v>
      </c>
      <c r="J54" s="1"/>
      <c r="L54" s="7" t="s">
        <v>8</v>
      </c>
      <c r="M54" s="14">
        <f>MIN(M8:M49)</f>
        <v>2.84</v>
      </c>
    </row>
    <row r="55" spans="1:15" x14ac:dyDescent="0.25">
      <c r="J55" s="1"/>
      <c r="L55" s="2"/>
    </row>
    <row r="56" spans="1:15" x14ac:dyDescent="0.25">
      <c r="J56" s="1"/>
      <c r="L56" s="2"/>
    </row>
    <row r="57" spans="1:15" hidden="1" x14ac:dyDescent="0.25">
      <c r="D57" s="1">
        <v>163400</v>
      </c>
      <c r="E57" s="1">
        <v>2.25</v>
      </c>
      <c r="H57" s="1">
        <v>200800</v>
      </c>
      <c r="I57" s="1">
        <v>2.27</v>
      </c>
      <c r="L57" s="2">
        <v>219000</v>
      </c>
      <c r="M57" s="1">
        <v>2.2599999999999998</v>
      </c>
    </row>
    <row r="58" spans="1:15" hidden="1" x14ac:dyDescent="0.25">
      <c r="D58" s="1" t="s">
        <v>0</v>
      </c>
      <c r="E58" s="1" t="s">
        <v>6</v>
      </c>
      <c r="H58" s="1" t="s">
        <v>0</v>
      </c>
      <c r="I58" s="1" t="s">
        <v>6</v>
      </c>
      <c r="L58" s="2" t="s">
        <v>0</v>
      </c>
      <c r="M58" s="1" t="s">
        <v>6</v>
      </c>
    </row>
    <row r="59" spans="1:15" hidden="1" x14ac:dyDescent="0.25">
      <c r="L59" s="2"/>
    </row>
    <row r="60" spans="1:15" hidden="1" x14ac:dyDescent="0.25">
      <c r="D60" s="1" t="s">
        <v>7</v>
      </c>
      <c r="E60" s="1">
        <v>2.2799999999999998</v>
      </c>
      <c r="H60" s="1" t="s">
        <v>7</v>
      </c>
      <c r="I60" s="1">
        <v>2.2999999999999998</v>
      </c>
      <c r="L60" s="2" t="s">
        <v>7</v>
      </c>
      <c r="M60" s="1">
        <v>2.29</v>
      </c>
    </row>
    <row r="61" spans="1:15" hidden="1" x14ac:dyDescent="0.25">
      <c r="D61" s="1" t="s">
        <v>8</v>
      </c>
      <c r="E61" s="1">
        <v>2.2200000000000002</v>
      </c>
      <c r="H61" s="1" t="s">
        <v>8</v>
      </c>
      <c r="I61" s="1">
        <v>2.2200000000000002</v>
      </c>
      <c r="L61" s="2" t="s">
        <v>8</v>
      </c>
      <c r="M61" s="1">
        <v>2.2200000000000002</v>
      </c>
    </row>
    <row r="62" spans="1:15" hidden="1" x14ac:dyDescent="0.25">
      <c r="L62" s="2"/>
    </row>
    <row r="63" spans="1:15" hidden="1" x14ac:dyDescent="0.25">
      <c r="D63" s="22">
        <f>+(D50-D57)/D57</f>
        <v>0.68421052631578949</v>
      </c>
      <c r="H63" s="22">
        <f>+(H50-H57)/H57</f>
        <v>0.32868525896414341</v>
      </c>
      <c r="L63" s="22">
        <f>+(L50-L57)/L57</f>
        <v>0.4452054794520548</v>
      </c>
    </row>
    <row r="64" spans="1:15" x14ac:dyDescent="0.25">
      <c r="L64" s="2"/>
    </row>
    <row r="65" spans="12:12" x14ac:dyDescent="0.25">
      <c r="L65" s="2"/>
    </row>
    <row r="66" spans="12:12" x14ac:dyDescent="0.25">
      <c r="L66" s="2"/>
    </row>
    <row r="67" spans="12:12" x14ac:dyDescent="0.25">
      <c r="L67" s="2"/>
    </row>
  </sheetData>
  <pageMargins left="0" right="0.25" top="1" bottom="1" header="0.5" footer="0.5"/>
  <pageSetup scale="87" fitToWidth="3" orientation="portrait" verticalDpi="300" r:id="rId1"/>
  <headerFooter alignWithMargins="0">
    <oddFooter>&amp;CPage &amp;P&amp;R&amp;D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Tenn</vt:lpstr>
      <vt:lpstr>Tenn!Print_Area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1999-07-28T00:24:37Z</cp:lastPrinted>
  <dcterms:created xsi:type="dcterms:W3CDTF">1998-05-28T19:06:16Z</dcterms:created>
  <dcterms:modified xsi:type="dcterms:W3CDTF">2023-09-10T12:08:56Z</dcterms:modified>
</cp:coreProperties>
</file>