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-12" windowWidth="7476" windowHeight="8268" tabRatio="607"/>
  </bookViews>
  <sheets>
    <sheet name="CGLF Tex Gas" sheetId="3" r:id="rId1"/>
  </sheets>
  <definedNames>
    <definedName name="_xlnm.Print_Area" localSheetId="0">'CGLF Tex Gas'!$C$1:$N$56</definedName>
  </definedNames>
  <calcPr calcId="0"/>
</workbook>
</file>

<file path=xl/calcChain.xml><?xml version="1.0" encoding="utf-8"?>
<calcChain xmlns="http://schemas.openxmlformats.org/spreadsheetml/2006/main">
  <c r="E9" i="3" l="1"/>
  <c r="I9" i="3"/>
  <c r="M9" i="3"/>
  <c r="E10" i="3"/>
  <c r="I10" i="3"/>
  <c r="M10" i="3"/>
  <c r="E11" i="3"/>
  <c r="I11" i="3"/>
  <c r="M11" i="3"/>
  <c r="E12" i="3"/>
  <c r="I12" i="3"/>
  <c r="M12" i="3"/>
  <c r="E13" i="3"/>
  <c r="I13" i="3"/>
  <c r="M13" i="3"/>
  <c r="E14" i="3"/>
  <c r="I14" i="3"/>
  <c r="M14" i="3"/>
  <c r="E15" i="3"/>
  <c r="I15" i="3"/>
  <c r="M15" i="3"/>
  <c r="E16" i="3"/>
  <c r="I16" i="3"/>
  <c r="M16" i="3"/>
  <c r="E17" i="3"/>
  <c r="I17" i="3"/>
  <c r="M17" i="3"/>
  <c r="E18" i="3"/>
  <c r="I18" i="3"/>
  <c r="M18" i="3"/>
  <c r="E19" i="3"/>
  <c r="I19" i="3"/>
  <c r="M19" i="3"/>
  <c r="E20" i="3"/>
  <c r="I20" i="3"/>
  <c r="M20" i="3"/>
  <c r="E21" i="3"/>
  <c r="I21" i="3"/>
  <c r="M21" i="3"/>
  <c r="E22" i="3"/>
  <c r="I22" i="3"/>
  <c r="M22" i="3"/>
  <c r="E23" i="3"/>
  <c r="I23" i="3"/>
  <c r="M23" i="3"/>
  <c r="E24" i="3"/>
  <c r="I24" i="3"/>
  <c r="M24" i="3"/>
  <c r="E25" i="3"/>
  <c r="I25" i="3"/>
  <c r="M25" i="3"/>
  <c r="E26" i="3"/>
  <c r="I26" i="3"/>
  <c r="M26" i="3"/>
  <c r="E27" i="3"/>
  <c r="I27" i="3"/>
  <c r="M27" i="3"/>
  <c r="E28" i="3"/>
  <c r="I28" i="3"/>
  <c r="M28" i="3"/>
  <c r="E29" i="3"/>
  <c r="I29" i="3"/>
  <c r="M29" i="3"/>
  <c r="E30" i="3"/>
  <c r="I30" i="3"/>
  <c r="M30" i="3"/>
  <c r="E31" i="3"/>
  <c r="I31" i="3"/>
  <c r="M31" i="3"/>
  <c r="E32" i="3"/>
  <c r="I32" i="3"/>
  <c r="M32" i="3"/>
  <c r="E33" i="3"/>
  <c r="I33" i="3"/>
  <c r="M33" i="3"/>
  <c r="E34" i="3"/>
  <c r="I34" i="3"/>
  <c r="M34" i="3"/>
  <c r="E35" i="3"/>
  <c r="I35" i="3"/>
  <c r="M35" i="3"/>
  <c r="E36" i="3"/>
  <c r="I36" i="3"/>
  <c r="M36" i="3"/>
  <c r="E37" i="3"/>
  <c r="I37" i="3"/>
  <c r="M37" i="3"/>
  <c r="E38" i="3"/>
  <c r="I38" i="3"/>
  <c r="M38" i="3"/>
  <c r="E39" i="3"/>
  <c r="I39" i="3"/>
  <c r="M39" i="3"/>
  <c r="E40" i="3"/>
  <c r="I40" i="3"/>
  <c r="M40" i="3"/>
  <c r="E41" i="3"/>
  <c r="I41" i="3"/>
  <c r="M41" i="3"/>
  <c r="E42" i="3"/>
  <c r="I42" i="3"/>
  <c r="M42" i="3"/>
  <c r="E43" i="3"/>
  <c r="I43" i="3"/>
  <c r="M43" i="3"/>
  <c r="E44" i="3"/>
  <c r="I44" i="3"/>
  <c r="M44" i="3"/>
  <c r="E45" i="3"/>
  <c r="I45" i="3"/>
  <c r="M45" i="3"/>
  <c r="E46" i="3"/>
  <c r="I46" i="3"/>
  <c r="M46" i="3"/>
  <c r="E47" i="3"/>
  <c r="I47" i="3"/>
  <c r="M47" i="3"/>
  <c r="E48" i="3"/>
  <c r="I48" i="3"/>
  <c r="M48" i="3"/>
  <c r="E49" i="3"/>
  <c r="I49" i="3"/>
  <c r="M49" i="3"/>
  <c r="E50" i="3"/>
  <c r="I50" i="3"/>
  <c r="M50" i="3"/>
  <c r="C51" i="3"/>
  <c r="D51" i="3"/>
  <c r="G51" i="3"/>
  <c r="H51" i="3"/>
  <c r="K51" i="3"/>
  <c r="L51" i="3"/>
  <c r="D54" i="3"/>
  <c r="H54" i="3"/>
  <c r="L54" i="3"/>
  <c r="D55" i="3"/>
  <c r="H55" i="3"/>
  <c r="L55" i="3"/>
  <c r="C64" i="3"/>
  <c r="G64" i="3"/>
  <c r="K64" i="3"/>
</calcChain>
</file>

<file path=xl/sharedStrings.xml><?xml version="1.0" encoding="utf-8"?>
<sst xmlns="http://schemas.openxmlformats.org/spreadsheetml/2006/main" count="34" uniqueCount="11">
  <si>
    <t>Total</t>
  </si>
  <si>
    <t>Columbia Gulf</t>
  </si>
  <si>
    <t>ENRON CAPITAL AND TRADE RESOURCES</t>
  </si>
  <si>
    <t>Zone 1</t>
  </si>
  <si>
    <t>Average</t>
  </si>
  <si>
    <t>Texas Gas</t>
  </si>
  <si>
    <t>Zone 0(SL)</t>
  </si>
  <si>
    <t>High</t>
  </si>
  <si>
    <t>Low</t>
  </si>
  <si>
    <t xml:space="preserve"> </t>
  </si>
  <si>
    <t>Indicies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</si>
</sst>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3" formatCode="0.0%"/>
  </numFmts>
  <fonts count="6" x14ac:knownFonts="1">
    <font>
      <sz val="10"/>
      <name val="Arial"/>
    </font>
    <font>
      <sz val="10"/>
      <name val="Arial"/>
    </font>
    <font>
      <b/>
      <sz val="12"/>
      <name val="Arial"/>
    </font>
    <font>
      <b/>
      <sz val="14"/>
      <name val="Arial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2" fontId="0" fillId="0" borderId="1" xfId="0" applyNumberFormat="1" applyFill="1" applyBorder="1"/>
    <xf numFmtId="2" fontId="0" fillId="0" borderId="0" xfId="0" applyNumberFormat="1" applyFill="1" applyBorder="1"/>
    <xf numFmtId="2" fontId="0" fillId="0" borderId="4" xfId="0" applyNumberFormat="1" applyFill="1" applyBorder="1"/>
    <xf numFmtId="0" fontId="0" fillId="2" borderId="0" xfId="0" applyFill="1" applyBorder="1"/>
    <xf numFmtId="2" fontId="0" fillId="0" borderId="5" xfId="0" applyNumberFormat="1" applyFill="1" applyBorder="1"/>
    <xf numFmtId="0" fontId="0" fillId="0" borderId="6" xfId="0" applyFill="1" applyBorder="1" applyAlignment="1">
      <alignment horizontal="centerContinuous"/>
    </xf>
    <xf numFmtId="2" fontId="0" fillId="0" borderId="0" xfId="0" applyNumberFormat="1" applyBorder="1"/>
    <xf numFmtId="0" fontId="0" fillId="0" borderId="2" xfId="0" applyFill="1" applyBorder="1" applyAlignment="1">
      <alignment horizontal="center"/>
    </xf>
    <xf numFmtId="0" fontId="0" fillId="2" borderId="7" xfId="0" applyFill="1" applyBorder="1"/>
    <xf numFmtId="165" fontId="0" fillId="0" borderId="8" xfId="1" applyNumberFormat="1" applyFont="1" applyFill="1" applyBorder="1"/>
    <xf numFmtId="14" fontId="0" fillId="2" borderId="7" xfId="0" applyNumberFormat="1" applyFill="1" applyBorder="1"/>
    <xf numFmtId="0" fontId="0" fillId="2" borderId="9" xfId="0" applyFill="1" applyBorder="1"/>
    <xf numFmtId="0" fontId="0" fillId="2" borderId="10" xfId="0" applyFill="1" applyBorder="1"/>
    <xf numFmtId="10" fontId="0" fillId="0" borderId="0" xfId="2" applyNumberFormat="1" applyFont="1" applyFill="1" applyBorder="1"/>
    <xf numFmtId="165" fontId="5" fillId="0" borderId="8" xfId="1" applyNumberFormat="1" applyFont="1" applyFill="1" applyBorder="1"/>
    <xf numFmtId="2" fontId="5" fillId="0" borderId="0" xfId="0" applyNumberFormat="1" applyFont="1" applyBorder="1"/>
    <xf numFmtId="0" fontId="5" fillId="2" borderId="0" xfId="0" applyFont="1" applyFill="1" applyBorder="1"/>
    <xf numFmtId="0" fontId="4" fillId="3" borderId="6" xfId="0" applyFont="1" applyFill="1" applyBorder="1" applyAlignment="1">
      <alignment horizontal="centerContinuous"/>
    </xf>
    <xf numFmtId="0" fontId="4" fillId="3" borderId="5" xfId="0" applyFont="1" applyFill="1" applyBorder="1" applyAlignment="1">
      <alignment horizontal="centerContinuous"/>
    </xf>
    <xf numFmtId="0" fontId="4" fillId="0" borderId="11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0" fillId="0" borderId="9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/>
    <xf numFmtId="15" fontId="2" fillId="0" borderId="0" xfId="0" applyNumberFormat="1" applyFont="1" applyFill="1" applyBorder="1"/>
    <xf numFmtId="0" fontId="0" fillId="3" borderId="0" xfId="0" applyFill="1" applyBorder="1" applyAlignment="1">
      <alignment horizontal="center"/>
    </xf>
    <xf numFmtId="173" fontId="0" fillId="0" borderId="0" xfId="2" applyNumberFormat="1" applyFont="1" applyFill="1" applyBorder="1"/>
    <xf numFmtId="0" fontId="0" fillId="3" borderId="11" xfId="0" applyFill="1" applyBorder="1"/>
    <xf numFmtId="0" fontId="0" fillId="3" borderId="6" xfId="0" applyFill="1" applyBorder="1"/>
    <xf numFmtId="0" fontId="0" fillId="3" borderId="5" xfId="0" applyFill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2" borderId="13" xfId="0" applyFill="1" applyBorder="1"/>
    <xf numFmtId="165" fontId="5" fillId="0" borderId="8" xfId="0" applyNumberFormat="1" applyFont="1" applyFill="1" applyBorder="1"/>
    <xf numFmtId="0" fontId="0" fillId="0" borderId="8" xfId="0" applyFill="1" applyBorder="1" applyAlignment="1">
      <alignment horizontal="center"/>
    </xf>
    <xf numFmtId="0" fontId="0" fillId="0" borderId="11" xfId="0" applyFill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4" xfId="0" applyFill="1" applyBorder="1"/>
    <xf numFmtId="14" fontId="0" fillId="0" borderId="0" xfId="0" applyNumberFormat="1" applyFill="1"/>
    <xf numFmtId="14" fontId="0" fillId="0" borderId="7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4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C3" sqref="C3"/>
    </sheetView>
  </sheetViews>
  <sheetFormatPr defaultColWidth="9.109375" defaultRowHeight="13.2" x14ac:dyDescent="0.25"/>
  <cols>
    <col min="1" max="1" width="6.109375" style="4" customWidth="1"/>
    <col min="2" max="2" width="1.6640625" style="4" customWidth="1"/>
    <col min="3" max="3" width="10" style="4" customWidth="1"/>
    <col min="4" max="4" width="7.109375" style="4" customWidth="1"/>
    <col min="5" max="5" width="8.44140625" style="9" hidden="1" customWidth="1"/>
    <col min="6" max="6" width="8.44140625" style="4" customWidth="1"/>
    <col min="7" max="7" width="11.88671875" style="4" customWidth="1"/>
    <col min="8" max="8" width="9.109375" style="4"/>
    <col min="9" max="9" width="10.44140625" style="9" hidden="1" customWidth="1"/>
    <col min="10" max="10" width="10.44140625" style="9" customWidth="1"/>
    <col min="11" max="11" width="11.33203125" style="4" customWidth="1"/>
    <col min="12" max="12" width="10.44140625" style="4" customWidth="1"/>
    <col min="13" max="13" width="7.88671875" style="9" hidden="1" customWidth="1"/>
    <col min="14" max="14" width="9.33203125" style="9" customWidth="1"/>
    <col min="15" max="15" width="9.109375" style="4"/>
    <col min="16" max="16384" width="9.109375" style="1"/>
  </cols>
  <sheetData>
    <row r="1" spans="1:14" ht="17.399999999999999" x14ac:dyDescent="0.3">
      <c r="C1" s="29" t="s">
        <v>2</v>
      </c>
      <c r="G1" s="29"/>
    </row>
    <row r="2" spans="1:14" ht="15.6" x14ac:dyDescent="0.3">
      <c r="C2" s="30" t="s">
        <v>10</v>
      </c>
      <c r="G2" s="30"/>
    </row>
    <row r="3" spans="1:14" ht="15.6" x14ac:dyDescent="0.3">
      <c r="C3" s="31">
        <v>36434</v>
      </c>
      <c r="G3" s="31"/>
    </row>
    <row r="4" spans="1:14" ht="15.6" x14ac:dyDescent="0.3">
      <c r="C4" s="31"/>
    </row>
    <row r="5" spans="1:14" ht="15.6" x14ac:dyDescent="0.3">
      <c r="C5" s="25" t="s">
        <v>1</v>
      </c>
      <c r="D5" s="11"/>
      <c r="E5" s="11"/>
      <c r="F5" s="26"/>
      <c r="G5" s="23" t="s">
        <v>5</v>
      </c>
      <c r="H5" s="23"/>
      <c r="I5" s="23"/>
      <c r="J5" s="23"/>
      <c r="K5" s="23"/>
      <c r="L5" s="23"/>
      <c r="M5" s="23"/>
      <c r="N5" s="24"/>
    </row>
    <row r="6" spans="1:14" x14ac:dyDescent="0.25">
      <c r="C6" s="3"/>
      <c r="E6" s="4"/>
      <c r="F6" s="2"/>
      <c r="G6" s="34"/>
      <c r="H6" s="35" t="s">
        <v>9</v>
      </c>
      <c r="I6" s="35"/>
      <c r="J6" s="36"/>
      <c r="K6" s="34"/>
      <c r="L6" s="35"/>
      <c r="M6" s="35"/>
      <c r="N6" s="36"/>
    </row>
    <row r="7" spans="1:14" ht="13.8" thickBot="1" x14ac:dyDescent="0.3">
      <c r="C7" s="13"/>
      <c r="D7" s="28"/>
      <c r="E7" s="28"/>
      <c r="F7" s="37"/>
      <c r="G7" s="44" t="s">
        <v>3</v>
      </c>
      <c r="H7" s="32" t="s">
        <v>9</v>
      </c>
      <c r="I7" s="32"/>
      <c r="J7" s="45"/>
      <c r="K7" s="44" t="s">
        <v>6</v>
      </c>
      <c r="L7" s="32"/>
      <c r="M7" s="32"/>
      <c r="N7" s="45"/>
    </row>
    <row r="8" spans="1:14" x14ac:dyDescent="0.25">
      <c r="C8" s="38"/>
      <c r="D8" s="39"/>
      <c r="E8" s="40"/>
      <c r="F8" s="39"/>
      <c r="G8" s="38"/>
      <c r="H8" s="39" t="s">
        <v>9</v>
      </c>
      <c r="I8" s="40"/>
      <c r="J8" s="46"/>
      <c r="K8" s="38"/>
      <c r="L8" s="39"/>
      <c r="M8" s="40"/>
      <c r="N8" s="46"/>
    </row>
    <row r="9" spans="1:14" x14ac:dyDescent="0.25">
      <c r="A9" s="7"/>
      <c r="B9" s="7"/>
      <c r="C9" s="20">
        <v>7500</v>
      </c>
      <c r="D9" s="21">
        <v>2.6</v>
      </c>
      <c r="E9" s="22">
        <f t="shared" ref="E9:E50" si="0">C9*D9</f>
        <v>19500</v>
      </c>
      <c r="F9" s="47">
        <v>36427</v>
      </c>
      <c r="G9" s="15">
        <v>5000</v>
      </c>
      <c r="H9" s="12">
        <v>2.6</v>
      </c>
      <c r="I9" s="9">
        <f t="shared" ref="I9:I35" si="1">G9*H9</f>
        <v>13000</v>
      </c>
      <c r="J9" s="47">
        <v>36427</v>
      </c>
      <c r="K9" s="15">
        <v>10000</v>
      </c>
      <c r="L9" s="12">
        <v>2.59</v>
      </c>
      <c r="M9" s="9">
        <f t="shared" ref="M9:M40" si="2">K9*L9</f>
        <v>25900</v>
      </c>
      <c r="N9" s="47">
        <v>36427</v>
      </c>
    </row>
    <row r="10" spans="1:14" x14ac:dyDescent="0.25">
      <c r="A10" s="7"/>
      <c r="B10" s="7"/>
      <c r="C10" s="20">
        <v>5000</v>
      </c>
      <c r="D10" s="21">
        <v>2.6</v>
      </c>
      <c r="E10" s="22">
        <f t="shared" si="0"/>
        <v>13000</v>
      </c>
      <c r="F10" s="47">
        <v>36427</v>
      </c>
      <c r="G10" s="15">
        <v>2000</v>
      </c>
      <c r="H10" s="12">
        <v>2.6</v>
      </c>
      <c r="I10" s="9">
        <f t="shared" si="1"/>
        <v>5200</v>
      </c>
      <c r="J10" s="47">
        <v>36427</v>
      </c>
      <c r="K10" s="15">
        <v>10000</v>
      </c>
      <c r="L10" s="12">
        <v>2.59</v>
      </c>
      <c r="M10" s="9">
        <f t="shared" si="2"/>
        <v>25900</v>
      </c>
      <c r="N10" s="47">
        <v>36427</v>
      </c>
    </row>
    <row r="11" spans="1:14" x14ac:dyDescent="0.25">
      <c r="A11" s="7"/>
      <c r="B11" s="7"/>
      <c r="C11" s="20">
        <v>5000</v>
      </c>
      <c r="D11" s="21">
        <v>2.59</v>
      </c>
      <c r="E11" s="22">
        <f t="shared" si="0"/>
        <v>12950</v>
      </c>
      <c r="F11" s="47">
        <v>36427</v>
      </c>
      <c r="G11" s="15">
        <v>5000</v>
      </c>
      <c r="H11" s="12">
        <v>2.6</v>
      </c>
      <c r="I11" s="9">
        <f t="shared" si="1"/>
        <v>13000</v>
      </c>
      <c r="J11" s="47">
        <v>36427</v>
      </c>
      <c r="K11" s="15">
        <v>5000</v>
      </c>
      <c r="L11" s="12">
        <v>2.58</v>
      </c>
      <c r="M11" s="9">
        <f t="shared" si="2"/>
        <v>12900</v>
      </c>
      <c r="N11" s="47">
        <v>36427</v>
      </c>
    </row>
    <row r="12" spans="1:14" x14ac:dyDescent="0.25">
      <c r="A12" s="7"/>
      <c r="B12" s="7"/>
      <c r="C12" s="20">
        <v>10000</v>
      </c>
      <c r="D12" s="21">
        <v>2.59</v>
      </c>
      <c r="E12" s="22">
        <f t="shared" si="0"/>
        <v>25900</v>
      </c>
      <c r="F12" s="47">
        <v>36427</v>
      </c>
      <c r="G12" s="15">
        <v>5000</v>
      </c>
      <c r="H12" s="12">
        <v>2.61</v>
      </c>
      <c r="I12" s="9">
        <f t="shared" si="1"/>
        <v>13050</v>
      </c>
      <c r="J12" s="47">
        <v>36427</v>
      </c>
      <c r="K12" s="15">
        <v>15000</v>
      </c>
      <c r="L12" s="12">
        <v>2.58</v>
      </c>
      <c r="M12" s="9">
        <f t="shared" si="2"/>
        <v>38700</v>
      </c>
      <c r="N12" s="47">
        <v>36427</v>
      </c>
    </row>
    <row r="13" spans="1:14" x14ac:dyDescent="0.25">
      <c r="A13" s="7"/>
      <c r="B13" s="7"/>
      <c r="C13" s="20">
        <v>5000</v>
      </c>
      <c r="D13" s="21">
        <v>2.59</v>
      </c>
      <c r="E13" s="22">
        <f t="shared" si="0"/>
        <v>12950</v>
      </c>
      <c r="F13" s="47">
        <v>36427</v>
      </c>
      <c r="G13" s="15">
        <v>5000</v>
      </c>
      <c r="H13" s="12">
        <v>2.6</v>
      </c>
      <c r="I13" s="9">
        <f t="shared" si="1"/>
        <v>13000</v>
      </c>
      <c r="J13" s="47">
        <v>36427</v>
      </c>
      <c r="K13" s="15">
        <v>10000</v>
      </c>
      <c r="L13" s="12">
        <v>2.59</v>
      </c>
      <c r="M13" s="9">
        <f t="shared" si="2"/>
        <v>25900</v>
      </c>
      <c r="N13" s="47">
        <v>36427</v>
      </c>
    </row>
    <row r="14" spans="1:14" x14ac:dyDescent="0.25">
      <c r="A14" s="7"/>
      <c r="B14" s="7"/>
      <c r="C14" s="20">
        <v>15000</v>
      </c>
      <c r="D14" s="21">
        <v>2.59</v>
      </c>
      <c r="E14" s="22">
        <f t="shared" si="0"/>
        <v>38850</v>
      </c>
      <c r="F14" s="47">
        <v>36427</v>
      </c>
      <c r="G14" s="15">
        <v>5000</v>
      </c>
      <c r="H14" s="12">
        <v>2.59</v>
      </c>
      <c r="I14" s="9">
        <f t="shared" si="1"/>
        <v>12950</v>
      </c>
      <c r="J14" s="47">
        <v>36427</v>
      </c>
      <c r="K14" s="15">
        <v>10000</v>
      </c>
      <c r="L14" s="12">
        <v>2.58</v>
      </c>
      <c r="M14" s="9">
        <f t="shared" si="2"/>
        <v>25800</v>
      </c>
      <c r="N14" s="47">
        <v>36427</v>
      </c>
    </row>
    <row r="15" spans="1:14" x14ac:dyDescent="0.25">
      <c r="A15" s="7"/>
      <c r="B15" s="7"/>
      <c r="C15" s="20">
        <v>15000</v>
      </c>
      <c r="D15" s="21">
        <v>2.6</v>
      </c>
      <c r="E15" s="22">
        <f t="shared" si="0"/>
        <v>39000</v>
      </c>
      <c r="F15" s="47">
        <v>36427</v>
      </c>
      <c r="G15" s="15">
        <v>10000</v>
      </c>
      <c r="H15" s="12">
        <v>2.59</v>
      </c>
      <c r="I15" s="9">
        <f t="shared" si="1"/>
        <v>25900</v>
      </c>
      <c r="J15" s="48">
        <v>36430</v>
      </c>
      <c r="K15" s="15">
        <v>5000</v>
      </c>
      <c r="L15" s="12">
        <v>2.59</v>
      </c>
      <c r="M15" s="9">
        <f t="shared" si="2"/>
        <v>12950</v>
      </c>
      <c r="N15" s="47">
        <v>36427</v>
      </c>
    </row>
    <row r="16" spans="1:14" x14ac:dyDescent="0.25">
      <c r="A16" s="7"/>
      <c r="B16" s="7"/>
      <c r="C16" s="20">
        <v>20000</v>
      </c>
      <c r="D16" s="21">
        <v>2.59</v>
      </c>
      <c r="E16" s="22">
        <f t="shared" si="0"/>
        <v>51800</v>
      </c>
      <c r="F16" s="47">
        <v>36427</v>
      </c>
      <c r="G16" s="15">
        <v>10000</v>
      </c>
      <c r="H16" s="12">
        <v>2.59</v>
      </c>
      <c r="I16" s="9">
        <f t="shared" si="1"/>
        <v>25900</v>
      </c>
      <c r="J16" s="48">
        <v>36430</v>
      </c>
      <c r="K16" s="15">
        <v>10000</v>
      </c>
      <c r="L16" s="12">
        <v>2.58</v>
      </c>
      <c r="M16" s="9">
        <f t="shared" si="2"/>
        <v>25800</v>
      </c>
      <c r="N16" s="48">
        <v>36430</v>
      </c>
    </row>
    <row r="17" spans="1:14" x14ac:dyDescent="0.25">
      <c r="A17" s="7"/>
      <c r="B17" s="7"/>
      <c r="C17" s="20">
        <v>10000</v>
      </c>
      <c r="D17" s="21">
        <v>2.58</v>
      </c>
      <c r="E17" s="22">
        <f t="shared" si="0"/>
        <v>25800</v>
      </c>
      <c r="F17" s="48">
        <v>36430</v>
      </c>
      <c r="G17" s="15">
        <v>10000</v>
      </c>
      <c r="H17" s="12">
        <v>2.6</v>
      </c>
      <c r="I17" s="9">
        <f t="shared" si="1"/>
        <v>26000</v>
      </c>
      <c r="J17" s="48">
        <v>36430</v>
      </c>
      <c r="K17" s="15">
        <v>10000</v>
      </c>
      <c r="L17" s="12">
        <v>2.57</v>
      </c>
      <c r="M17" s="9">
        <f t="shared" si="2"/>
        <v>25700</v>
      </c>
      <c r="N17" s="48">
        <v>36430</v>
      </c>
    </row>
    <row r="18" spans="1:14" x14ac:dyDescent="0.25">
      <c r="A18" s="7"/>
      <c r="B18" s="7"/>
      <c r="C18" s="20">
        <v>10000</v>
      </c>
      <c r="D18" s="21">
        <v>2.58</v>
      </c>
      <c r="E18" s="22">
        <f t="shared" si="0"/>
        <v>25800</v>
      </c>
      <c r="F18" s="48">
        <v>36430</v>
      </c>
      <c r="G18" s="15">
        <v>2500</v>
      </c>
      <c r="H18" s="12">
        <v>2.6</v>
      </c>
      <c r="I18" s="9">
        <f t="shared" si="1"/>
        <v>6500</v>
      </c>
      <c r="J18" s="48">
        <v>36430</v>
      </c>
      <c r="K18" s="15">
        <v>10000</v>
      </c>
      <c r="L18" s="12">
        <v>2.57</v>
      </c>
      <c r="M18" s="9">
        <f t="shared" si="2"/>
        <v>25700</v>
      </c>
      <c r="N18" s="48">
        <v>36430</v>
      </c>
    </row>
    <row r="19" spans="1:14" x14ac:dyDescent="0.25">
      <c r="A19" s="7"/>
      <c r="B19" s="7"/>
      <c r="C19" s="20">
        <v>5000</v>
      </c>
      <c r="D19" s="21">
        <v>2.56</v>
      </c>
      <c r="E19" s="22">
        <f t="shared" si="0"/>
        <v>12800</v>
      </c>
      <c r="F19" s="48">
        <v>36430</v>
      </c>
      <c r="G19" s="15">
        <v>10000</v>
      </c>
      <c r="H19" s="12">
        <v>2.59</v>
      </c>
      <c r="I19" s="9">
        <f t="shared" si="1"/>
        <v>25900</v>
      </c>
      <c r="J19" s="48">
        <v>36430</v>
      </c>
      <c r="K19" s="15">
        <v>10000</v>
      </c>
      <c r="L19" s="12">
        <v>2.57</v>
      </c>
      <c r="M19" s="9">
        <f t="shared" si="2"/>
        <v>25700</v>
      </c>
      <c r="N19" s="48">
        <v>36430</v>
      </c>
    </row>
    <row r="20" spans="1:14" x14ac:dyDescent="0.25">
      <c r="A20" s="7"/>
      <c r="B20" s="7"/>
      <c r="C20" s="20">
        <v>5000</v>
      </c>
      <c r="D20" s="21">
        <v>2.5499999999999998</v>
      </c>
      <c r="E20" s="22">
        <f t="shared" si="0"/>
        <v>12750</v>
      </c>
      <c r="F20" s="48">
        <v>36430</v>
      </c>
      <c r="G20" s="15">
        <v>5000</v>
      </c>
      <c r="H20" s="12">
        <v>2.58</v>
      </c>
      <c r="I20" s="9">
        <f t="shared" si="1"/>
        <v>12900</v>
      </c>
      <c r="J20" s="48">
        <v>36430</v>
      </c>
      <c r="K20" s="15">
        <v>7500</v>
      </c>
      <c r="L20" s="12">
        <v>2.57</v>
      </c>
      <c r="M20" s="9">
        <f t="shared" si="2"/>
        <v>19275</v>
      </c>
      <c r="N20" s="48">
        <v>36430</v>
      </c>
    </row>
    <row r="21" spans="1:14" x14ac:dyDescent="0.25">
      <c r="A21" s="7"/>
      <c r="B21" s="7"/>
      <c r="C21" s="20">
        <v>5000</v>
      </c>
      <c r="D21" s="21">
        <v>2.5499999999999998</v>
      </c>
      <c r="E21" s="22">
        <f t="shared" si="0"/>
        <v>12750</v>
      </c>
      <c r="F21" s="48">
        <v>36430</v>
      </c>
      <c r="G21" s="15">
        <v>2500</v>
      </c>
      <c r="H21" s="12">
        <v>2.58</v>
      </c>
      <c r="I21" s="9">
        <f t="shared" si="1"/>
        <v>6450</v>
      </c>
      <c r="J21" s="48">
        <v>36430</v>
      </c>
      <c r="K21" s="15">
        <v>10000</v>
      </c>
      <c r="L21" s="12">
        <v>2.57</v>
      </c>
      <c r="M21" s="9">
        <f t="shared" si="2"/>
        <v>25700</v>
      </c>
      <c r="N21" s="48">
        <v>36430</v>
      </c>
    </row>
    <row r="22" spans="1:14" x14ac:dyDescent="0.25">
      <c r="A22" s="7"/>
      <c r="B22" s="7"/>
      <c r="C22" s="20">
        <v>7500</v>
      </c>
      <c r="D22" s="21">
        <v>2.5499999999999998</v>
      </c>
      <c r="E22" s="22">
        <f t="shared" si="0"/>
        <v>19125</v>
      </c>
      <c r="F22" s="48">
        <v>36430</v>
      </c>
      <c r="G22" s="15">
        <v>3500</v>
      </c>
      <c r="H22" s="12">
        <v>2.58</v>
      </c>
      <c r="I22" s="9">
        <f t="shared" si="1"/>
        <v>9030</v>
      </c>
      <c r="J22" s="48">
        <v>36430</v>
      </c>
      <c r="K22" s="15">
        <v>5000</v>
      </c>
      <c r="L22" s="12">
        <v>2.56</v>
      </c>
      <c r="M22" s="9">
        <f t="shared" si="2"/>
        <v>12800</v>
      </c>
      <c r="N22" s="48">
        <v>36430</v>
      </c>
    </row>
    <row r="23" spans="1:14" x14ac:dyDescent="0.25">
      <c r="A23" s="7"/>
      <c r="B23" s="7"/>
      <c r="C23" s="20">
        <v>10000</v>
      </c>
      <c r="D23" s="21">
        <v>2.54</v>
      </c>
      <c r="E23" s="22">
        <f t="shared" si="0"/>
        <v>25400</v>
      </c>
      <c r="F23" s="48">
        <v>36430</v>
      </c>
      <c r="G23" s="15">
        <v>4000</v>
      </c>
      <c r="H23" s="12">
        <v>2.57</v>
      </c>
      <c r="I23" s="9">
        <f t="shared" si="1"/>
        <v>10280</v>
      </c>
      <c r="J23" s="48">
        <v>36430</v>
      </c>
      <c r="K23" s="15">
        <v>7500</v>
      </c>
      <c r="L23" s="12">
        <v>2.5499999999999998</v>
      </c>
      <c r="M23" s="9">
        <f t="shared" si="2"/>
        <v>19125</v>
      </c>
      <c r="N23" s="48">
        <v>36430</v>
      </c>
    </row>
    <row r="24" spans="1:14" x14ac:dyDescent="0.25">
      <c r="A24" s="7"/>
      <c r="B24" s="7"/>
      <c r="C24" s="20">
        <v>10000</v>
      </c>
      <c r="D24" s="21">
        <v>2.54</v>
      </c>
      <c r="E24" s="22">
        <f>C24*D24</f>
        <v>25400</v>
      </c>
      <c r="F24" s="48">
        <v>36430</v>
      </c>
      <c r="G24" s="15">
        <v>5000</v>
      </c>
      <c r="H24" s="12">
        <v>2.57</v>
      </c>
      <c r="I24" s="9">
        <f t="shared" si="1"/>
        <v>12850</v>
      </c>
      <c r="J24" s="48">
        <v>36430</v>
      </c>
      <c r="K24" s="15">
        <v>10000</v>
      </c>
      <c r="L24" s="12">
        <v>2.54</v>
      </c>
      <c r="M24" s="9">
        <f t="shared" si="2"/>
        <v>25400</v>
      </c>
      <c r="N24" s="48">
        <v>36431</v>
      </c>
    </row>
    <row r="25" spans="1:14" x14ac:dyDescent="0.25">
      <c r="A25" s="7"/>
      <c r="B25" s="7"/>
      <c r="C25" s="20">
        <v>5000</v>
      </c>
      <c r="D25" s="21">
        <v>2.54</v>
      </c>
      <c r="E25" s="22">
        <f t="shared" si="0"/>
        <v>12700</v>
      </c>
      <c r="F25" s="48">
        <v>36430</v>
      </c>
      <c r="G25" s="15">
        <v>5000</v>
      </c>
      <c r="H25" s="12">
        <v>2.56</v>
      </c>
      <c r="I25" s="9">
        <f t="shared" si="1"/>
        <v>12800</v>
      </c>
      <c r="J25" s="48">
        <v>36431</v>
      </c>
      <c r="K25" s="15">
        <v>10000</v>
      </c>
      <c r="L25" s="12">
        <v>2.54</v>
      </c>
      <c r="M25" s="9">
        <f t="shared" si="2"/>
        <v>25400</v>
      </c>
      <c r="N25" s="48">
        <v>36431</v>
      </c>
    </row>
    <row r="26" spans="1:14" x14ac:dyDescent="0.25">
      <c r="A26" s="7"/>
      <c r="B26" s="7"/>
      <c r="C26" s="20">
        <v>10000</v>
      </c>
      <c r="D26" s="21">
        <v>2.52</v>
      </c>
      <c r="E26" s="22">
        <f t="shared" si="0"/>
        <v>25200</v>
      </c>
      <c r="F26" s="48">
        <v>36430</v>
      </c>
      <c r="G26" s="15">
        <v>10000</v>
      </c>
      <c r="H26" s="12">
        <v>2.5499999999999998</v>
      </c>
      <c r="I26" s="9">
        <f t="shared" si="1"/>
        <v>25500</v>
      </c>
      <c r="J26" s="48">
        <v>36431</v>
      </c>
      <c r="K26" s="15">
        <v>5000</v>
      </c>
      <c r="L26" s="12">
        <v>2.54</v>
      </c>
      <c r="M26" s="9">
        <f t="shared" si="2"/>
        <v>12700</v>
      </c>
      <c r="N26" s="48">
        <v>36431</v>
      </c>
    </row>
    <row r="27" spans="1:14" x14ac:dyDescent="0.25">
      <c r="A27" s="7"/>
      <c r="B27" s="7"/>
      <c r="C27" s="20">
        <v>15000</v>
      </c>
      <c r="D27" s="21">
        <v>2.5099999999999998</v>
      </c>
      <c r="E27" s="22">
        <f t="shared" si="0"/>
        <v>37650</v>
      </c>
      <c r="F27" s="48">
        <v>36431</v>
      </c>
      <c r="G27" s="15">
        <v>5000</v>
      </c>
      <c r="H27" s="12">
        <v>2.5499999999999998</v>
      </c>
      <c r="I27" s="9">
        <f t="shared" si="1"/>
        <v>12750</v>
      </c>
      <c r="J27" s="48">
        <v>36431</v>
      </c>
      <c r="K27" s="15">
        <v>10000</v>
      </c>
      <c r="L27" s="12">
        <v>2.54</v>
      </c>
      <c r="M27" s="9">
        <f t="shared" si="2"/>
        <v>25400</v>
      </c>
      <c r="N27" s="48">
        <v>36431</v>
      </c>
    </row>
    <row r="28" spans="1:14" x14ac:dyDescent="0.25">
      <c r="A28" s="7"/>
      <c r="B28" s="7"/>
      <c r="C28" s="20">
        <v>10000</v>
      </c>
      <c r="D28" s="21">
        <v>2.5</v>
      </c>
      <c r="E28" s="22">
        <f t="shared" si="0"/>
        <v>25000</v>
      </c>
      <c r="F28" s="48">
        <v>36431</v>
      </c>
      <c r="G28" s="15">
        <v>5000</v>
      </c>
      <c r="H28" s="12">
        <v>2.54</v>
      </c>
      <c r="I28" s="9">
        <f t="shared" si="1"/>
        <v>12700</v>
      </c>
      <c r="J28" s="48">
        <v>36431</v>
      </c>
      <c r="K28" s="15">
        <v>5000</v>
      </c>
      <c r="L28" s="12">
        <v>2.5299999999999998</v>
      </c>
      <c r="M28" s="9">
        <f t="shared" si="2"/>
        <v>12649.999999999998</v>
      </c>
      <c r="N28" s="48">
        <v>36431</v>
      </c>
    </row>
    <row r="29" spans="1:14" x14ac:dyDescent="0.25">
      <c r="A29" s="7"/>
      <c r="B29" s="7"/>
      <c r="C29" s="20">
        <v>5000</v>
      </c>
      <c r="D29" s="21">
        <v>2.4900000000000002</v>
      </c>
      <c r="E29" s="22">
        <f t="shared" si="0"/>
        <v>12450.000000000002</v>
      </c>
      <c r="F29" s="48">
        <v>36431</v>
      </c>
      <c r="G29" s="15">
        <v>15000</v>
      </c>
      <c r="H29" s="12">
        <v>2.54</v>
      </c>
      <c r="I29" s="9">
        <f t="shared" si="1"/>
        <v>38100</v>
      </c>
      <c r="J29" s="48">
        <v>36431</v>
      </c>
      <c r="K29" s="15">
        <v>10000</v>
      </c>
      <c r="L29" s="12">
        <v>2.5299999999999998</v>
      </c>
      <c r="M29" s="9">
        <f t="shared" si="2"/>
        <v>25299.999999999996</v>
      </c>
      <c r="N29" s="48">
        <v>36431</v>
      </c>
    </row>
    <row r="30" spans="1:14" x14ac:dyDescent="0.25">
      <c r="A30" s="7"/>
      <c r="B30" s="7"/>
      <c r="C30" s="20">
        <v>5000</v>
      </c>
      <c r="D30" s="21">
        <v>2.4900000000000002</v>
      </c>
      <c r="E30" s="22">
        <f t="shared" si="0"/>
        <v>12450.000000000002</v>
      </c>
      <c r="F30" s="48">
        <v>36431</v>
      </c>
      <c r="G30" s="15">
        <v>10000</v>
      </c>
      <c r="H30" s="12">
        <v>2.5</v>
      </c>
      <c r="I30" s="9">
        <f t="shared" si="1"/>
        <v>25000</v>
      </c>
      <c r="J30" s="48">
        <v>36431</v>
      </c>
      <c r="K30" s="15">
        <v>20000</v>
      </c>
      <c r="L30" s="12">
        <v>2.52</v>
      </c>
      <c r="M30" s="9">
        <f t="shared" si="2"/>
        <v>50400</v>
      </c>
      <c r="N30" s="48">
        <v>36431</v>
      </c>
    </row>
    <row r="31" spans="1:14" x14ac:dyDescent="0.25">
      <c r="A31" s="7"/>
      <c r="B31" s="7"/>
      <c r="C31" s="20">
        <v>10000</v>
      </c>
      <c r="D31" s="21">
        <v>2.48</v>
      </c>
      <c r="E31" s="22">
        <f t="shared" si="0"/>
        <v>24800</v>
      </c>
      <c r="F31" s="48">
        <v>36431</v>
      </c>
      <c r="G31" s="15">
        <v>10000</v>
      </c>
      <c r="H31" s="12">
        <v>2.5</v>
      </c>
      <c r="I31" s="9">
        <f t="shared" si="1"/>
        <v>25000</v>
      </c>
      <c r="J31" s="48">
        <v>36431</v>
      </c>
      <c r="K31" s="15">
        <v>10000</v>
      </c>
      <c r="L31" s="12">
        <v>2.5299999999999998</v>
      </c>
      <c r="M31" s="9">
        <f t="shared" si="2"/>
        <v>25299.999999999996</v>
      </c>
      <c r="N31" s="48">
        <v>36431</v>
      </c>
    </row>
    <row r="32" spans="1:14" x14ac:dyDescent="0.25">
      <c r="A32" s="7"/>
      <c r="B32" s="7"/>
      <c r="C32" s="20">
        <v>10000</v>
      </c>
      <c r="D32" s="21">
        <v>2.48</v>
      </c>
      <c r="E32" s="22">
        <f t="shared" si="0"/>
        <v>24800</v>
      </c>
      <c r="F32" s="48">
        <v>36431</v>
      </c>
      <c r="G32" s="15">
        <v>10000</v>
      </c>
      <c r="H32" s="12">
        <v>2.48</v>
      </c>
      <c r="I32" s="9">
        <f t="shared" si="1"/>
        <v>24800</v>
      </c>
      <c r="J32" s="48">
        <v>36431</v>
      </c>
      <c r="K32" s="15">
        <v>10000</v>
      </c>
      <c r="L32" s="12">
        <v>2.52</v>
      </c>
      <c r="M32" s="9">
        <f t="shared" si="2"/>
        <v>25200</v>
      </c>
      <c r="N32" s="48">
        <v>36431</v>
      </c>
    </row>
    <row r="33" spans="1:14" x14ac:dyDescent="0.25">
      <c r="A33" s="7"/>
      <c r="B33" s="7"/>
      <c r="C33" s="20">
        <v>5000</v>
      </c>
      <c r="D33" s="21">
        <v>2.4900000000000002</v>
      </c>
      <c r="E33" s="22">
        <f t="shared" si="0"/>
        <v>12450.000000000002</v>
      </c>
      <c r="F33" s="48">
        <v>36431</v>
      </c>
      <c r="G33" s="15">
        <v>5000</v>
      </c>
      <c r="H33" s="12">
        <v>2.48</v>
      </c>
      <c r="I33" s="9">
        <f t="shared" si="1"/>
        <v>12400</v>
      </c>
      <c r="J33" s="48">
        <v>36431</v>
      </c>
      <c r="K33" s="15">
        <v>10000</v>
      </c>
      <c r="L33" s="12">
        <v>2.5099999999999998</v>
      </c>
      <c r="M33" s="9">
        <f t="shared" si="2"/>
        <v>25099.999999999996</v>
      </c>
      <c r="N33" s="48">
        <v>36431</v>
      </c>
    </row>
    <row r="34" spans="1:14" x14ac:dyDescent="0.25">
      <c r="A34" s="7"/>
      <c r="B34" s="7"/>
      <c r="C34" s="20">
        <v>5000</v>
      </c>
      <c r="D34" s="21">
        <v>2.4700000000000002</v>
      </c>
      <c r="E34" s="22">
        <f t="shared" si="0"/>
        <v>12350.000000000002</v>
      </c>
      <c r="F34" s="48">
        <v>36431</v>
      </c>
      <c r="G34" s="15">
        <v>5000</v>
      </c>
      <c r="H34" s="12">
        <v>2.44</v>
      </c>
      <c r="I34" s="9">
        <f t="shared" si="1"/>
        <v>12200</v>
      </c>
      <c r="J34" s="48">
        <v>36432</v>
      </c>
      <c r="K34" s="15">
        <v>10000</v>
      </c>
      <c r="L34" s="12">
        <v>2.5</v>
      </c>
      <c r="M34" s="9">
        <f t="shared" si="2"/>
        <v>25000</v>
      </c>
      <c r="N34" s="48">
        <v>36431</v>
      </c>
    </row>
    <row r="35" spans="1:14" x14ac:dyDescent="0.25">
      <c r="A35" s="7"/>
      <c r="B35" s="7"/>
      <c r="C35" s="20">
        <v>10000</v>
      </c>
      <c r="D35" s="21">
        <v>2.4700000000000002</v>
      </c>
      <c r="E35" s="22">
        <f t="shared" si="0"/>
        <v>24700.000000000004</v>
      </c>
      <c r="F35" s="48">
        <v>36431</v>
      </c>
      <c r="G35" s="15">
        <v>2500</v>
      </c>
      <c r="H35" s="12">
        <v>2.42</v>
      </c>
      <c r="I35" s="9">
        <f t="shared" si="1"/>
        <v>6050</v>
      </c>
      <c r="J35" s="48">
        <v>36432</v>
      </c>
      <c r="K35" s="15">
        <v>5000</v>
      </c>
      <c r="L35" s="12">
        <v>2.5</v>
      </c>
      <c r="M35" s="9">
        <f t="shared" si="2"/>
        <v>12500</v>
      </c>
      <c r="N35" s="48">
        <v>36431</v>
      </c>
    </row>
    <row r="36" spans="1:14" x14ac:dyDescent="0.25">
      <c r="A36" s="7"/>
      <c r="B36" s="7"/>
      <c r="C36" s="20">
        <v>20000</v>
      </c>
      <c r="D36" s="21">
        <v>2.46</v>
      </c>
      <c r="E36" s="22">
        <f t="shared" si="0"/>
        <v>49200</v>
      </c>
      <c r="F36" s="48">
        <v>36431</v>
      </c>
      <c r="G36" s="15">
        <v>2500</v>
      </c>
      <c r="H36" s="7">
        <v>2.42</v>
      </c>
      <c r="I36" s="9">
        <f t="shared" ref="I36:I50" si="3">G36*H36</f>
        <v>6050</v>
      </c>
      <c r="J36" s="48">
        <v>36432</v>
      </c>
      <c r="K36" s="15">
        <v>10000</v>
      </c>
      <c r="L36" s="12">
        <v>2.4900000000000002</v>
      </c>
      <c r="M36" s="9">
        <f t="shared" si="2"/>
        <v>24900.000000000004</v>
      </c>
      <c r="N36" s="48">
        <v>36431</v>
      </c>
    </row>
    <row r="37" spans="1:14" x14ac:dyDescent="0.25">
      <c r="A37" s="7"/>
      <c r="B37" s="7"/>
      <c r="C37" s="20">
        <v>7500</v>
      </c>
      <c r="D37" s="21">
        <v>2.46</v>
      </c>
      <c r="E37" s="22">
        <f t="shared" si="0"/>
        <v>18450</v>
      </c>
      <c r="F37" s="48">
        <v>36431</v>
      </c>
      <c r="G37" s="15"/>
      <c r="H37" s="7"/>
      <c r="I37" s="9">
        <f t="shared" si="3"/>
        <v>0</v>
      </c>
      <c r="J37" s="14"/>
      <c r="K37" s="15">
        <v>5000</v>
      </c>
      <c r="L37" s="12">
        <v>2.48</v>
      </c>
      <c r="M37" s="9">
        <f t="shared" si="2"/>
        <v>12400</v>
      </c>
      <c r="N37" s="48">
        <v>36431</v>
      </c>
    </row>
    <row r="38" spans="1:14" x14ac:dyDescent="0.25">
      <c r="A38" s="7"/>
      <c r="B38" s="7"/>
      <c r="C38" s="20">
        <v>5000</v>
      </c>
      <c r="D38" s="21">
        <v>2.4500000000000002</v>
      </c>
      <c r="E38" s="22">
        <f t="shared" si="0"/>
        <v>12250</v>
      </c>
      <c r="F38" s="48">
        <v>36431</v>
      </c>
      <c r="G38" s="15"/>
      <c r="H38" s="7"/>
      <c r="I38" s="9">
        <f t="shared" si="3"/>
        <v>0</v>
      </c>
      <c r="J38" s="14"/>
      <c r="K38" s="15">
        <v>2500</v>
      </c>
      <c r="L38" s="12">
        <v>2.46</v>
      </c>
      <c r="M38" s="9">
        <f t="shared" si="2"/>
        <v>6150</v>
      </c>
      <c r="N38" s="48">
        <v>36431</v>
      </c>
    </row>
    <row r="39" spans="1:14" x14ac:dyDescent="0.25">
      <c r="A39" s="7"/>
      <c r="B39" s="7"/>
      <c r="C39" s="20">
        <v>10000</v>
      </c>
      <c r="D39" s="21">
        <v>2.42</v>
      </c>
      <c r="E39" s="9">
        <f t="shared" si="0"/>
        <v>24200</v>
      </c>
      <c r="F39" s="48">
        <v>36432</v>
      </c>
      <c r="G39" s="15"/>
      <c r="H39" s="7"/>
      <c r="I39" s="9">
        <f t="shared" si="3"/>
        <v>0</v>
      </c>
      <c r="J39" s="14"/>
      <c r="K39" s="15">
        <v>10000</v>
      </c>
      <c r="L39" s="12">
        <v>2.44</v>
      </c>
      <c r="M39" s="9">
        <f t="shared" si="2"/>
        <v>24400</v>
      </c>
      <c r="N39" s="48">
        <v>36431</v>
      </c>
    </row>
    <row r="40" spans="1:14" x14ac:dyDescent="0.25">
      <c r="A40" s="7"/>
      <c r="B40" s="7"/>
      <c r="C40" s="20">
        <v>10000</v>
      </c>
      <c r="D40" s="21">
        <v>2.4300000000000002</v>
      </c>
      <c r="E40" s="9">
        <f t="shared" si="0"/>
        <v>24300</v>
      </c>
      <c r="F40" s="48">
        <v>36432</v>
      </c>
      <c r="G40" s="15"/>
      <c r="H40" s="7"/>
      <c r="I40" s="9">
        <f t="shared" si="3"/>
        <v>0</v>
      </c>
      <c r="J40" s="14"/>
      <c r="K40" s="15">
        <v>5000</v>
      </c>
      <c r="L40" s="12">
        <v>2.42</v>
      </c>
      <c r="M40" s="9">
        <f t="shared" si="2"/>
        <v>12100</v>
      </c>
      <c r="N40" s="16">
        <v>36432</v>
      </c>
    </row>
    <row r="41" spans="1:14" x14ac:dyDescent="0.25">
      <c r="A41" s="7"/>
      <c r="B41" s="7"/>
      <c r="C41" s="15">
        <v>10000</v>
      </c>
      <c r="D41" s="7">
        <v>2.42</v>
      </c>
      <c r="E41" s="9">
        <f t="shared" si="0"/>
        <v>24200</v>
      </c>
      <c r="F41" s="48">
        <v>36432</v>
      </c>
      <c r="G41" s="15"/>
      <c r="H41" s="7"/>
      <c r="I41" s="9">
        <f t="shared" si="3"/>
        <v>0</v>
      </c>
      <c r="J41" s="14"/>
      <c r="K41" s="15">
        <v>5000</v>
      </c>
      <c r="L41" s="7">
        <v>2.4</v>
      </c>
      <c r="M41" s="9">
        <f t="shared" ref="M41:M50" si="4">K41*L41</f>
        <v>12000</v>
      </c>
      <c r="N41" s="16">
        <v>36432</v>
      </c>
    </row>
    <row r="42" spans="1:14" x14ac:dyDescent="0.25">
      <c r="A42" s="7"/>
      <c r="B42" s="7"/>
      <c r="C42" s="15">
        <v>5000</v>
      </c>
      <c r="D42" s="7">
        <v>2.41</v>
      </c>
      <c r="E42" s="9">
        <f t="shared" si="0"/>
        <v>12050</v>
      </c>
      <c r="F42" s="48">
        <v>36432</v>
      </c>
      <c r="G42" s="15"/>
      <c r="H42" s="7"/>
      <c r="I42" s="9">
        <f t="shared" si="3"/>
        <v>0</v>
      </c>
      <c r="J42" s="14"/>
      <c r="K42" s="15"/>
      <c r="L42" s="7"/>
      <c r="M42" s="9">
        <f t="shared" si="4"/>
        <v>0</v>
      </c>
      <c r="N42" s="16" t="s">
        <v>9</v>
      </c>
    </row>
    <row r="43" spans="1:14" x14ac:dyDescent="0.25">
      <c r="A43" s="7"/>
      <c r="B43" s="7"/>
      <c r="C43" s="15">
        <v>10000</v>
      </c>
      <c r="D43" s="7">
        <v>2.4</v>
      </c>
      <c r="E43" s="9">
        <f t="shared" si="0"/>
        <v>24000</v>
      </c>
      <c r="F43" s="48">
        <v>36432</v>
      </c>
      <c r="G43" s="15"/>
      <c r="H43" s="7"/>
      <c r="I43" s="9">
        <f t="shared" si="3"/>
        <v>0</v>
      </c>
      <c r="J43" s="14"/>
      <c r="K43" s="15"/>
      <c r="L43" s="7"/>
      <c r="M43" s="9">
        <f t="shared" si="4"/>
        <v>0</v>
      </c>
      <c r="N43" s="14"/>
    </row>
    <row r="44" spans="1:14" x14ac:dyDescent="0.25">
      <c r="A44" s="7"/>
      <c r="B44" s="7"/>
      <c r="C44" s="15">
        <v>10000</v>
      </c>
      <c r="D44" s="7">
        <v>2.4</v>
      </c>
      <c r="E44" s="9">
        <f t="shared" si="0"/>
        <v>24000</v>
      </c>
      <c r="F44" s="48">
        <v>36432</v>
      </c>
      <c r="G44" s="15"/>
      <c r="H44" s="7"/>
      <c r="I44" s="9">
        <f t="shared" si="3"/>
        <v>0</v>
      </c>
      <c r="J44" s="14"/>
      <c r="K44" s="15"/>
      <c r="L44" s="7"/>
      <c r="M44" s="9">
        <f t="shared" si="4"/>
        <v>0</v>
      </c>
      <c r="N44" s="14"/>
    </row>
    <row r="45" spans="1:14" x14ac:dyDescent="0.25">
      <c r="A45" s="7"/>
      <c r="B45" s="7"/>
      <c r="C45" s="15"/>
      <c r="D45" s="7"/>
      <c r="E45" s="9">
        <f t="shared" si="0"/>
        <v>0</v>
      </c>
      <c r="G45" s="15"/>
      <c r="H45" s="7"/>
      <c r="I45" s="9">
        <f t="shared" si="3"/>
        <v>0</v>
      </c>
      <c r="J45" s="14"/>
      <c r="K45" s="15"/>
      <c r="L45" s="7"/>
      <c r="M45" s="9">
        <f t="shared" si="4"/>
        <v>0</v>
      </c>
      <c r="N45" s="14"/>
    </row>
    <row r="46" spans="1:14" x14ac:dyDescent="0.25">
      <c r="A46" s="7"/>
      <c r="B46" s="7"/>
      <c r="C46" s="15"/>
      <c r="D46" s="7"/>
      <c r="E46" s="9">
        <f t="shared" si="0"/>
        <v>0</v>
      </c>
      <c r="G46" s="15"/>
      <c r="H46" s="7"/>
      <c r="I46" s="9">
        <f t="shared" si="3"/>
        <v>0</v>
      </c>
      <c r="J46" s="14"/>
      <c r="K46" s="15"/>
      <c r="L46" s="7"/>
      <c r="M46" s="9">
        <f t="shared" si="4"/>
        <v>0</v>
      </c>
      <c r="N46" s="14"/>
    </row>
    <row r="47" spans="1:14" x14ac:dyDescent="0.25">
      <c r="A47" s="7"/>
      <c r="B47" s="7"/>
      <c r="C47" s="15"/>
      <c r="D47" s="7"/>
      <c r="E47" s="9">
        <f t="shared" si="0"/>
        <v>0</v>
      </c>
      <c r="G47" s="15"/>
      <c r="H47" s="7"/>
      <c r="I47" s="9">
        <f t="shared" si="3"/>
        <v>0</v>
      </c>
      <c r="J47" s="14"/>
      <c r="K47" s="15"/>
      <c r="L47" s="7"/>
      <c r="M47" s="9">
        <f t="shared" si="4"/>
        <v>0</v>
      </c>
      <c r="N47" s="14"/>
    </row>
    <row r="48" spans="1:14" x14ac:dyDescent="0.25">
      <c r="A48" s="7"/>
      <c r="B48" s="7"/>
      <c r="C48" s="15"/>
      <c r="D48" s="7"/>
      <c r="E48" s="9">
        <f t="shared" si="0"/>
        <v>0</v>
      </c>
      <c r="G48" s="15"/>
      <c r="H48" s="7"/>
      <c r="I48" s="9">
        <f t="shared" si="3"/>
        <v>0</v>
      </c>
      <c r="J48" s="14"/>
      <c r="K48" s="15"/>
      <c r="L48" s="7"/>
      <c r="M48" s="9">
        <f t="shared" si="4"/>
        <v>0</v>
      </c>
      <c r="N48" s="14"/>
    </row>
    <row r="49" spans="1:14" x14ac:dyDescent="0.25">
      <c r="A49" s="7"/>
      <c r="B49" s="7"/>
      <c r="C49" s="15"/>
      <c r="D49" s="7"/>
      <c r="E49" s="9">
        <f t="shared" si="0"/>
        <v>0</v>
      </c>
      <c r="G49" s="15"/>
      <c r="H49" s="7"/>
      <c r="I49" s="9">
        <f t="shared" si="3"/>
        <v>0</v>
      </c>
      <c r="J49" s="14"/>
      <c r="K49" s="15"/>
      <c r="L49" s="7"/>
      <c r="M49" s="9">
        <f t="shared" si="4"/>
        <v>0</v>
      </c>
      <c r="N49" s="14"/>
    </row>
    <row r="50" spans="1:14" x14ac:dyDescent="0.25">
      <c r="A50" s="7"/>
      <c r="B50" s="7"/>
      <c r="C50" s="15"/>
      <c r="D50" s="7"/>
      <c r="E50" s="9">
        <f t="shared" si="0"/>
        <v>0</v>
      </c>
      <c r="G50" s="15"/>
      <c r="H50" s="7"/>
      <c r="I50" s="9">
        <f t="shared" si="3"/>
        <v>0</v>
      </c>
      <c r="J50" s="14"/>
      <c r="K50" s="15"/>
      <c r="L50" s="7"/>
      <c r="M50" s="9">
        <f t="shared" si="4"/>
        <v>0</v>
      </c>
      <c r="N50" s="14"/>
    </row>
    <row r="51" spans="1:14" x14ac:dyDescent="0.25">
      <c r="A51" s="7"/>
      <c r="C51" s="41">
        <f>SUM(C9:C50)</f>
        <v>322500</v>
      </c>
      <c r="D51" s="7">
        <f>ROUND(SUM(E9:E50)/SUM(C9:C50),2)</f>
        <v>2.5099999999999998</v>
      </c>
      <c r="G51" s="15">
        <f>SUM(G9:G50)</f>
        <v>174500</v>
      </c>
      <c r="H51" s="7">
        <f>ROUND(SUM(I9:I50)/SUM(G9:G50),2)</f>
        <v>2.5499999999999998</v>
      </c>
      <c r="J51" s="14"/>
      <c r="K51" s="15">
        <f>SUM(K9:K50)</f>
        <v>287500</v>
      </c>
      <c r="L51" s="7">
        <f>ROUND(SUM(M9:M50)/SUM(K9:K50),2)</f>
        <v>2.54</v>
      </c>
      <c r="N51" s="14"/>
    </row>
    <row r="52" spans="1:14" ht="13.8" thickBot="1" x14ac:dyDescent="0.3">
      <c r="A52" s="7"/>
      <c r="C52" s="42" t="s">
        <v>0</v>
      </c>
      <c r="D52" s="7" t="s">
        <v>4</v>
      </c>
      <c r="E52" s="17"/>
      <c r="F52" s="27"/>
      <c r="G52" s="41" t="s">
        <v>0</v>
      </c>
      <c r="H52" s="7" t="s">
        <v>4</v>
      </c>
      <c r="I52" s="17"/>
      <c r="J52" s="18"/>
      <c r="K52" s="41" t="s">
        <v>0</v>
      </c>
      <c r="L52" s="7" t="s">
        <v>4</v>
      </c>
      <c r="M52" s="17"/>
      <c r="N52" s="18"/>
    </row>
    <row r="53" spans="1:14" x14ac:dyDescent="0.25">
      <c r="C53" s="43"/>
      <c r="D53" s="10"/>
      <c r="G53" s="43"/>
      <c r="H53" s="10"/>
      <c r="K53" s="43"/>
      <c r="L53" s="10"/>
    </row>
    <row r="54" spans="1:14" x14ac:dyDescent="0.25">
      <c r="C54" s="3" t="s">
        <v>7</v>
      </c>
      <c r="D54" s="6">
        <f>MAX(D9:D50)</f>
        <v>2.6</v>
      </c>
      <c r="G54" s="3" t="s">
        <v>7</v>
      </c>
      <c r="H54" s="6">
        <f>MAX(H8:H50)</f>
        <v>2.61</v>
      </c>
      <c r="K54" s="3" t="s">
        <v>7</v>
      </c>
      <c r="L54" s="6">
        <f>MAX(L8:L50)</f>
        <v>2.59</v>
      </c>
    </row>
    <row r="55" spans="1:14" x14ac:dyDescent="0.25">
      <c r="C55" s="5" t="s">
        <v>8</v>
      </c>
      <c r="D55" s="8">
        <f>MIN(D9:D50)</f>
        <v>2.4</v>
      </c>
      <c r="G55" s="5" t="s">
        <v>8</v>
      </c>
      <c r="H55" s="8">
        <f>MIN(H8:H50)</f>
        <v>2.42</v>
      </c>
      <c r="K55" s="5" t="s">
        <v>8</v>
      </c>
      <c r="L55" s="8">
        <f>MIN(L8:L50)</f>
        <v>2.4</v>
      </c>
    </row>
    <row r="58" spans="1:14" hidden="1" x14ac:dyDescent="0.25">
      <c r="C58" s="4">
        <v>204200</v>
      </c>
      <c r="D58" s="4">
        <v>2.3199999999999998</v>
      </c>
      <c r="G58" s="4">
        <v>218000</v>
      </c>
      <c r="H58" s="4">
        <v>2.3199999999999998</v>
      </c>
      <c r="K58" s="4">
        <v>233900</v>
      </c>
      <c r="L58" s="4">
        <v>2.3199999999999998</v>
      </c>
    </row>
    <row r="59" spans="1:14" hidden="1" x14ac:dyDescent="0.25">
      <c r="C59" s="4" t="s">
        <v>0</v>
      </c>
      <c r="D59" s="4" t="s">
        <v>4</v>
      </c>
      <c r="G59" s="4" t="s">
        <v>0</v>
      </c>
      <c r="H59" s="4" t="s">
        <v>4</v>
      </c>
      <c r="K59" s="4" t="s">
        <v>0</v>
      </c>
      <c r="L59" s="4" t="s">
        <v>4</v>
      </c>
    </row>
    <row r="60" spans="1:14" hidden="1" x14ac:dyDescent="0.25"/>
    <row r="61" spans="1:14" hidden="1" x14ac:dyDescent="0.25">
      <c r="C61" s="4" t="s">
        <v>7</v>
      </c>
      <c r="D61" s="4">
        <v>2.33</v>
      </c>
      <c r="G61" s="4" t="s">
        <v>7</v>
      </c>
      <c r="H61" s="4">
        <v>2.34</v>
      </c>
      <c r="K61" s="4" t="s">
        <v>7</v>
      </c>
      <c r="L61" s="4">
        <v>2.34</v>
      </c>
    </row>
    <row r="62" spans="1:14" hidden="1" x14ac:dyDescent="0.25">
      <c r="C62" s="4" t="s">
        <v>8</v>
      </c>
      <c r="D62" s="4">
        <v>2.2799999999999998</v>
      </c>
      <c r="G62" s="4" t="s">
        <v>8</v>
      </c>
      <c r="H62" s="4">
        <v>2.29</v>
      </c>
      <c r="K62" s="4" t="s">
        <v>8</v>
      </c>
      <c r="L62" s="4">
        <v>2.29</v>
      </c>
    </row>
    <row r="63" spans="1:14" hidden="1" x14ac:dyDescent="0.25"/>
    <row r="64" spans="1:14" hidden="1" x14ac:dyDescent="0.25">
      <c r="C64" s="33">
        <f>+(C51-C58)/C58</f>
        <v>0.57933398628795296</v>
      </c>
      <c r="G64" s="19">
        <f>(G51-G58)/G58</f>
        <v>-0.19954128440366972</v>
      </c>
      <c r="K64" s="19">
        <f>(K51-K58)/K58</f>
        <v>0.22915775972637881</v>
      </c>
    </row>
  </sheetData>
  <pageMargins left="0" right="0.25" top="1" bottom="1" header="0.5" footer="0.5"/>
  <pageSetup scale="85" fitToWidth="3" orientation="portrait" verticalDpi="300" r:id="rId1"/>
  <headerFooter alignWithMargins="0">
    <oddHeader xml:space="preserve">&amp;C
</oddHeader>
    <oddFooter>&amp;CPage &amp;P&amp;R&amp;D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CGLF Tex Gas</vt:lpstr>
      <vt:lpstr>'CGLF Tex Gas'!Print_Area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1999-09-30T19:23:13Z</cp:lastPrinted>
  <dcterms:created xsi:type="dcterms:W3CDTF">1998-05-28T19:06:16Z</dcterms:created>
  <dcterms:modified xsi:type="dcterms:W3CDTF">2023-09-10T12:08:57Z</dcterms:modified>
</cp:coreProperties>
</file>