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48" windowWidth="14100" windowHeight="4560"/>
  </bookViews>
  <sheets>
    <sheet name="AGT" sheetId="1" r:id="rId1"/>
  </sheets>
  <definedNames>
    <definedName name="_xlnm.Print_Area" localSheetId="0">AGT!$A$17:$V$67</definedName>
    <definedName name="_xlnm.Print_Titles" localSheetId="0">AGT!$A:$E,AGT!$4:$17</definedName>
  </definedNames>
  <calcPr calcId="0" fullCalcOnLoad="1"/>
</workbook>
</file>

<file path=xl/calcChain.xml><?xml version="1.0" encoding="utf-8"?>
<calcChain xmlns="http://schemas.openxmlformats.org/spreadsheetml/2006/main">
  <c r="Q23" i="1" l="1"/>
  <c r="W56" i="1"/>
  <c r="Y56" i="1"/>
  <c r="Z56" i="1"/>
  <c r="AA56" i="1"/>
  <c r="AB56" i="1"/>
  <c r="AC56" i="1"/>
  <c r="AD56" i="1"/>
  <c r="W58" i="1"/>
  <c r="Y58" i="1"/>
  <c r="Z58" i="1"/>
  <c r="AA58" i="1"/>
  <c r="AB58" i="1"/>
  <c r="AC58" i="1"/>
  <c r="AD58" i="1"/>
  <c r="F59" i="1"/>
  <c r="G59" i="1"/>
  <c r="H59" i="1"/>
  <c r="I59" i="1"/>
  <c r="K59" i="1"/>
  <c r="L59" i="1"/>
  <c r="M59" i="1"/>
  <c r="N59" i="1"/>
  <c r="O59" i="1"/>
  <c r="P59" i="1"/>
  <c r="Q59" i="1"/>
  <c r="R59" i="1"/>
  <c r="W59" i="1"/>
  <c r="X59" i="1"/>
  <c r="Y59" i="1"/>
  <c r="Z59" i="1"/>
  <c r="AA59" i="1"/>
  <c r="AB59" i="1"/>
  <c r="AC59" i="1"/>
  <c r="AD59" i="1"/>
  <c r="AE59" i="1"/>
  <c r="AF59" i="1"/>
  <c r="AF70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</calcChain>
</file>

<file path=xl/sharedStrings.xml><?xml version="1.0" encoding="utf-8"?>
<sst xmlns="http://schemas.openxmlformats.org/spreadsheetml/2006/main" count="54" uniqueCount="29">
  <si>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</si>
  <si>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</si>
  <si>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</si>
  <si>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</si>
  <si>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</si>
  <si>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</si>
  <si>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</si>
  <si>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</si>
  <si>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</si>
  <si>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</si>
  <si>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</si>
  <si>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</si>
  <si>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</si>
  <si>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</si>
  <si>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</si>
  <si>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</si>
  <si>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</si>
  <si>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Hanover</t>
  </si>
  <si>
    <t>Supplier</t>
  </si>
  <si>
    <t>????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</si>
  <si>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</si>
  <si>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</si>
  <si>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</si>
  <si>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</si>
  <si>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</si>
  <si>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cc:   Phil Villagomez, Columbia Energy Houston</t>
  </si>
  <si>
    <t>Enron/CES</t>
  </si>
  <si>
    <t>Fax:  713-646-2102</t>
  </si>
  <si>
    <t>SUPPLY FROM AGT -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</si>
</sst>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  <xf numFmtId="0" fontId="6" fillId="2" borderId="0" xfId="0" applyFont="1" applyFill="1" applyAlignment="1">
      <alignment horizontal="center"/>
    </xf>
    <xf numFmtId="0" fontId="4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9"/>
  <sheetViews>
    <sheetView tabSelected="1" zoomScale="75" zoomScaleNormal="75" workbookViewId="0">
      <selection activeCell="AF20" sqref="AF20"/>
    </sheetView>
  </sheetViews>
  <sheetFormatPr defaultRowHeight="13.2" x14ac:dyDescent="0.25"/>
  <cols>
    <col min="1" max="1" width="15.33203125" customWidth="1"/>
    <col min="3" max="3" width="20.6640625" customWidth="1"/>
    <col min="4" max="4" width="22.6640625" customWidth="1"/>
    <col min="5" max="5" width="31.44140625" customWidth="1"/>
    <col min="6" max="21" width="0" style="2" hidden="1" customWidth="1"/>
    <col min="22" max="22" width="0" hidden="1" customWidth="1"/>
    <col min="23" max="28" width="0" style="2" hidden="1" customWidth="1"/>
  </cols>
  <sheetData>
    <row r="1" spans="1:36" ht="15" customHeight="1" x14ac:dyDescent="0.25">
      <c r="A1" s="12" t="s">
        <v>11</v>
      </c>
      <c r="B1" s="12"/>
      <c r="C1" s="12"/>
      <c r="D1" s="12"/>
      <c r="E1" s="1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3">
      <c r="A2" s="13" t="s">
        <v>28</v>
      </c>
      <c r="B2" s="12"/>
      <c r="C2" s="12"/>
      <c r="D2" s="12"/>
      <c r="E2" s="1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3">
      <c r="A3" s="13" t="s">
        <v>9</v>
      </c>
      <c r="B3" s="12"/>
      <c r="C3" s="12"/>
      <c r="D3" s="12"/>
      <c r="E3" s="1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5">
      <c r="A4" s="12" t="s">
        <v>15</v>
      </c>
      <c r="B4" s="12"/>
      <c r="C4" s="12"/>
      <c r="D4" s="12"/>
      <c r="E4" s="12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5">
      <c r="A5" s="12"/>
      <c r="B5" s="12"/>
      <c r="C5" s="12"/>
      <c r="D5" s="12"/>
      <c r="E5" s="1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5">
      <c r="A6" s="12"/>
      <c r="B6" s="12"/>
      <c r="C6" s="12"/>
      <c r="D6" s="12"/>
      <c r="E6" s="1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3">
      <c r="A7" s="29">
        <v>36526</v>
      </c>
      <c r="B7" s="12"/>
      <c r="C7" s="12"/>
      <c r="D7" s="12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3">
      <c r="A8" s="29"/>
      <c r="B8" s="12"/>
      <c r="C8" s="12"/>
      <c r="D8" s="12"/>
      <c r="E8" s="1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5">
      <c r="A9" s="12" t="s">
        <v>20</v>
      </c>
      <c r="B9" s="12"/>
      <c r="C9" s="12"/>
      <c r="D9" s="12"/>
      <c r="E9" s="1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25">
      <c r="A10" s="12" t="s">
        <v>21</v>
      </c>
      <c r="B10" s="12"/>
      <c r="C10" s="12" t="s">
        <v>22</v>
      </c>
      <c r="D10" s="12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25">
      <c r="A11" s="12" t="s">
        <v>23</v>
      </c>
      <c r="B11" s="12"/>
      <c r="C11" s="12" t="s">
        <v>24</v>
      </c>
      <c r="D11" s="12"/>
      <c r="E11" s="12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  <c r="AI11" s="12"/>
      <c r="AJ11" s="12"/>
    </row>
    <row r="12" spans="1:36" ht="15" customHeight="1" x14ac:dyDescent="0.25">
      <c r="A12" s="12" t="s">
        <v>27</v>
      </c>
      <c r="B12" s="12"/>
      <c r="C12" s="12"/>
      <c r="D12" s="12"/>
      <c r="E12" s="1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2"/>
      <c r="AG12" s="12"/>
      <c r="AH12" s="12"/>
      <c r="AI12" s="12"/>
      <c r="AJ12" s="12"/>
    </row>
    <row r="13" spans="1:36" ht="15" customHeight="1" x14ac:dyDescent="0.25">
      <c r="A13" s="12"/>
      <c r="B13" s="12"/>
      <c r="C13" s="12"/>
      <c r="D13" s="12"/>
      <c r="E13" s="12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2"/>
      <c r="W13" s="16"/>
      <c r="X13" s="16"/>
      <c r="Y13" s="16"/>
      <c r="Z13" s="16"/>
      <c r="AA13" s="16"/>
      <c r="AB13" s="16"/>
      <c r="AC13" s="12"/>
      <c r="AD13" s="12"/>
      <c r="AE13" s="12"/>
      <c r="AF13" s="12"/>
      <c r="AG13" s="12"/>
      <c r="AH13" s="12"/>
      <c r="AI13" s="12"/>
      <c r="AJ13" s="12"/>
    </row>
    <row r="14" spans="1:36" ht="15" customHeight="1" x14ac:dyDescent="0.25">
      <c r="A14" s="12" t="s">
        <v>25</v>
      </c>
      <c r="B14" s="12"/>
      <c r="C14" s="12"/>
      <c r="D14" s="16"/>
      <c r="E14" s="12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2"/>
      <c r="W14" s="16"/>
      <c r="X14" s="16"/>
      <c r="Y14" s="16"/>
      <c r="Z14" s="16"/>
      <c r="AA14" s="16"/>
      <c r="AB14" s="16"/>
      <c r="AC14" s="12"/>
      <c r="AD14" s="12"/>
      <c r="AE14" s="12"/>
      <c r="AF14" s="12"/>
      <c r="AG14" s="12"/>
      <c r="AH14" s="12"/>
      <c r="AI14" s="12"/>
      <c r="AJ14" s="12"/>
    </row>
    <row r="15" spans="1:36" ht="15" customHeight="1" x14ac:dyDescent="0.25">
      <c r="A15" s="12"/>
      <c r="B15" s="12"/>
      <c r="C15" s="12"/>
      <c r="D15" s="12"/>
      <c r="E15" s="1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2"/>
      <c r="W15" s="16"/>
      <c r="X15" s="16"/>
      <c r="Y15" s="16"/>
      <c r="Z15" s="16"/>
      <c r="AA15" s="16"/>
      <c r="AB15" s="16"/>
      <c r="AC15" s="12"/>
      <c r="AD15" s="12"/>
      <c r="AE15" s="12"/>
      <c r="AF15" s="12"/>
      <c r="AG15" s="12"/>
      <c r="AH15" s="12"/>
      <c r="AI15" s="12"/>
      <c r="AJ15" s="12"/>
    </row>
    <row r="16" spans="1:36" ht="15" customHeight="1" x14ac:dyDescent="0.3">
      <c r="A16" s="14" t="s">
        <v>0</v>
      </c>
      <c r="B16" s="15" t="s">
        <v>1</v>
      </c>
      <c r="C16" s="14" t="s">
        <v>18</v>
      </c>
      <c r="D16" s="14" t="s">
        <v>14</v>
      </c>
      <c r="E16" s="14" t="s">
        <v>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2"/>
      <c r="W16" s="16"/>
      <c r="X16" s="16"/>
      <c r="Y16" s="16"/>
      <c r="Z16" s="16"/>
      <c r="AA16" s="16"/>
      <c r="AB16" s="16"/>
      <c r="AC16" s="12"/>
      <c r="AD16" s="12"/>
      <c r="AE16" s="12"/>
      <c r="AF16" s="16"/>
      <c r="AG16" s="12"/>
      <c r="AH16" s="12"/>
      <c r="AI16" s="12"/>
      <c r="AJ16" s="12"/>
    </row>
    <row r="17" spans="1:36" ht="15" customHeight="1" x14ac:dyDescent="0.3">
      <c r="A17" s="12"/>
      <c r="B17" s="16"/>
      <c r="C17" s="17"/>
      <c r="D17" s="17"/>
      <c r="E17" s="17"/>
      <c r="F17" s="28">
        <v>1</v>
      </c>
      <c r="G17" s="28">
        <v>2</v>
      </c>
      <c r="H17" s="28">
        <v>3</v>
      </c>
      <c r="I17" s="28">
        <v>4</v>
      </c>
      <c r="J17" s="28">
        <v>5</v>
      </c>
      <c r="K17" s="28">
        <v>6</v>
      </c>
      <c r="L17" s="28">
        <v>7</v>
      </c>
      <c r="M17" s="28">
        <v>8</v>
      </c>
      <c r="N17" s="28">
        <v>9</v>
      </c>
      <c r="O17" s="28">
        <v>10</v>
      </c>
      <c r="P17" s="28">
        <v>11</v>
      </c>
      <c r="Q17" s="28">
        <v>12</v>
      </c>
      <c r="R17" s="28">
        <v>13</v>
      </c>
      <c r="S17" s="28">
        <v>14</v>
      </c>
      <c r="T17" s="28">
        <v>15</v>
      </c>
      <c r="U17" s="28">
        <v>16</v>
      </c>
      <c r="V17" s="28">
        <v>17</v>
      </c>
      <c r="W17" s="28">
        <v>18</v>
      </c>
      <c r="X17" s="28">
        <v>19</v>
      </c>
      <c r="Y17" s="28">
        <v>20</v>
      </c>
      <c r="Z17" s="28">
        <v>21</v>
      </c>
      <c r="AA17" s="28">
        <v>22</v>
      </c>
      <c r="AB17" s="28">
        <v>23</v>
      </c>
      <c r="AC17" s="28">
        <v>24</v>
      </c>
      <c r="AD17" s="28">
        <v>25</v>
      </c>
      <c r="AE17" s="28">
        <v>26</v>
      </c>
      <c r="AF17" s="30">
        <v>27</v>
      </c>
      <c r="AG17" s="28">
        <v>28</v>
      </c>
      <c r="AH17" s="18">
        <v>29</v>
      </c>
      <c r="AI17" s="18">
        <v>30</v>
      </c>
      <c r="AJ17" s="18">
        <v>31</v>
      </c>
    </row>
    <row r="18" spans="1:36" ht="15" customHeight="1" x14ac:dyDescent="0.3">
      <c r="A18" s="12"/>
      <c r="B18" s="16"/>
      <c r="C18" s="17"/>
      <c r="D18" s="17"/>
      <c r="E18" s="1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18"/>
      <c r="W18" s="28"/>
      <c r="X18" s="28"/>
      <c r="Y18" s="28"/>
      <c r="Z18" s="28"/>
      <c r="AA18" s="28"/>
      <c r="AB18" s="28"/>
      <c r="AC18" s="18"/>
      <c r="AD18" s="18"/>
      <c r="AE18" s="18"/>
      <c r="AF18" s="18"/>
      <c r="AG18" s="18"/>
      <c r="AH18" s="18"/>
      <c r="AI18" s="18"/>
      <c r="AJ18" s="18"/>
    </row>
    <row r="19" spans="1:36" ht="15" customHeight="1" x14ac:dyDescent="0.3">
      <c r="A19" s="12"/>
      <c r="B19" s="16"/>
      <c r="C19" s="17"/>
      <c r="D19" s="17"/>
      <c r="E19" s="1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18"/>
      <c r="W19" s="28"/>
      <c r="X19" s="28"/>
      <c r="Y19" s="28"/>
      <c r="Z19" s="28"/>
      <c r="AA19" s="28"/>
      <c r="AB19" s="28"/>
      <c r="AC19" s="18"/>
      <c r="AD19" s="18"/>
      <c r="AE19" s="18"/>
      <c r="AF19" s="18"/>
      <c r="AG19" s="18"/>
      <c r="AH19" s="18"/>
      <c r="AI19" s="18"/>
      <c r="AJ19" s="18"/>
    </row>
    <row r="20" spans="1:36" ht="15" customHeight="1" x14ac:dyDescent="0.3">
      <c r="A20" s="19" t="s">
        <v>3</v>
      </c>
      <c r="B20" s="20">
        <v>2</v>
      </c>
      <c r="C20" s="16"/>
      <c r="D20" s="16"/>
      <c r="E20" s="20">
        <v>771058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12"/>
      <c r="AH20" s="12"/>
      <c r="AI20" s="12"/>
      <c r="AJ20" s="12"/>
    </row>
    <row r="21" spans="1:36" ht="15" customHeight="1" x14ac:dyDescent="0.3">
      <c r="A21" s="19"/>
      <c r="B21" s="20"/>
      <c r="C21" s="16"/>
      <c r="D21" s="16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3">
      <c r="A22" s="19"/>
      <c r="B22" s="20"/>
      <c r="C22" s="16"/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3">
      <c r="A23" s="19" t="s">
        <v>4</v>
      </c>
      <c r="B23" s="20">
        <v>3</v>
      </c>
      <c r="C23" s="16"/>
      <c r="D23" s="16"/>
      <c r="E23" s="20">
        <v>771058</v>
      </c>
      <c r="F23" s="21">
        <v>1100</v>
      </c>
      <c r="G23" s="21">
        <v>1000</v>
      </c>
      <c r="H23" s="21">
        <v>1375</v>
      </c>
      <c r="I23" s="21">
        <v>1224</v>
      </c>
      <c r="J23" s="21">
        <v>1589</v>
      </c>
      <c r="K23" s="21">
        <v>1358</v>
      </c>
      <c r="L23" s="21">
        <v>1626</v>
      </c>
      <c r="M23" s="21">
        <v>1324</v>
      </c>
      <c r="N23" s="21">
        <v>1196</v>
      </c>
      <c r="O23" s="21">
        <v>1119</v>
      </c>
      <c r="P23" s="21">
        <v>1177</v>
      </c>
      <c r="Q23" s="21">
        <f>325+735</f>
        <v>1060</v>
      </c>
      <c r="R23" s="21">
        <v>1408</v>
      </c>
      <c r="S23" s="21">
        <v>1753</v>
      </c>
      <c r="T23" s="21">
        <v>1400</v>
      </c>
      <c r="U23" s="21">
        <v>1100</v>
      </c>
      <c r="V23" s="21">
        <v>1734</v>
      </c>
      <c r="W23" s="21">
        <v>1999</v>
      </c>
      <c r="X23" s="21">
        <v>1998</v>
      </c>
      <c r="Y23" s="21">
        <v>2076</v>
      </c>
      <c r="Z23" s="21">
        <v>1998</v>
      </c>
      <c r="AA23" s="21">
        <v>1941</v>
      </c>
      <c r="AB23" s="21">
        <v>1650</v>
      </c>
      <c r="AC23" s="21">
        <v>1669</v>
      </c>
      <c r="AD23" s="21">
        <v>1350</v>
      </c>
      <c r="AE23" s="21">
        <v>1331</v>
      </c>
      <c r="AF23" s="21">
        <v>1331</v>
      </c>
      <c r="AG23" s="12"/>
      <c r="AH23" s="12"/>
      <c r="AI23" s="12"/>
      <c r="AJ23" s="12"/>
    </row>
    <row r="24" spans="1:36" ht="15" customHeight="1" x14ac:dyDescent="0.3">
      <c r="A24" s="19"/>
      <c r="B24" s="20"/>
      <c r="C24" s="16"/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3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3">
      <c r="A26" s="19"/>
      <c r="B26" s="20"/>
      <c r="C26" s="16"/>
      <c r="D26" s="16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12"/>
      <c r="AH26" s="12"/>
      <c r="AI26" s="12"/>
      <c r="AJ26" s="12"/>
    </row>
    <row r="27" spans="1:36" ht="15" customHeight="1" x14ac:dyDescent="0.3">
      <c r="A27" s="19" t="s">
        <v>5</v>
      </c>
      <c r="B27" s="20">
        <v>4</v>
      </c>
      <c r="C27" s="16"/>
      <c r="D27" s="16"/>
      <c r="E27" s="20">
        <v>771058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12"/>
      <c r="AH27" s="12"/>
      <c r="AI27" s="12"/>
      <c r="AJ27" s="12"/>
    </row>
    <row r="28" spans="1:36" ht="15" customHeight="1" x14ac:dyDescent="0.3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3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3">
      <c r="A30" s="19" t="s">
        <v>6</v>
      </c>
      <c r="B30" s="20">
        <v>11</v>
      </c>
      <c r="C30" s="16"/>
      <c r="D30" s="16"/>
      <c r="E30" s="20">
        <v>771058</v>
      </c>
      <c r="F30" s="21">
        <v>25</v>
      </c>
      <c r="G30" s="21">
        <v>25</v>
      </c>
      <c r="H30" s="21">
        <v>25</v>
      </c>
      <c r="I30" s="21">
        <v>25</v>
      </c>
      <c r="J30" s="21">
        <v>25</v>
      </c>
      <c r="K30" s="21">
        <v>25</v>
      </c>
      <c r="L30" s="21">
        <v>25</v>
      </c>
      <c r="M30" s="21">
        <v>25</v>
      </c>
      <c r="N30" s="21">
        <v>25</v>
      </c>
      <c r="O30" s="21">
        <v>25</v>
      </c>
      <c r="P30" s="21">
        <v>25</v>
      </c>
      <c r="Q30" s="21">
        <v>25</v>
      </c>
      <c r="R30" s="21">
        <v>25</v>
      </c>
      <c r="S30" s="21">
        <v>25</v>
      </c>
      <c r="T30" s="21">
        <v>25</v>
      </c>
      <c r="U30" s="21">
        <v>25</v>
      </c>
      <c r="V30" s="21">
        <v>25</v>
      </c>
      <c r="W30" s="21">
        <v>25</v>
      </c>
      <c r="X30" s="21">
        <v>25</v>
      </c>
      <c r="Y30" s="21">
        <v>25</v>
      </c>
      <c r="Z30" s="21">
        <v>25</v>
      </c>
      <c r="AA30" s="21">
        <v>25</v>
      </c>
      <c r="AB30" s="21">
        <v>25</v>
      </c>
      <c r="AC30" s="21">
        <v>25</v>
      </c>
      <c r="AD30" s="21">
        <v>25</v>
      </c>
      <c r="AE30" s="21">
        <v>25</v>
      </c>
      <c r="AF30" s="21">
        <v>25</v>
      </c>
      <c r="AG30" s="12"/>
      <c r="AH30" s="12"/>
      <c r="AI30" s="12"/>
      <c r="AJ30" s="12"/>
    </row>
    <row r="31" spans="1:36" ht="15" customHeight="1" x14ac:dyDescent="0.3">
      <c r="A31" s="19"/>
      <c r="B31" s="20"/>
      <c r="C31" s="16"/>
      <c r="D31" s="16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12"/>
      <c r="AH31" s="12"/>
      <c r="AI31" s="12"/>
      <c r="AJ31" s="12"/>
    </row>
    <row r="32" spans="1:36" ht="15" customHeight="1" x14ac:dyDescent="0.3">
      <c r="A32" s="19"/>
      <c r="B32" s="20"/>
      <c r="C32" s="16"/>
      <c r="D32" s="16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2"/>
      <c r="AH32" s="12"/>
      <c r="AI32" s="12"/>
      <c r="AJ32" s="12"/>
    </row>
    <row r="33" spans="1:36" ht="15" customHeight="1" x14ac:dyDescent="0.3">
      <c r="A33" s="19" t="s">
        <v>7</v>
      </c>
      <c r="B33" s="20">
        <v>17</v>
      </c>
      <c r="C33" s="16"/>
      <c r="D33" s="16"/>
      <c r="E33" s="20">
        <v>771058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12"/>
      <c r="AH33" s="12"/>
      <c r="AI33" s="12"/>
      <c r="AJ33" s="12"/>
    </row>
    <row r="34" spans="1:36" ht="15" customHeight="1" x14ac:dyDescent="0.3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3">
      <c r="A35" s="19"/>
      <c r="B35" s="20"/>
      <c r="C35" s="16"/>
      <c r="D35" s="1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3">
      <c r="A36" s="19" t="s">
        <v>7</v>
      </c>
      <c r="B36" s="20">
        <v>26</v>
      </c>
      <c r="C36" s="16"/>
      <c r="D36" s="16"/>
      <c r="E36" s="20">
        <v>771058</v>
      </c>
      <c r="F36" s="21">
        <v>100</v>
      </c>
      <c r="G36" s="21">
        <v>100</v>
      </c>
      <c r="H36" s="21">
        <v>100</v>
      </c>
      <c r="I36" s="21">
        <v>100</v>
      </c>
      <c r="J36" s="21">
        <v>100</v>
      </c>
      <c r="K36" s="21">
        <v>100</v>
      </c>
      <c r="L36" s="21">
        <v>100</v>
      </c>
      <c r="M36" s="21">
        <v>100</v>
      </c>
      <c r="N36" s="21">
        <v>100</v>
      </c>
      <c r="O36" s="21">
        <v>100</v>
      </c>
      <c r="P36" s="21">
        <v>100</v>
      </c>
      <c r="Q36" s="21">
        <v>100</v>
      </c>
      <c r="R36" s="21">
        <v>100</v>
      </c>
      <c r="S36" s="21">
        <v>56</v>
      </c>
      <c r="T36" s="21">
        <v>0</v>
      </c>
      <c r="U36" s="21">
        <v>100</v>
      </c>
      <c r="V36" s="21">
        <v>100</v>
      </c>
      <c r="W36" s="21">
        <v>100</v>
      </c>
      <c r="X36" s="21">
        <v>100</v>
      </c>
      <c r="Y36" s="21">
        <v>100</v>
      </c>
      <c r="Z36" s="21">
        <v>140</v>
      </c>
      <c r="AA36" s="21">
        <v>140</v>
      </c>
      <c r="AB36" s="21">
        <v>140</v>
      </c>
      <c r="AC36" s="21">
        <v>140</v>
      </c>
      <c r="AD36" s="21">
        <v>140</v>
      </c>
      <c r="AE36" s="21">
        <v>140</v>
      </c>
      <c r="AF36" s="21">
        <v>140</v>
      </c>
      <c r="AG36" s="12"/>
      <c r="AH36" s="12"/>
      <c r="AI36" s="12"/>
      <c r="AJ36" s="12"/>
    </row>
    <row r="37" spans="1:36" ht="15" customHeight="1" x14ac:dyDescent="0.3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3">
      <c r="A38" s="19"/>
      <c r="B38" s="20"/>
      <c r="C38" s="16"/>
      <c r="D38" s="16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3">
      <c r="A39" s="19" t="s">
        <v>7</v>
      </c>
      <c r="B39" s="20">
        <v>43</v>
      </c>
      <c r="C39" s="16"/>
      <c r="D39" s="16"/>
      <c r="E39" s="20">
        <v>771058</v>
      </c>
      <c r="F39" s="21">
        <v>140</v>
      </c>
      <c r="G39" s="21">
        <v>140</v>
      </c>
      <c r="H39" s="21">
        <v>140</v>
      </c>
      <c r="I39" s="21">
        <v>140</v>
      </c>
      <c r="J39" s="21">
        <v>140</v>
      </c>
      <c r="K39" s="21">
        <v>140</v>
      </c>
      <c r="L39" s="21">
        <v>140</v>
      </c>
      <c r="M39" s="21">
        <v>140</v>
      </c>
      <c r="N39" s="21">
        <v>140</v>
      </c>
      <c r="O39" s="21">
        <v>140</v>
      </c>
      <c r="P39" s="21">
        <v>140</v>
      </c>
      <c r="Q39" s="21">
        <v>140</v>
      </c>
      <c r="R39" s="21">
        <v>140</v>
      </c>
      <c r="S39" s="21">
        <v>78</v>
      </c>
      <c r="T39" s="21">
        <v>0</v>
      </c>
      <c r="U39" s="21">
        <v>140</v>
      </c>
      <c r="V39" s="21">
        <v>140</v>
      </c>
      <c r="W39" s="21">
        <v>140</v>
      </c>
      <c r="X39" s="21">
        <v>140</v>
      </c>
      <c r="Y39" s="21">
        <v>140</v>
      </c>
      <c r="Z39" s="21">
        <v>200</v>
      </c>
      <c r="AA39" s="21">
        <v>200</v>
      </c>
      <c r="AB39" s="21">
        <v>200</v>
      </c>
      <c r="AC39" s="21">
        <v>200</v>
      </c>
      <c r="AD39" s="21">
        <v>200</v>
      </c>
      <c r="AE39" s="21">
        <v>200</v>
      </c>
      <c r="AF39" s="21">
        <v>200</v>
      </c>
      <c r="AG39" s="12"/>
      <c r="AH39" s="12"/>
      <c r="AI39" s="12"/>
      <c r="AJ39" s="12"/>
    </row>
    <row r="40" spans="1:36" ht="15" customHeight="1" x14ac:dyDescent="0.3">
      <c r="A40" s="19"/>
      <c r="B40" s="20"/>
      <c r="C40" s="16"/>
      <c r="D40" s="16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3">
      <c r="A41" s="19"/>
      <c r="B41" s="20"/>
      <c r="C41" s="16"/>
      <c r="D41" s="16"/>
      <c r="E41" s="2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3">
      <c r="A42" s="19" t="s">
        <v>3</v>
      </c>
      <c r="B42" s="20">
        <v>31</v>
      </c>
      <c r="C42" s="16" t="s">
        <v>26</v>
      </c>
      <c r="D42" s="16"/>
      <c r="E42" s="16">
        <v>770992</v>
      </c>
      <c r="F42" s="21">
        <v>19</v>
      </c>
      <c r="G42" s="21">
        <v>16</v>
      </c>
      <c r="H42" s="21">
        <v>22</v>
      </c>
      <c r="I42" s="21">
        <v>22</v>
      </c>
      <c r="J42" s="21">
        <v>22</v>
      </c>
      <c r="K42" s="21">
        <v>22</v>
      </c>
      <c r="L42" s="21">
        <v>22</v>
      </c>
      <c r="M42" s="21">
        <v>22</v>
      </c>
      <c r="N42" s="21">
        <v>22</v>
      </c>
      <c r="O42" s="21">
        <v>22</v>
      </c>
      <c r="P42" s="21">
        <v>22</v>
      </c>
      <c r="Q42" s="21">
        <v>31</v>
      </c>
      <c r="R42" s="21">
        <v>31</v>
      </c>
      <c r="S42" s="21">
        <v>31</v>
      </c>
      <c r="T42" s="21">
        <v>31</v>
      </c>
      <c r="U42" s="21">
        <v>31</v>
      </c>
      <c r="V42" s="21">
        <v>31</v>
      </c>
      <c r="W42" s="21">
        <v>31</v>
      </c>
      <c r="X42" s="21">
        <v>31</v>
      </c>
      <c r="Y42" s="21">
        <v>31</v>
      </c>
      <c r="Z42" s="21">
        <v>31</v>
      </c>
      <c r="AA42" s="21">
        <v>31</v>
      </c>
      <c r="AB42" s="21">
        <v>31</v>
      </c>
      <c r="AC42" s="21">
        <v>31</v>
      </c>
      <c r="AD42" s="21">
        <v>31</v>
      </c>
      <c r="AE42" s="21">
        <v>31</v>
      </c>
      <c r="AF42" s="21">
        <v>31</v>
      </c>
      <c r="AG42" s="12"/>
      <c r="AH42" s="12"/>
      <c r="AI42" s="12"/>
      <c r="AJ42" s="12"/>
    </row>
    <row r="43" spans="1:36" ht="15" customHeight="1" x14ac:dyDescent="0.3">
      <c r="A43" s="19"/>
      <c r="B43" s="20"/>
      <c r="C43" s="16"/>
      <c r="D43" s="16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3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3">
      <c r="A45" s="19"/>
      <c r="B45" s="20"/>
      <c r="C45" s="16"/>
      <c r="D45" s="16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ht="15" customHeight="1" x14ac:dyDescent="0.3">
      <c r="A46" s="19" t="s">
        <v>8</v>
      </c>
      <c r="B46" s="20">
        <v>21</v>
      </c>
      <c r="C46" s="16" t="s">
        <v>26</v>
      </c>
      <c r="D46" s="16" t="s">
        <v>16</v>
      </c>
      <c r="E46" s="20">
        <v>770412</v>
      </c>
      <c r="F46" s="21">
        <v>46</v>
      </c>
      <c r="G46" s="21">
        <v>46</v>
      </c>
      <c r="H46" s="21">
        <v>46</v>
      </c>
      <c r="I46" s="21">
        <v>46</v>
      </c>
      <c r="J46" s="21">
        <v>46</v>
      </c>
      <c r="K46" s="21">
        <v>46</v>
      </c>
      <c r="L46" s="21">
        <v>46</v>
      </c>
      <c r="M46" s="21">
        <v>46</v>
      </c>
      <c r="N46" s="21">
        <v>46</v>
      </c>
      <c r="O46" s="21">
        <v>46</v>
      </c>
      <c r="P46" s="21">
        <v>46</v>
      </c>
      <c r="Q46" s="21">
        <v>46</v>
      </c>
      <c r="R46" s="21">
        <v>46</v>
      </c>
      <c r="S46" s="21">
        <v>46</v>
      </c>
      <c r="T46" s="21">
        <v>46</v>
      </c>
      <c r="U46" s="21">
        <v>46</v>
      </c>
      <c r="V46" s="21">
        <v>46</v>
      </c>
      <c r="W46" s="21">
        <v>46</v>
      </c>
      <c r="X46" s="21">
        <v>46</v>
      </c>
      <c r="Y46" s="21">
        <v>46</v>
      </c>
      <c r="Z46" s="21">
        <v>46</v>
      </c>
      <c r="AA46" s="21">
        <v>46</v>
      </c>
      <c r="AB46" s="21">
        <v>46</v>
      </c>
      <c r="AC46" s="21">
        <v>46</v>
      </c>
      <c r="AD46" s="21">
        <v>46</v>
      </c>
      <c r="AE46" s="21">
        <v>46</v>
      </c>
      <c r="AF46" s="21">
        <v>46</v>
      </c>
      <c r="AG46" s="12"/>
      <c r="AH46" s="12"/>
      <c r="AI46" s="12"/>
      <c r="AJ46" s="12"/>
    </row>
    <row r="47" spans="1:36" ht="15" customHeight="1" x14ac:dyDescent="0.3">
      <c r="A47" s="19"/>
      <c r="B47" s="20">
        <v>21</v>
      </c>
      <c r="C47" s="16" t="s">
        <v>26</v>
      </c>
      <c r="D47" s="16" t="s">
        <v>16</v>
      </c>
      <c r="E47" s="20">
        <v>770617</v>
      </c>
      <c r="F47" s="21">
        <v>8</v>
      </c>
      <c r="G47" s="21">
        <v>8</v>
      </c>
      <c r="H47" s="21">
        <v>8</v>
      </c>
      <c r="I47" s="21">
        <v>8</v>
      </c>
      <c r="J47" s="21">
        <v>8</v>
      </c>
      <c r="K47" s="21">
        <v>8</v>
      </c>
      <c r="L47" s="21">
        <v>8</v>
      </c>
      <c r="M47" s="21">
        <v>8</v>
      </c>
      <c r="N47" s="21">
        <v>8</v>
      </c>
      <c r="O47" s="21">
        <v>8</v>
      </c>
      <c r="P47" s="21">
        <v>8</v>
      </c>
      <c r="Q47" s="21">
        <v>8</v>
      </c>
      <c r="R47" s="21">
        <v>8</v>
      </c>
      <c r="S47" s="21">
        <v>8</v>
      </c>
      <c r="T47" s="21">
        <v>8</v>
      </c>
      <c r="U47" s="21">
        <v>8</v>
      </c>
      <c r="V47" s="21">
        <v>8</v>
      </c>
      <c r="W47" s="21">
        <v>8</v>
      </c>
      <c r="X47" s="21">
        <v>8</v>
      </c>
      <c r="Y47" s="21">
        <v>8</v>
      </c>
      <c r="Z47" s="21">
        <v>8</v>
      </c>
      <c r="AA47" s="21">
        <v>8</v>
      </c>
      <c r="AB47" s="21">
        <v>8</v>
      </c>
      <c r="AC47" s="21">
        <v>8</v>
      </c>
      <c r="AD47" s="21">
        <v>8</v>
      </c>
      <c r="AE47" s="21">
        <v>8</v>
      </c>
      <c r="AF47" s="21">
        <v>8</v>
      </c>
      <c r="AG47" s="12"/>
      <c r="AH47" s="12"/>
      <c r="AI47" s="12"/>
      <c r="AJ47" s="12"/>
    </row>
    <row r="48" spans="1:36" ht="15" customHeight="1" x14ac:dyDescent="0.3">
      <c r="A48" s="19"/>
      <c r="B48" s="20">
        <v>21</v>
      </c>
      <c r="C48" s="16" t="s">
        <v>26</v>
      </c>
      <c r="D48" s="16"/>
      <c r="E48" s="20">
        <v>770409</v>
      </c>
      <c r="F48" s="21">
        <v>64</v>
      </c>
      <c r="G48" s="21">
        <v>64</v>
      </c>
      <c r="H48" s="21">
        <v>64</v>
      </c>
      <c r="I48" s="21">
        <v>64</v>
      </c>
      <c r="J48" s="21">
        <v>64</v>
      </c>
      <c r="K48" s="21">
        <v>64</v>
      </c>
      <c r="L48" s="21">
        <v>64</v>
      </c>
      <c r="M48" s="21">
        <v>64</v>
      </c>
      <c r="N48" s="21">
        <v>64</v>
      </c>
      <c r="O48" s="21">
        <v>64</v>
      </c>
      <c r="P48" s="21">
        <v>64</v>
      </c>
      <c r="Q48" s="21">
        <v>64</v>
      </c>
      <c r="R48" s="21">
        <v>64</v>
      </c>
      <c r="S48" s="21">
        <v>64</v>
      </c>
      <c r="T48" s="21">
        <v>64</v>
      </c>
      <c r="U48" s="21">
        <v>64</v>
      </c>
      <c r="V48" s="21">
        <v>64</v>
      </c>
      <c r="W48" s="21">
        <v>64</v>
      </c>
      <c r="X48" s="21">
        <v>64</v>
      </c>
      <c r="Y48" s="21">
        <v>64</v>
      </c>
      <c r="Z48" s="21">
        <v>64</v>
      </c>
      <c r="AA48" s="21">
        <v>64</v>
      </c>
      <c r="AB48" s="21">
        <v>64</v>
      </c>
      <c r="AC48" s="21">
        <v>64</v>
      </c>
      <c r="AD48" s="21">
        <v>64</v>
      </c>
      <c r="AE48" s="21">
        <v>64</v>
      </c>
      <c r="AF48" s="21">
        <v>64</v>
      </c>
      <c r="AG48" s="12"/>
      <c r="AH48" s="12"/>
      <c r="AI48" s="12"/>
      <c r="AJ48" s="12"/>
    </row>
    <row r="49" spans="1:36" ht="15" customHeight="1" x14ac:dyDescent="0.3">
      <c r="A49" s="19"/>
      <c r="B49" s="20">
        <v>21</v>
      </c>
      <c r="C49" s="16" t="s">
        <v>26</v>
      </c>
      <c r="D49" s="16"/>
      <c r="E49" s="20">
        <v>770614</v>
      </c>
      <c r="F49" s="21">
        <v>11</v>
      </c>
      <c r="G49" s="21">
        <v>11</v>
      </c>
      <c r="H49" s="21">
        <v>11</v>
      </c>
      <c r="I49" s="21">
        <v>11</v>
      </c>
      <c r="J49" s="21">
        <v>11</v>
      </c>
      <c r="K49" s="21">
        <v>11</v>
      </c>
      <c r="L49" s="21">
        <v>11</v>
      </c>
      <c r="M49" s="21">
        <v>11</v>
      </c>
      <c r="N49" s="21">
        <v>11</v>
      </c>
      <c r="O49" s="21">
        <v>11</v>
      </c>
      <c r="P49" s="21">
        <v>11</v>
      </c>
      <c r="Q49" s="21">
        <v>11</v>
      </c>
      <c r="R49" s="21">
        <v>11</v>
      </c>
      <c r="S49" s="21">
        <v>11</v>
      </c>
      <c r="T49" s="21">
        <v>11</v>
      </c>
      <c r="U49" s="21">
        <v>11</v>
      </c>
      <c r="V49" s="21">
        <v>11</v>
      </c>
      <c r="W49" s="21">
        <v>11</v>
      </c>
      <c r="X49" s="21">
        <v>11</v>
      </c>
      <c r="Y49" s="21">
        <v>11</v>
      </c>
      <c r="Z49" s="21">
        <v>11</v>
      </c>
      <c r="AA49" s="21">
        <v>11</v>
      </c>
      <c r="AB49" s="21">
        <v>11</v>
      </c>
      <c r="AC49" s="21">
        <v>11</v>
      </c>
      <c r="AD49" s="21">
        <v>11</v>
      </c>
      <c r="AE49" s="21">
        <v>11</v>
      </c>
      <c r="AF49" s="21">
        <v>11</v>
      </c>
      <c r="AG49" s="12"/>
      <c r="AH49" s="12"/>
      <c r="AI49" s="12"/>
      <c r="AJ49" s="12"/>
    </row>
    <row r="50" spans="1:36" ht="15" customHeight="1" x14ac:dyDescent="0.3">
      <c r="A50" s="19"/>
      <c r="B50" s="20">
        <v>21</v>
      </c>
      <c r="C50" s="16" t="s">
        <v>26</v>
      </c>
      <c r="D50" s="16"/>
      <c r="E50" s="20">
        <v>770732</v>
      </c>
      <c r="F50" s="21">
        <v>21</v>
      </c>
      <c r="G50" s="21">
        <v>21</v>
      </c>
      <c r="H50" s="21">
        <v>21</v>
      </c>
      <c r="I50" s="21">
        <v>21</v>
      </c>
      <c r="J50" s="21">
        <v>21</v>
      </c>
      <c r="K50" s="21">
        <v>21</v>
      </c>
      <c r="L50" s="21">
        <v>21</v>
      </c>
      <c r="M50" s="21">
        <v>21</v>
      </c>
      <c r="N50" s="21">
        <v>21</v>
      </c>
      <c r="O50" s="21">
        <v>21</v>
      </c>
      <c r="P50" s="21">
        <v>21</v>
      </c>
      <c r="Q50" s="21">
        <v>21</v>
      </c>
      <c r="R50" s="21">
        <v>21</v>
      </c>
      <c r="S50" s="21">
        <v>21</v>
      </c>
      <c r="T50" s="21">
        <v>21</v>
      </c>
      <c r="U50" s="21">
        <v>21</v>
      </c>
      <c r="V50" s="21">
        <v>21</v>
      </c>
      <c r="W50" s="21">
        <v>21</v>
      </c>
      <c r="X50" s="21">
        <v>21</v>
      </c>
      <c r="Y50" s="21">
        <v>21</v>
      </c>
      <c r="Z50" s="21">
        <v>21</v>
      </c>
      <c r="AA50" s="21">
        <v>21</v>
      </c>
      <c r="AB50" s="21">
        <v>21</v>
      </c>
      <c r="AC50" s="21">
        <v>21</v>
      </c>
      <c r="AD50" s="21">
        <v>21</v>
      </c>
      <c r="AE50" s="21">
        <v>21</v>
      </c>
      <c r="AF50" s="21">
        <v>21</v>
      </c>
      <c r="AG50" s="12"/>
      <c r="AH50" s="12"/>
      <c r="AI50" s="12"/>
      <c r="AJ50" s="12"/>
    </row>
    <row r="51" spans="1:36" ht="15" customHeight="1" x14ac:dyDescent="0.3">
      <c r="A51" s="19"/>
      <c r="B51" s="20">
        <v>23</v>
      </c>
      <c r="C51" s="16" t="s">
        <v>26</v>
      </c>
      <c r="D51" s="16"/>
      <c r="E51" s="20">
        <v>770612</v>
      </c>
      <c r="F51" s="21">
        <v>12</v>
      </c>
      <c r="G51" s="21">
        <v>12</v>
      </c>
      <c r="H51" s="21">
        <v>12</v>
      </c>
      <c r="I51" s="21">
        <v>12</v>
      </c>
      <c r="J51" s="21">
        <v>12</v>
      </c>
      <c r="K51" s="21">
        <v>12</v>
      </c>
      <c r="L51" s="21">
        <v>12</v>
      </c>
      <c r="M51" s="21">
        <v>12</v>
      </c>
      <c r="N51" s="21">
        <v>12</v>
      </c>
      <c r="O51" s="21">
        <v>12</v>
      </c>
      <c r="P51" s="21">
        <v>12</v>
      </c>
      <c r="Q51" s="21">
        <v>12</v>
      </c>
      <c r="R51" s="21">
        <v>12</v>
      </c>
      <c r="S51" s="21">
        <v>12</v>
      </c>
      <c r="T51" s="21">
        <v>12</v>
      </c>
      <c r="U51" s="21">
        <v>12</v>
      </c>
      <c r="V51" s="21">
        <v>12</v>
      </c>
      <c r="W51" s="21">
        <v>12</v>
      </c>
      <c r="X51" s="21">
        <v>12</v>
      </c>
      <c r="Y51" s="21">
        <v>12</v>
      </c>
      <c r="Z51" s="21">
        <v>12</v>
      </c>
      <c r="AA51" s="21">
        <v>12</v>
      </c>
      <c r="AB51" s="21">
        <v>12</v>
      </c>
      <c r="AC51" s="21">
        <v>12</v>
      </c>
      <c r="AD51" s="21">
        <v>12</v>
      </c>
      <c r="AE51" s="21">
        <v>12</v>
      </c>
      <c r="AF51" s="21">
        <v>12</v>
      </c>
      <c r="AG51" s="12"/>
      <c r="AH51" s="12"/>
      <c r="AI51" s="12"/>
      <c r="AJ51" s="12"/>
    </row>
    <row r="52" spans="1:36" ht="15" customHeight="1" x14ac:dyDescent="0.3">
      <c r="A52" s="19"/>
      <c r="B52" s="20">
        <v>27</v>
      </c>
      <c r="C52" s="16" t="s">
        <v>26</v>
      </c>
      <c r="D52" s="16" t="s">
        <v>16</v>
      </c>
      <c r="E52" s="20">
        <v>770729</v>
      </c>
      <c r="F52" s="21">
        <v>15</v>
      </c>
      <c r="G52" s="21">
        <v>15</v>
      </c>
      <c r="H52" s="21">
        <v>15</v>
      </c>
      <c r="I52" s="21">
        <v>15</v>
      </c>
      <c r="J52" s="21">
        <v>15</v>
      </c>
      <c r="K52" s="21">
        <v>15</v>
      </c>
      <c r="L52" s="21">
        <v>15</v>
      </c>
      <c r="M52" s="21">
        <v>15</v>
      </c>
      <c r="N52" s="21">
        <v>15</v>
      </c>
      <c r="O52" s="21">
        <v>15</v>
      </c>
      <c r="P52" s="21">
        <v>15</v>
      </c>
      <c r="Q52" s="21">
        <v>15</v>
      </c>
      <c r="R52" s="21">
        <v>15</v>
      </c>
      <c r="S52" s="21">
        <v>15</v>
      </c>
      <c r="T52" s="21">
        <v>15</v>
      </c>
      <c r="U52" s="21">
        <v>15</v>
      </c>
      <c r="V52" s="21">
        <v>15</v>
      </c>
      <c r="W52" s="21">
        <v>15</v>
      </c>
      <c r="X52" s="21">
        <v>15</v>
      </c>
      <c r="Y52" s="21">
        <v>15</v>
      </c>
      <c r="Z52" s="21">
        <v>15</v>
      </c>
      <c r="AA52" s="21">
        <v>15</v>
      </c>
      <c r="AB52" s="21">
        <v>15</v>
      </c>
      <c r="AC52" s="21">
        <v>15</v>
      </c>
      <c r="AD52" s="21">
        <v>15</v>
      </c>
      <c r="AE52" s="21">
        <v>15</v>
      </c>
      <c r="AF52" s="21">
        <v>15</v>
      </c>
      <c r="AG52" s="12"/>
      <c r="AH52" s="12"/>
      <c r="AI52" s="12"/>
      <c r="AJ52" s="12"/>
    </row>
    <row r="53" spans="1:36" ht="15" customHeight="1" x14ac:dyDescent="0.3">
      <c r="A53" s="19"/>
      <c r="B53" s="20">
        <v>27</v>
      </c>
      <c r="C53" s="16" t="s">
        <v>26</v>
      </c>
      <c r="D53" s="16"/>
      <c r="E53" s="20">
        <v>770407</v>
      </c>
      <c r="F53" s="21">
        <v>69</v>
      </c>
      <c r="G53" s="21">
        <v>69</v>
      </c>
      <c r="H53" s="21">
        <v>69</v>
      </c>
      <c r="I53" s="21">
        <v>69</v>
      </c>
      <c r="J53" s="21">
        <v>69</v>
      </c>
      <c r="K53" s="21">
        <v>69</v>
      </c>
      <c r="L53" s="21">
        <v>69</v>
      </c>
      <c r="M53" s="21">
        <v>69</v>
      </c>
      <c r="N53" s="21">
        <v>69</v>
      </c>
      <c r="O53" s="21">
        <v>69</v>
      </c>
      <c r="P53" s="21">
        <v>69</v>
      </c>
      <c r="Q53" s="21">
        <v>69</v>
      </c>
      <c r="R53" s="21">
        <v>69</v>
      </c>
      <c r="S53" s="21">
        <v>69</v>
      </c>
      <c r="T53" s="21">
        <v>69</v>
      </c>
      <c r="U53" s="21">
        <v>69</v>
      </c>
      <c r="V53" s="21">
        <v>69</v>
      </c>
      <c r="W53" s="21">
        <v>69</v>
      </c>
      <c r="X53" s="21">
        <v>69</v>
      </c>
      <c r="Y53" s="21">
        <v>69</v>
      </c>
      <c r="Z53" s="21">
        <v>69</v>
      </c>
      <c r="AA53" s="21">
        <v>69</v>
      </c>
      <c r="AB53" s="21">
        <v>69</v>
      </c>
      <c r="AC53" s="21">
        <v>69</v>
      </c>
      <c r="AD53" s="21">
        <v>69</v>
      </c>
      <c r="AE53" s="21">
        <v>69</v>
      </c>
      <c r="AF53" s="21">
        <v>69</v>
      </c>
      <c r="AG53" s="12"/>
      <c r="AH53" s="12"/>
      <c r="AI53" s="12"/>
      <c r="AJ53" s="12"/>
    </row>
    <row r="54" spans="1:36" ht="15" customHeight="1" x14ac:dyDescent="0.3">
      <c r="A54" s="19"/>
      <c r="B54" s="20">
        <v>27</v>
      </c>
      <c r="C54" s="16" t="s">
        <v>26</v>
      </c>
      <c r="D54" s="16"/>
      <c r="E54" s="20">
        <v>770734</v>
      </c>
      <c r="F54" s="21">
        <v>23</v>
      </c>
      <c r="G54" s="21">
        <v>23</v>
      </c>
      <c r="H54" s="21">
        <v>23</v>
      </c>
      <c r="I54" s="21">
        <v>23</v>
      </c>
      <c r="J54" s="21">
        <v>23</v>
      </c>
      <c r="K54" s="21">
        <v>23</v>
      </c>
      <c r="L54" s="21">
        <v>23</v>
      </c>
      <c r="M54" s="21">
        <v>23</v>
      </c>
      <c r="N54" s="21">
        <v>23</v>
      </c>
      <c r="O54" s="21">
        <v>23</v>
      </c>
      <c r="P54" s="21">
        <v>23</v>
      </c>
      <c r="Q54" s="21">
        <v>23</v>
      </c>
      <c r="R54" s="21">
        <v>23</v>
      </c>
      <c r="S54" s="21">
        <v>23</v>
      </c>
      <c r="T54" s="21">
        <v>23</v>
      </c>
      <c r="U54" s="21">
        <v>23</v>
      </c>
      <c r="V54" s="21">
        <v>23</v>
      </c>
      <c r="W54" s="21">
        <v>23</v>
      </c>
      <c r="X54" s="21">
        <v>23</v>
      </c>
      <c r="Y54" s="21">
        <v>23</v>
      </c>
      <c r="Z54" s="21">
        <v>23</v>
      </c>
      <c r="AA54" s="21">
        <v>23</v>
      </c>
      <c r="AB54" s="21">
        <v>23</v>
      </c>
      <c r="AC54" s="21">
        <v>23</v>
      </c>
      <c r="AD54" s="21">
        <v>23</v>
      </c>
      <c r="AE54" s="21">
        <v>23</v>
      </c>
      <c r="AF54" s="21">
        <v>23</v>
      </c>
      <c r="AG54" s="12"/>
      <c r="AH54" s="12"/>
      <c r="AI54" s="12"/>
      <c r="AJ54" s="12"/>
    </row>
    <row r="55" spans="1:36" ht="15" customHeight="1" x14ac:dyDescent="0.3">
      <c r="A55" s="19"/>
      <c r="B55" s="20">
        <v>27</v>
      </c>
      <c r="C55" s="16" t="s">
        <v>26</v>
      </c>
      <c r="D55" s="16"/>
      <c r="E55" s="20">
        <v>770993</v>
      </c>
      <c r="F55" s="21">
        <v>264</v>
      </c>
      <c r="G55" s="21">
        <v>264</v>
      </c>
      <c r="H55" s="21">
        <v>264</v>
      </c>
      <c r="I55" s="21">
        <v>264</v>
      </c>
      <c r="J55" s="21">
        <v>264</v>
      </c>
      <c r="K55" s="21">
        <v>264</v>
      </c>
      <c r="L55" s="21">
        <v>264</v>
      </c>
      <c r="M55" s="21">
        <v>264</v>
      </c>
      <c r="N55" s="21">
        <v>264</v>
      </c>
      <c r="O55" s="21">
        <v>264</v>
      </c>
      <c r="P55" s="21">
        <v>264</v>
      </c>
      <c r="Q55" s="21">
        <v>264</v>
      </c>
      <c r="R55" s="21">
        <v>264</v>
      </c>
      <c r="S55" s="21">
        <v>264</v>
      </c>
      <c r="T55" s="21">
        <v>264</v>
      </c>
      <c r="U55" s="21">
        <v>264</v>
      </c>
      <c r="V55" s="21">
        <v>264</v>
      </c>
      <c r="W55" s="21">
        <v>264</v>
      </c>
      <c r="X55" s="21">
        <v>264</v>
      </c>
      <c r="Y55" s="21">
        <v>264</v>
      </c>
      <c r="Z55" s="21">
        <v>264</v>
      </c>
      <c r="AA55" s="21">
        <v>264</v>
      </c>
      <c r="AB55" s="21">
        <v>264</v>
      </c>
      <c r="AC55" s="21">
        <v>264</v>
      </c>
      <c r="AD55" s="21">
        <v>264</v>
      </c>
      <c r="AE55" s="21">
        <v>264</v>
      </c>
      <c r="AF55" s="21">
        <v>264</v>
      </c>
      <c r="AG55" s="12"/>
      <c r="AH55" s="12"/>
      <c r="AI55" s="12"/>
      <c r="AJ55" s="12"/>
    </row>
    <row r="56" spans="1:36" ht="15" customHeight="1" x14ac:dyDescent="0.3">
      <c r="A56" s="19"/>
      <c r="B56" s="20">
        <v>32</v>
      </c>
      <c r="C56" s="16" t="s">
        <v>26</v>
      </c>
      <c r="D56" s="16"/>
      <c r="E56" s="20">
        <v>770992</v>
      </c>
      <c r="F56" s="21">
        <v>68</v>
      </c>
      <c r="G56" s="21">
        <v>68</v>
      </c>
      <c r="H56" s="21">
        <v>68</v>
      </c>
      <c r="I56" s="21">
        <v>68</v>
      </c>
      <c r="J56" s="21">
        <v>68</v>
      </c>
      <c r="K56" s="21">
        <v>68</v>
      </c>
      <c r="L56" s="21">
        <v>68</v>
      </c>
      <c r="M56" s="21">
        <v>68</v>
      </c>
      <c r="N56" s="21">
        <v>68</v>
      </c>
      <c r="O56" s="21">
        <v>68</v>
      </c>
      <c r="P56" s="21">
        <v>68</v>
      </c>
      <c r="Q56" s="21">
        <v>68</v>
      </c>
      <c r="R56" s="21">
        <v>68</v>
      </c>
      <c r="S56" s="21">
        <v>38</v>
      </c>
      <c r="T56" s="21">
        <v>0</v>
      </c>
      <c r="U56" s="21">
        <v>0</v>
      </c>
      <c r="V56" s="21">
        <v>0</v>
      </c>
      <c r="W56" s="31">
        <f>68-68</f>
        <v>0</v>
      </c>
      <c r="X56" s="31">
        <v>0</v>
      </c>
      <c r="Y56" s="31">
        <f>68-68</f>
        <v>0</v>
      </c>
      <c r="Z56" s="31">
        <f>68-68</f>
        <v>0</v>
      </c>
      <c r="AA56" s="31">
        <f>68-68</f>
        <v>0</v>
      </c>
      <c r="AB56" s="31">
        <f>68-68</f>
        <v>0</v>
      </c>
      <c r="AC56" s="31">
        <f>68-68</f>
        <v>0</v>
      </c>
      <c r="AD56" s="21">
        <f>68</f>
        <v>68</v>
      </c>
      <c r="AE56" s="21">
        <v>68</v>
      </c>
      <c r="AF56" s="21">
        <v>68</v>
      </c>
      <c r="AG56" s="12"/>
      <c r="AH56" s="12"/>
      <c r="AI56" s="12"/>
      <c r="AJ56" s="12"/>
    </row>
    <row r="57" spans="1:36" ht="15" customHeight="1" x14ac:dyDescent="0.3">
      <c r="A57" s="19"/>
      <c r="B57" s="20">
        <v>52</v>
      </c>
      <c r="C57" s="16" t="s">
        <v>26</v>
      </c>
      <c r="D57" s="16"/>
      <c r="E57" s="20">
        <v>770990</v>
      </c>
      <c r="F57" s="21">
        <v>11</v>
      </c>
      <c r="G57" s="21">
        <v>11</v>
      </c>
      <c r="H57" s="21">
        <v>11</v>
      </c>
      <c r="I57" s="21">
        <v>11</v>
      </c>
      <c r="J57" s="21">
        <v>11</v>
      </c>
      <c r="K57" s="21">
        <v>11</v>
      </c>
      <c r="L57" s="21">
        <v>11</v>
      </c>
      <c r="M57" s="21">
        <v>11</v>
      </c>
      <c r="N57" s="21">
        <v>11</v>
      </c>
      <c r="O57" s="21">
        <v>11</v>
      </c>
      <c r="P57" s="21">
        <v>11</v>
      </c>
      <c r="Q57" s="21">
        <v>11</v>
      </c>
      <c r="R57" s="21">
        <v>11</v>
      </c>
      <c r="S57" s="21">
        <v>11</v>
      </c>
      <c r="T57" s="21">
        <v>11</v>
      </c>
      <c r="U57" s="21">
        <v>11</v>
      </c>
      <c r="V57" s="21">
        <v>11</v>
      </c>
      <c r="W57" s="21">
        <v>11</v>
      </c>
      <c r="X57" s="21">
        <v>11</v>
      </c>
      <c r="Y57" s="21">
        <v>11</v>
      </c>
      <c r="Z57" s="21">
        <v>11</v>
      </c>
      <c r="AA57" s="21">
        <v>11</v>
      </c>
      <c r="AB57" s="21">
        <v>11</v>
      </c>
      <c r="AC57" s="21">
        <v>11</v>
      </c>
      <c r="AD57" s="21">
        <v>11</v>
      </c>
      <c r="AE57" s="21">
        <v>11</v>
      </c>
      <c r="AF57" s="21">
        <v>11</v>
      </c>
      <c r="AG57" s="12"/>
      <c r="AH57" s="12"/>
      <c r="AI57" s="12"/>
      <c r="AJ57" s="12"/>
    </row>
    <row r="58" spans="1:36" ht="15" customHeight="1" x14ac:dyDescent="0.3">
      <c r="A58" s="19"/>
      <c r="B58" s="20">
        <v>52</v>
      </c>
      <c r="C58" s="16" t="s">
        <v>26</v>
      </c>
      <c r="D58" s="16"/>
      <c r="E58" s="20">
        <v>771013</v>
      </c>
      <c r="F58" s="21">
        <v>48</v>
      </c>
      <c r="G58" s="21">
        <v>48</v>
      </c>
      <c r="H58" s="21">
        <v>48</v>
      </c>
      <c r="I58" s="21">
        <v>48</v>
      </c>
      <c r="J58" s="21">
        <v>48</v>
      </c>
      <c r="K58" s="21">
        <v>48</v>
      </c>
      <c r="L58" s="21">
        <v>48</v>
      </c>
      <c r="M58" s="21">
        <v>48</v>
      </c>
      <c r="N58" s="21">
        <v>48</v>
      </c>
      <c r="O58" s="21">
        <v>48</v>
      </c>
      <c r="P58" s="21">
        <v>48</v>
      </c>
      <c r="Q58" s="21">
        <v>48</v>
      </c>
      <c r="R58" s="21">
        <v>48</v>
      </c>
      <c r="S58" s="21">
        <v>27</v>
      </c>
      <c r="T58" s="21">
        <v>0</v>
      </c>
      <c r="U58" s="21">
        <v>0</v>
      </c>
      <c r="V58" s="21">
        <v>0</v>
      </c>
      <c r="W58" s="31">
        <f>48-48</f>
        <v>0</v>
      </c>
      <c r="X58" s="31">
        <v>0</v>
      </c>
      <c r="Y58" s="31">
        <f>48-48</f>
        <v>0</v>
      </c>
      <c r="Z58" s="31">
        <f>48-48</f>
        <v>0</v>
      </c>
      <c r="AA58" s="31">
        <f>48-48</f>
        <v>0</v>
      </c>
      <c r="AB58" s="31">
        <f>48-48</f>
        <v>0</v>
      </c>
      <c r="AC58" s="31">
        <f>48-48</f>
        <v>0</v>
      </c>
      <c r="AD58" s="21">
        <f>48</f>
        <v>48</v>
      </c>
      <c r="AE58" s="21">
        <v>48</v>
      </c>
      <c r="AF58" s="21">
        <v>48</v>
      </c>
      <c r="AG58" s="12"/>
      <c r="AH58" s="12"/>
      <c r="AI58" s="12"/>
      <c r="AJ58" s="12"/>
    </row>
    <row r="59" spans="1:36" ht="15" customHeight="1" x14ac:dyDescent="0.3">
      <c r="A59" s="19"/>
      <c r="B59" s="20">
        <v>52</v>
      </c>
      <c r="C59" s="16" t="s">
        <v>26</v>
      </c>
      <c r="D59" s="16"/>
      <c r="E59" s="20">
        <v>771058</v>
      </c>
      <c r="F59" s="21">
        <f>2520-69-664-709-59-200</f>
        <v>819</v>
      </c>
      <c r="G59" s="21">
        <f>2520-69-664-709-59-200</f>
        <v>819</v>
      </c>
      <c r="H59" s="21">
        <f>2520-69-664-709-59-200</f>
        <v>819</v>
      </c>
      <c r="I59" s="21">
        <f>2520-69-664-709-59-200+762</f>
        <v>1581</v>
      </c>
      <c r="J59" s="21">
        <v>1767</v>
      </c>
      <c r="K59" s="21">
        <f>1928-733</f>
        <v>1195</v>
      </c>
      <c r="L59" s="21">
        <f>1928-733</f>
        <v>1195</v>
      </c>
      <c r="M59" s="21">
        <f>1588-733</f>
        <v>855</v>
      </c>
      <c r="N59" s="21">
        <f>1522-733</f>
        <v>789</v>
      </c>
      <c r="O59" s="21">
        <f>1470-733</f>
        <v>737</v>
      </c>
      <c r="P59" s="21">
        <f>1541-733</f>
        <v>808</v>
      </c>
      <c r="Q59" s="21">
        <f>2078-733</f>
        <v>1345</v>
      </c>
      <c r="R59" s="21">
        <f>2228-933+200</f>
        <v>1495</v>
      </c>
      <c r="S59" s="21">
        <v>931</v>
      </c>
      <c r="T59" s="21">
        <v>0</v>
      </c>
      <c r="U59" s="21">
        <v>0</v>
      </c>
      <c r="V59" s="21">
        <v>0</v>
      </c>
      <c r="W59" s="31">
        <f>1710-1710</f>
        <v>0</v>
      </c>
      <c r="X59" s="31">
        <f>1597-861</f>
        <v>736</v>
      </c>
      <c r="Y59" s="31">
        <f>2307-733-877</f>
        <v>697</v>
      </c>
      <c r="Z59" s="21">
        <f>1200-733+169</f>
        <v>636</v>
      </c>
      <c r="AA59" s="31">
        <f>1326-617-40</f>
        <v>669</v>
      </c>
      <c r="AB59" s="21">
        <f>809</f>
        <v>809</v>
      </c>
      <c r="AC59" s="21">
        <f>799</f>
        <v>799</v>
      </c>
      <c r="AD59" s="21">
        <f>2050-617-68-48</f>
        <v>1317</v>
      </c>
      <c r="AE59" s="21">
        <f>2050-733</f>
        <v>1317</v>
      </c>
      <c r="AF59" s="31">
        <f>2050-733-370</f>
        <v>947</v>
      </c>
      <c r="AG59" s="12"/>
      <c r="AH59" s="12"/>
      <c r="AI59" s="12"/>
      <c r="AJ59" s="12"/>
    </row>
    <row r="60" spans="1:36" ht="15" customHeight="1" x14ac:dyDescent="0.3">
      <c r="A60" s="19"/>
      <c r="B60" s="20">
        <v>89</v>
      </c>
      <c r="C60" s="16" t="s">
        <v>26</v>
      </c>
      <c r="D60" s="16"/>
      <c r="E60" s="20">
        <v>770991</v>
      </c>
      <c r="F60" s="21">
        <v>73</v>
      </c>
      <c r="G60" s="21">
        <v>73</v>
      </c>
      <c r="H60" s="21">
        <v>73</v>
      </c>
      <c r="I60" s="21">
        <v>73</v>
      </c>
      <c r="J60" s="21">
        <v>73</v>
      </c>
      <c r="K60" s="21">
        <v>73</v>
      </c>
      <c r="L60" s="21">
        <v>73</v>
      </c>
      <c r="M60" s="21">
        <v>73</v>
      </c>
      <c r="N60" s="21">
        <v>73</v>
      </c>
      <c r="O60" s="21">
        <v>73</v>
      </c>
      <c r="P60" s="21">
        <v>73</v>
      </c>
      <c r="Q60" s="21">
        <v>73</v>
      </c>
      <c r="R60" s="21">
        <v>73</v>
      </c>
      <c r="S60" s="21">
        <v>73</v>
      </c>
      <c r="T60" s="21">
        <v>73</v>
      </c>
      <c r="U60" s="21">
        <v>73</v>
      </c>
      <c r="V60" s="21">
        <v>73</v>
      </c>
      <c r="W60" s="21">
        <v>73</v>
      </c>
      <c r="X60" s="21">
        <v>73</v>
      </c>
      <c r="Y60" s="21">
        <v>73</v>
      </c>
      <c r="Z60" s="21">
        <v>73</v>
      </c>
      <c r="AA60" s="21">
        <v>73</v>
      </c>
      <c r="AB60" s="21">
        <v>73</v>
      </c>
      <c r="AC60" s="21">
        <v>73</v>
      </c>
      <c r="AD60" s="21">
        <v>73</v>
      </c>
      <c r="AE60" s="21">
        <v>73</v>
      </c>
      <c r="AF60" s="21">
        <v>73</v>
      </c>
      <c r="AG60" s="12"/>
      <c r="AH60" s="12"/>
      <c r="AI60" s="12"/>
      <c r="AJ60" s="12"/>
    </row>
    <row r="61" spans="1:36" ht="15" customHeight="1" x14ac:dyDescent="0.3">
      <c r="A61" s="19"/>
      <c r="B61" s="20"/>
      <c r="C61" s="16"/>
      <c r="D61" s="1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12"/>
      <c r="AH61" s="12"/>
      <c r="AI61" s="12"/>
      <c r="AJ61" s="12"/>
    </row>
    <row r="62" spans="1:36" ht="15" customHeight="1" x14ac:dyDescent="0.3">
      <c r="A62" s="19"/>
      <c r="B62" s="20"/>
      <c r="C62" s="16"/>
      <c r="D62" s="16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12"/>
      <c r="AH62" s="12"/>
      <c r="AI62" s="12"/>
      <c r="AJ62" s="12"/>
    </row>
    <row r="63" spans="1:36" s="11" customFormat="1" ht="15" customHeight="1" x14ac:dyDescent="0.3">
      <c r="A63" s="19"/>
      <c r="B63" s="20"/>
      <c r="C63" s="16"/>
      <c r="D63" s="16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12"/>
      <c r="AH63" s="12"/>
      <c r="AI63" s="12"/>
      <c r="AJ63" s="12"/>
    </row>
    <row r="64" spans="1:36" ht="15" customHeight="1" x14ac:dyDescent="0.3">
      <c r="A64" s="19"/>
      <c r="B64" s="20"/>
      <c r="C64" s="16"/>
      <c r="D64" s="16"/>
      <c r="E64" s="20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12"/>
      <c r="AH64" s="12"/>
      <c r="AI64" s="12"/>
      <c r="AJ64" s="12"/>
    </row>
    <row r="65" spans="1:36" ht="15" customHeight="1" x14ac:dyDescent="0.3">
      <c r="A65" s="19" t="s">
        <v>3</v>
      </c>
      <c r="B65" s="20">
        <v>63</v>
      </c>
      <c r="C65" s="16" t="s">
        <v>26</v>
      </c>
      <c r="D65" s="16"/>
      <c r="E65" s="20">
        <v>770992</v>
      </c>
      <c r="F65" s="21">
        <v>4</v>
      </c>
      <c r="G65" s="21">
        <v>4</v>
      </c>
      <c r="H65" s="21">
        <v>4</v>
      </c>
      <c r="I65" s="21">
        <v>4</v>
      </c>
      <c r="J65" s="21">
        <v>4</v>
      </c>
      <c r="K65" s="21">
        <v>4</v>
      </c>
      <c r="L65" s="21">
        <v>4</v>
      </c>
      <c r="M65" s="21">
        <v>4</v>
      </c>
      <c r="N65" s="21">
        <v>4</v>
      </c>
      <c r="O65" s="21">
        <v>4</v>
      </c>
      <c r="P65" s="21">
        <v>4</v>
      </c>
      <c r="Q65" s="21">
        <v>6</v>
      </c>
      <c r="R65" s="21">
        <v>6</v>
      </c>
      <c r="S65" s="21">
        <v>6</v>
      </c>
      <c r="T65" s="21">
        <v>6</v>
      </c>
      <c r="U65" s="21">
        <v>6</v>
      </c>
      <c r="V65" s="21">
        <v>6</v>
      </c>
      <c r="W65" s="21">
        <v>6</v>
      </c>
      <c r="X65" s="21">
        <v>6</v>
      </c>
      <c r="Y65" s="21">
        <v>6</v>
      </c>
      <c r="Z65" s="21">
        <v>6</v>
      </c>
      <c r="AA65" s="21">
        <v>6</v>
      </c>
      <c r="AB65" s="21">
        <v>6</v>
      </c>
      <c r="AC65" s="21">
        <v>6</v>
      </c>
      <c r="AD65" s="21">
        <v>6</v>
      </c>
      <c r="AE65" s="21">
        <v>6</v>
      </c>
      <c r="AF65" s="21">
        <v>6</v>
      </c>
      <c r="AG65" s="12"/>
      <c r="AH65" s="12"/>
      <c r="AI65" s="12"/>
      <c r="AJ65" s="12"/>
    </row>
    <row r="66" spans="1:36" ht="15" customHeight="1" x14ac:dyDescent="0.3">
      <c r="A66" s="19"/>
      <c r="B66" s="20"/>
      <c r="C66" s="16"/>
      <c r="D66" s="1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12"/>
      <c r="AH66" s="12"/>
      <c r="AI66" s="12"/>
      <c r="AJ66" s="12"/>
    </row>
    <row r="67" spans="1:36" ht="15" customHeight="1" x14ac:dyDescent="0.3">
      <c r="A67" s="19"/>
      <c r="B67" s="20"/>
      <c r="C67" s="16"/>
      <c r="D67" s="1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12"/>
      <c r="AH67" s="12"/>
      <c r="AI67" s="12"/>
      <c r="AJ67" s="12"/>
    </row>
    <row r="68" spans="1:36" ht="15" customHeight="1" x14ac:dyDescent="0.3">
      <c r="A68" s="19"/>
      <c r="B68" s="20"/>
      <c r="C68" s="16"/>
      <c r="D68" s="16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12"/>
      <c r="AH68" s="12"/>
      <c r="AI68" s="12"/>
      <c r="AJ68" s="12"/>
    </row>
    <row r="69" spans="1:36" ht="15" customHeight="1" x14ac:dyDescent="0.3">
      <c r="A69" s="19" t="s">
        <v>10</v>
      </c>
      <c r="B69" s="20">
        <v>84</v>
      </c>
      <c r="C69" s="16"/>
      <c r="D69" s="16"/>
      <c r="E69" s="20">
        <v>771013</v>
      </c>
      <c r="F69" s="21">
        <v>21</v>
      </c>
      <c r="G69" s="21">
        <v>21</v>
      </c>
      <c r="H69" s="21">
        <v>21</v>
      </c>
      <c r="I69" s="21">
        <v>21</v>
      </c>
      <c r="J69" s="21">
        <v>21</v>
      </c>
      <c r="K69" s="21">
        <v>21</v>
      </c>
      <c r="L69" s="21">
        <v>21</v>
      </c>
      <c r="M69" s="21">
        <v>21</v>
      </c>
      <c r="N69" s="21">
        <v>21</v>
      </c>
      <c r="O69" s="21">
        <v>21</v>
      </c>
      <c r="P69" s="21">
        <v>21</v>
      </c>
      <c r="Q69" s="21">
        <v>21</v>
      </c>
      <c r="R69" s="21">
        <v>21</v>
      </c>
      <c r="S69" s="21">
        <v>21</v>
      </c>
      <c r="T69" s="21">
        <v>21</v>
      </c>
      <c r="U69" s="21">
        <v>21</v>
      </c>
      <c r="V69" s="21">
        <v>21</v>
      </c>
      <c r="W69" s="21">
        <v>21</v>
      </c>
      <c r="X69" s="21">
        <v>21</v>
      </c>
      <c r="Y69" s="21">
        <v>21</v>
      </c>
      <c r="Z69" s="21">
        <v>21</v>
      </c>
      <c r="AA69" s="21">
        <v>21</v>
      </c>
      <c r="AB69" s="21">
        <v>21</v>
      </c>
      <c r="AC69" s="21">
        <v>21</v>
      </c>
      <c r="AD69" s="21">
        <v>21</v>
      </c>
      <c r="AE69" s="21">
        <v>21</v>
      </c>
      <c r="AF69" s="21">
        <v>21</v>
      </c>
      <c r="AG69" s="12"/>
      <c r="AH69" s="12"/>
      <c r="AI69" s="12"/>
      <c r="AJ69" s="12"/>
    </row>
    <row r="70" spans="1:36" ht="15" customHeight="1" x14ac:dyDescent="0.3">
      <c r="A70" s="19"/>
      <c r="B70" s="20"/>
      <c r="C70" s="16"/>
      <c r="D70" s="16"/>
      <c r="E70" s="20">
        <v>771058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>
        <v>14</v>
      </c>
      <c r="R70" s="21">
        <v>14</v>
      </c>
      <c r="S70" s="21">
        <v>14</v>
      </c>
      <c r="T70" s="21">
        <v>14</v>
      </c>
      <c r="U70" s="21">
        <v>14</v>
      </c>
      <c r="V70" s="21">
        <v>14</v>
      </c>
      <c r="W70" s="21">
        <v>14</v>
      </c>
      <c r="X70" s="21">
        <v>14</v>
      </c>
      <c r="Y70" s="21">
        <v>14</v>
      </c>
      <c r="Z70" s="21">
        <v>14</v>
      </c>
      <c r="AA70" s="21">
        <v>14</v>
      </c>
      <c r="AB70" s="21">
        <v>14</v>
      </c>
      <c r="AC70" s="21">
        <v>14</v>
      </c>
      <c r="AD70" s="21">
        <v>14</v>
      </c>
      <c r="AE70" s="21">
        <v>14</v>
      </c>
      <c r="AF70" s="21">
        <f>14+40</f>
        <v>54</v>
      </c>
      <c r="AG70" s="12"/>
      <c r="AH70" s="12"/>
      <c r="AI70" s="12"/>
      <c r="AJ70" s="12"/>
    </row>
    <row r="71" spans="1:36" ht="15" customHeight="1" x14ac:dyDescent="0.3">
      <c r="A71" s="19"/>
      <c r="B71" s="20"/>
      <c r="C71" s="16"/>
      <c r="D71" s="16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12"/>
      <c r="AH71" s="12"/>
      <c r="AI71" s="12"/>
      <c r="AJ71" s="12"/>
    </row>
    <row r="72" spans="1:36" ht="15" customHeight="1" x14ac:dyDescent="0.3">
      <c r="A72" s="19"/>
      <c r="B72" s="20"/>
      <c r="C72" s="16"/>
      <c r="D72" s="16"/>
      <c r="E72" s="2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12"/>
      <c r="AH72" s="12"/>
      <c r="AI72" s="12"/>
      <c r="AJ72" s="12"/>
    </row>
    <row r="73" spans="1:36" ht="15" customHeight="1" x14ac:dyDescent="0.3">
      <c r="A73" s="19" t="s">
        <v>3</v>
      </c>
      <c r="B73" s="20">
        <v>85</v>
      </c>
      <c r="C73" s="16" t="s">
        <v>26</v>
      </c>
      <c r="D73" s="16"/>
      <c r="E73" s="20">
        <v>770992</v>
      </c>
      <c r="F73" s="21">
        <v>9</v>
      </c>
      <c r="G73" s="21">
        <v>7</v>
      </c>
      <c r="H73" s="21">
        <v>9</v>
      </c>
      <c r="I73" s="21">
        <v>9</v>
      </c>
      <c r="J73" s="21">
        <v>9</v>
      </c>
      <c r="K73" s="21">
        <v>9</v>
      </c>
      <c r="L73" s="21">
        <v>9</v>
      </c>
      <c r="M73" s="21">
        <v>9</v>
      </c>
      <c r="N73" s="21">
        <v>9</v>
      </c>
      <c r="O73" s="21">
        <v>9</v>
      </c>
      <c r="P73" s="21">
        <v>9</v>
      </c>
      <c r="Q73" s="21">
        <v>13</v>
      </c>
      <c r="R73" s="21">
        <v>13</v>
      </c>
      <c r="S73" s="21">
        <v>13</v>
      </c>
      <c r="T73" s="21">
        <v>13</v>
      </c>
      <c r="U73" s="21">
        <v>13</v>
      </c>
      <c r="V73" s="21">
        <v>13</v>
      </c>
      <c r="W73" s="21">
        <v>13</v>
      </c>
      <c r="X73" s="21">
        <v>13</v>
      </c>
      <c r="Y73" s="21">
        <v>13</v>
      </c>
      <c r="Z73" s="21">
        <v>13</v>
      </c>
      <c r="AA73" s="21">
        <v>13</v>
      </c>
      <c r="AB73" s="21">
        <v>13</v>
      </c>
      <c r="AC73" s="21">
        <v>13</v>
      </c>
      <c r="AD73" s="21">
        <v>13</v>
      </c>
      <c r="AE73" s="21">
        <v>13</v>
      </c>
      <c r="AF73" s="21">
        <v>13</v>
      </c>
      <c r="AG73" s="12"/>
      <c r="AH73" s="12"/>
      <c r="AI73" s="12"/>
      <c r="AJ73" s="12"/>
    </row>
    <row r="74" spans="1:36" ht="15" customHeight="1" x14ac:dyDescent="0.3">
      <c r="A74" s="19"/>
      <c r="B74" s="20"/>
      <c r="C74" s="16"/>
      <c r="D74" s="16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12"/>
      <c r="AH74" s="12"/>
      <c r="AI74" s="12"/>
      <c r="AJ74" s="12"/>
    </row>
    <row r="75" spans="1:36" ht="15" customHeight="1" x14ac:dyDescent="0.3">
      <c r="A75" s="19"/>
      <c r="B75" s="20"/>
      <c r="C75" s="16"/>
      <c r="D75" s="16"/>
      <c r="E75" s="2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12"/>
      <c r="AH75" s="12"/>
      <c r="AI75" s="12"/>
      <c r="AJ75" s="12"/>
    </row>
    <row r="76" spans="1:36" ht="15" customHeight="1" x14ac:dyDescent="0.3">
      <c r="A76" s="19" t="s">
        <v>17</v>
      </c>
      <c r="B76" s="20">
        <v>240</v>
      </c>
      <c r="C76" s="16"/>
      <c r="D76" s="16"/>
      <c r="E76" s="20">
        <v>771058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12"/>
      <c r="AH76" s="12"/>
      <c r="AI76" s="12"/>
      <c r="AJ76" s="12"/>
    </row>
    <row r="77" spans="1:36" ht="15" customHeight="1" thickBot="1" x14ac:dyDescent="0.35">
      <c r="A77" s="19"/>
      <c r="B77" s="16"/>
      <c r="C77" s="16"/>
      <c r="D77" s="16"/>
      <c r="E77" s="20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" customHeight="1" x14ac:dyDescent="0.3">
      <c r="A78" s="19"/>
      <c r="B78" s="16"/>
      <c r="C78" s="12"/>
      <c r="D78" s="12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16"/>
      <c r="P78" s="16"/>
      <c r="Q78" s="16"/>
      <c r="R78" s="16"/>
      <c r="S78" s="16"/>
      <c r="T78" s="16"/>
      <c r="U78" s="16"/>
      <c r="V78" s="12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</row>
    <row r="79" spans="1:36" ht="15" customHeight="1" x14ac:dyDescent="0.3">
      <c r="A79" s="19"/>
      <c r="B79" s="16"/>
      <c r="C79" s="16"/>
      <c r="D79" s="16"/>
      <c r="E79" s="20" t="s">
        <v>12</v>
      </c>
      <c r="F79" s="21">
        <f>SUM(F20:F78)</f>
        <v>2970</v>
      </c>
      <c r="G79" s="21">
        <f t="shared" ref="G79:AJ79" si="0">SUM(G20:G78)</f>
        <v>2865</v>
      </c>
      <c r="H79" s="21">
        <f t="shared" si="0"/>
        <v>3248</v>
      </c>
      <c r="I79" s="21">
        <f t="shared" si="0"/>
        <v>3859</v>
      </c>
      <c r="J79" s="21">
        <f t="shared" si="0"/>
        <v>4410</v>
      </c>
      <c r="K79" s="21">
        <f t="shared" si="0"/>
        <v>3607</v>
      </c>
      <c r="L79" s="21">
        <f t="shared" si="0"/>
        <v>3875</v>
      </c>
      <c r="M79" s="21">
        <f t="shared" si="0"/>
        <v>3233</v>
      </c>
      <c r="N79" s="21">
        <f t="shared" si="0"/>
        <v>3039</v>
      </c>
      <c r="O79" s="21">
        <f t="shared" si="0"/>
        <v>2910</v>
      </c>
      <c r="P79" s="21">
        <f t="shared" si="0"/>
        <v>3039</v>
      </c>
      <c r="Q79" s="21">
        <f t="shared" si="0"/>
        <v>3488</v>
      </c>
      <c r="R79" s="21">
        <f t="shared" si="0"/>
        <v>3986</v>
      </c>
      <c r="S79" s="21">
        <f t="shared" si="0"/>
        <v>3610</v>
      </c>
      <c r="T79" s="21">
        <f t="shared" si="0"/>
        <v>2127</v>
      </c>
      <c r="U79" s="21">
        <f t="shared" si="0"/>
        <v>2067</v>
      </c>
      <c r="V79" s="21">
        <f t="shared" si="0"/>
        <v>2701</v>
      </c>
      <c r="W79" s="21">
        <f t="shared" si="0"/>
        <v>2966</v>
      </c>
      <c r="X79" s="21">
        <f t="shared" si="0"/>
        <v>3701</v>
      </c>
      <c r="Y79" s="21">
        <f t="shared" si="0"/>
        <v>3740</v>
      </c>
      <c r="Z79" s="21">
        <f t="shared" si="0"/>
        <v>3701</v>
      </c>
      <c r="AA79" s="21">
        <f t="shared" si="0"/>
        <v>3677</v>
      </c>
      <c r="AB79" s="21">
        <f t="shared" si="0"/>
        <v>3526</v>
      </c>
      <c r="AC79" s="21">
        <f t="shared" si="0"/>
        <v>3535</v>
      </c>
      <c r="AD79" s="21">
        <f t="shared" si="0"/>
        <v>3850</v>
      </c>
      <c r="AE79" s="21">
        <f t="shared" si="0"/>
        <v>3831</v>
      </c>
      <c r="AF79" s="21">
        <f t="shared" si="0"/>
        <v>3501</v>
      </c>
      <c r="AG79" s="21">
        <f t="shared" si="0"/>
        <v>0</v>
      </c>
      <c r="AH79" s="21">
        <f t="shared" si="0"/>
        <v>0</v>
      </c>
      <c r="AI79" s="21">
        <f t="shared" si="0"/>
        <v>0</v>
      </c>
      <c r="AJ79" s="21">
        <f t="shared" si="0"/>
        <v>0</v>
      </c>
    </row>
    <row r="80" spans="1:36" x14ac:dyDescent="0.25">
      <c r="A80" s="25"/>
      <c r="B80" s="4"/>
      <c r="C80" s="2"/>
      <c r="D80" s="2"/>
      <c r="E80" s="5"/>
      <c r="F80" s="7"/>
    </row>
    <row r="81" spans="1:36" ht="15" x14ac:dyDescent="0.25">
      <c r="A81" s="25"/>
      <c r="B81" s="16" t="s">
        <v>13</v>
      </c>
      <c r="C81" s="2"/>
      <c r="D81" s="2"/>
      <c r="E81" s="5"/>
      <c r="F81" s="7"/>
    </row>
    <row r="82" spans="1:36" ht="15" x14ac:dyDescent="0.25">
      <c r="A82" s="8"/>
      <c r="B82" s="6"/>
      <c r="C82" s="7"/>
      <c r="D82" s="7"/>
      <c r="E82" s="26">
        <v>770407</v>
      </c>
      <c r="F82" s="26">
        <f t="shared" ref="F82:O91" si="1">SUMIF($E$20:$E$76,$E82,F$20:F$76)</f>
        <v>69</v>
      </c>
      <c r="G82" s="26">
        <f t="shared" si="1"/>
        <v>69</v>
      </c>
      <c r="H82" s="26">
        <f t="shared" si="1"/>
        <v>69</v>
      </c>
      <c r="I82" s="26">
        <f t="shared" si="1"/>
        <v>69</v>
      </c>
      <c r="J82" s="26">
        <f t="shared" si="1"/>
        <v>69</v>
      </c>
      <c r="K82" s="26">
        <f t="shared" si="1"/>
        <v>69</v>
      </c>
      <c r="L82" s="26">
        <f t="shared" si="1"/>
        <v>69</v>
      </c>
      <c r="M82" s="26">
        <f t="shared" si="1"/>
        <v>69</v>
      </c>
      <c r="N82" s="26">
        <f t="shared" si="1"/>
        <v>69</v>
      </c>
      <c r="O82" s="26">
        <f t="shared" si="1"/>
        <v>69</v>
      </c>
      <c r="P82" s="26">
        <f t="shared" ref="P82:Y91" si="2">SUMIF($E$20:$E$76,$E82,P$20:P$76)</f>
        <v>69</v>
      </c>
      <c r="Q82" s="26">
        <f t="shared" si="2"/>
        <v>69</v>
      </c>
      <c r="R82" s="26">
        <f t="shared" si="2"/>
        <v>69</v>
      </c>
      <c r="S82" s="26">
        <f t="shared" si="2"/>
        <v>69</v>
      </c>
      <c r="T82" s="26">
        <f t="shared" si="2"/>
        <v>69</v>
      </c>
      <c r="U82" s="26">
        <f t="shared" si="2"/>
        <v>69</v>
      </c>
      <c r="V82" s="26">
        <f t="shared" si="2"/>
        <v>69</v>
      </c>
      <c r="W82" s="26">
        <f t="shared" si="2"/>
        <v>69</v>
      </c>
      <c r="X82" s="26">
        <f t="shared" si="2"/>
        <v>69</v>
      </c>
      <c r="Y82" s="26">
        <f t="shared" si="2"/>
        <v>69</v>
      </c>
      <c r="Z82" s="26">
        <f t="shared" ref="Z82:AJ91" si="3">SUMIF($E$20:$E$76,$E82,Z$20:Z$76)</f>
        <v>69</v>
      </c>
      <c r="AA82" s="26">
        <f t="shared" si="3"/>
        <v>69</v>
      </c>
      <c r="AB82" s="26">
        <f t="shared" si="3"/>
        <v>69</v>
      </c>
      <c r="AC82" s="26">
        <f t="shared" si="3"/>
        <v>69</v>
      </c>
      <c r="AD82" s="26">
        <f t="shared" si="3"/>
        <v>69</v>
      </c>
      <c r="AE82" s="26">
        <f t="shared" si="3"/>
        <v>69</v>
      </c>
      <c r="AF82" s="26">
        <f t="shared" si="3"/>
        <v>69</v>
      </c>
      <c r="AG82" s="26">
        <f t="shared" si="3"/>
        <v>0</v>
      </c>
      <c r="AH82" s="26">
        <f t="shared" si="3"/>
        <v>0</v>
      </c>
      <c r="AI82" s="26">
        <f t="shared" si="3"/>
        <v>0</v>
      </c>
      <c r="AJ82" s="26">
        <f t="shared" si="3"/>
        <v>0</v>
      </c>
    </row>
    <row r="83" spans="1:36" ht="15" x14ac:dyDescent="0.25">
      <c r="A83" s="8"/>
      <c r="B83" s="6"/>
      <c r="C83" s="7"/>
      <c r="D83" s="7"/>
      <c r="E83" s="26">
        <v>770409</v>
      </c>
      <c r="F83" s="26">
        <f t="shared" si="1"/>
        <v>64</v>
      </c>
      <c r="G83" s="26">
        <f t="shared" si="1"/>
        <v>64</v>
      </c>
      <c r="H83" s="26">
        <f t="shared" si="1"/>
        <v>64</v>
      </c>
      <c r="I83" s="26">
        <f t="shared" si="1"/>
        <v>64</v>
      </c>
      <c r="J83" s="26">
        <f t="shared" si="1"/>
        <v>64</v>
      </c>
      <c r="K83" s="26">
        <f t="shared" si="1"/>
        <v>64</v>
      </c>
      <c r="L83" s="26">
        <f t="shared" si="1"/>
        <v>64</v>
      </c>
      <c r="M83" s="26">
        <f t="shared" si="1"/>
        <v>64</v>
      </c>
      <c r="N83" s="26">
        <f t="shared" si="1"/>
        <v>64</v>
      </c>
      <c r="O83" s="26">
        <f t="shared" si="1"/>
        <v>64</v>
      </c>
      <c r="P83" s="26">
        <f t="shared" si="2"/>
        <v>64</v>
      </c>
      <c r="Q83" s="26">
        <f t="shared" si="2"/>
        <v>64</v>
      </c>
      <c r="R83" s="26">
        <f t="shared" si="2"/>
        <v>64</v>
      </c>
      <c r="S83" s="26">
        <f t="shared" si="2"/>
        <v>64</v>
      </c>
      <c r="T83" s="26">
        <f t="shared" si="2"/>
        <v>64</v>
      </c>
      <c r="U83" s="26">
        <f t="shared" si="2"/>
        <v>64</v>
      </c>
      <c r="V83" s="26">
        <f t="shared" si="2"/>
        <v>64</v>
      </c>
      <c r="W83" s="26">
        <f t="shared" si="2"/>
        <v>64</v>
      </c>
      <c r="X83" s="26">
        <f t="shared" si="2"/>
        <v>64</v>
      </c>
      <c r="Y83" s="26">
        <f t="shared" si="2"/>
        <v>64</v>
      </c>
      <c r="Z83" s="26">
        <f t="shared" si="3"/>
        <v>64</v>
      </c>
      <c r="AA83" s="26">
        <f t="shared" si="3"/>
        <v>64</v>
      </c>
      <c r="AB83" s="26">
        <f t="shared" si="3"/>
        <v>64</v>
      </c>
      <c r="AC83" s="26">
        <f t="shared" si="3"/>
        <v>64</v>
      </c>
      <c r="AD83" s="26">
        <f t="shared" si="3"/>
        <v>64</v>
      </c>
      <c r="AE83" s="26">
        <f t="shared" si="3"/>
        <v>64</v>
      </c>
      <c r="AF83" s="26">
        <f t="shared" si="3"/>
        <v>64</v>
      </c>
      <c r="AG83" s="26">
        <f t="shared" si="3"/>
        <v>0</v>
      </c>
      <c r="AH83" s="26">
        <f t="shared" si="3"/>
        <v>0</v>
      </c>
      <c r="AI83" s="26">
        <f t="shared" si="3"/>
        <v>0</v>
      </c>
      <c r="AJ83" s="26">
        <f t="shared" si="3"/>
        <v>0</v>
      </c>
    </row>
    <row r="84" spans="1:36" ht="15" x14ac:dyDescent="0.25">
      <c r="A84" s="8"/>
      <c r="B84" s="6"/>
      <c r="C84" s="7"/>
      <c r="D84" s="7"/>
      <c r="E84" s="27">
        <v>770612</v>
      </c>
      <c r="F84" s="26">
        <f t="shared" si="1"/>
        <v>12</v>
      </c>
      <c r="G84" s="26">
        <f t="shared" si="1"/>
        <v>12</v>
      </c>
      <c r="H84" s="26">
        <f t="shared" si="1"/>
        <v>12</v>
      </c>
      <c r="I84" s="26">
        <f t="shared" si="1"/>
        <v>12</v>
      </c>
      <c r="J84" s="26">
        <f t="shared" si="1"/>
        <v>12</v>
      </c>
      <c r="K84" s="26">
        <f t="shared" si="1"/>
        <v>12</v>
      </c>
      <c r="L84" s="26">
        <f t="shared" si="1"/>
        <v>12</v>
      </c>
      <c r="M84" s="26">
        <f t="shared" si="1"/>
        <v>12</v>
      </c>
      <c r="N84" s="26">
        <f t="shared" si="1"/>
        <v>12</v>
      </c>
      <c r="O84" s="26">
        <f t="shared" si="1"/>
        <v>12</v>
      </c>
      <c r="P84" s="26">
        <f t="shared" si="2"/>
        <v>12</v>
      </c>
      <c r="Q84" s="26">
        <f t="shared" si="2"/>
        <v>12</v>
      </c>
      <c r="R84" s="26">
        <f t="shared" si="2"/>
        <v>12</v>
      </c>
      <c r="S84" s="26">
        <f t="shared" si="2"/>
        <v>12</v>
      </c>
      <c r="T84" s="26">
        <f t="shared" si="2"/>
        <v>12</v>
      </c>
      <c r="U84" s="26">
        <f t="shared" si="2"/>
        <v>12</v>
      </c>
      <c r="V84" s="26">
        <f t="shared" si="2"/>
        <v>12</v>
      </c>
      <c r="W84" s="26">
        <f t="shared" si="2"/>
        <v>12</v>
      </c>
      <c r="X84" s="26">
        <f t="shared" si="2"/>
        <v>12</v>
      </c>
      <c r="Y84" s="26">
        <f t="shared" si="2"/>
        <v>12</v>
      </c>
      <c r="Z84" s="26">
        <f t="shared" si="3"/>
        <v>12</v>
      </c>
      <c r="AA84" s="26">
        <f t="shared" si="3"/>
        <v>12</v>
      </c>
      <c r="AB84" s="26">
        <f t="shared" si="3"/>
        <v>12</v>
      </c>
      <c r="AC84" s="26">
        <f t="shared" si="3"/>
        <v>12</v>
      </c>
      <c r="AD84" s="26">
        <f t="shared" si="3"/>
        <v>12</v>
      </c>
      <c r="AE84" s="26">
        <f t="shared" si="3"/>
        <v>12</v>
      </c>
      <c r="AF84" s="26">
        <f t="shared" si="3"/>
        <v>12</v>
      </c>
      <c r="AG84" s="26">
        <f t="shared" si="3"/>
        <v>0</v>
      </c>
      <c r="AH84" s="26">
        <f t="shared" si="3"/>
        <v>0</v>
      </c>
      <c r="AI84" s="26">
        <f t="shared" si="3"/>
        <v>0</v>
      </c>
      <c r="AJ84" s="26">
        <f t="shared" si="3"/>
        <v>0</v>
      </c>
    </row>
    <row r="85" spans="1:36" ht="15" x14ac:dyDescent="0.25">
      <c r="A85" s="8"/>
      <c r="B85" s="6"/>
      <c r="C85" s="7"/>
      <c r="D85" s="7"/>
      <c r="E85" s="27">
        <v>770614</v>
      </c>
      <c r="F85" s="26">
        <f t="shared" si="1"/>
        <v>11</v>
      </c>
      <c r="G85" s="26">
        <f t="shared" si="1"/>
        <v>11</v>
      </c>
      <c r="H85" s="26">
        <f t="shared" si="1"/>
        <v>11</v>
      </c>
      <c r="I85" s="26">
        <f t="shared" si="1"/>
        <v>11</v>
      </c>
      <c r="J85" s="26">
        <f t="shared" si="1"/>
        <v>11</v>
      </c>
      <c r="K85" s="26">
        <f t="shared" si="1"/>
        <v>11</v>
      </c>
      <c r="L85" s="26">
        <f t="shared" si="1"/>
        <v>11</v>
      </c>
      <c r="M85" s="26">
        <f t="shared" si="1"/>
        <v>11</v>
      </c>
      <c r="N85" s="26">
        <f t="shared" si="1"/>
        <v>11</v>
      </c>
      <c r="O85" s="26">
        <f t="shared" si="1"/>
        <v>11</v>
      </c>
      <c r="P85" s="26">
        <f t="shared" si="2"/>
        <v>11</v>
      </c>
      <c r="Q85" s="26">
        <f t="shared" si="2"/>
        <v>11</v>
      </c>
      <c r="R85" s="26">
        <f t="shared" si="2"/>
        <v>11</v>
      </c>
      <c r="S85" s="26">
        <f t="shared" si="2"/>
        <v>11</v>
      </c>
      <c r="T85" s="26">
        <f t="shared" si="2"/>
        <v>11</v>
      </c>
      <c r="U85" s="26">
        <f t="shared" si="2"/>
        <v>11</v>
      </c>
      <c r="V85" s="26">
        <f t="shared" si="2"/>
        <v>11</v>
      </c>
      <c r="W85" s="26">
        <f t="shared" si="2"/>
        <v>11</v>
      </c>
      <c r="X85" s="26">
        <f t="shared" si="2"/>
        <v>11</v>
      </c>
      <c r="Y85" s="26">
        <f t="shared" si="2"/>
        <v>11</v>
      </c>
      <c r="Z85" s="26">
        <f t="shared" si="3"/>
        <v>11</v>
      </c>
      <c r="AA85" s="26">
        <f t="shared" si="3"/>
        <v>11</v>
      </c>
      <c r="AB85" s="26">
        <f t="shared" si="3"/>
        <v>11</v>
      </c>
      <c r="AC85" s="26">
        <f t="shared" si="3"/>
        <v>11</v>
      </c>
      <c r="AD85" s="26">
        <f t="shared" si="3"/>
        <v>11</v>
      </c>
      <c r="AE85" s="26">
        <f t="shared" si="3"/>
        <v>11</v>
      </c>
      <c r="AF85" s="26">
        <f t="shared" si="3"/>
        <v>11</v>
      </c>
      <c r="AG85" s="26">
        <f t="shared" si="3"/>
        <v>0</v>
      </c>
      <c r="AH85" s="26">
        <f t="shared" si="3"/>
        <v>0</v>
      </c>
      <c r="AI85" s="26">
        <f t="shared" si="3"/>
        <v>0</v>
      </c>
      <c r="AJ85" s="26">
        <f t="shared" si="3"/>
        <v>0</v>
      </c>
    </row>
    <row r="86" spans="1:36" ht="15" x14ac:dyDescent="0.25">
      <c r="A86" s="8"/>
      <c r="B86" s="6"/>
      <c r="C86" s="7"/>
      <c r="D86" s="7"/>
      <c r="E86" s="27">
        <v>770732</v>
      </c>
      <c r="F86" s="26">
        <f t="shared" si="1"/>
        <v>21</v>
      </c>
      <c r="G86" s="26">
        <f t="shared" si="1"/>
        <v>21</v>
      </c>
      <c r="H86" s="26">
        <f t="shared" si="1"/>
        <v>21</v>
      </c>
      <c r="I86" s="26">
        <f t="shared" si="1"/>
        <v>21</v>
      </c>
      <c r="J86" s="26">
        <f t="shared" si="1"/>
        <v>21</v>
      </c>
      <c r="K86" s="26">
        <f t="shared" si="1"/>
        <v>21</v>
      </c>
      <c r="L86" s="26">
        <f t="shared" si="1"/>
        <v>21</v>
      </c>
      <c r="M86" s="26">
        <f t="shared" si="1"/>
        <v>21</v>
      </c>
      <c r="N86" s="26">
        <f t="shared" si="1"/>
        <v>21</v>
      </c>
      <c r="O86" s="26">
        <f t="shared" si="1"/>
        <v>21</v>
      </c>
      <c r="P86" s="26">
        <f t="shared" si="2"/>
        <v>21</v>
      </c>
      <c r="Q86" s="26">
        <f t="shared" si="2"/>
        <v>21</v>
      </c>
      <c r="R86" s="26">
        <f t="shared" si="2"/>
        <v>21</v>
      </c>
      <c r="S86" s="26">
        <f t="shared" si="2"/>
        <v>21</v>
      </c>
      <c r="T86" s="26">
        <f t="shared" si="2"/>
        <v>21</v>
      </c>
      <c r="U86" s="26">
        <f t="shared" si="2"/>
        <v>21</v>
      </c>
      <c r="V86" s="26">
        <f t="shared" si="2"/>
        <v>21</v>
      </c>
      <c r="W86" s="26">
        <f t="shared" si="2"/>
        <v>21</v>
      </c>
      <c r="X86" s="26">
        <f t="shared" si="2"/>
        <v>21</v>
      </c>
      <c r="Y86" s="26">
        <f t="shared" si="2"/>
        <v>21</v>
      </c>
      <c r="Z86" s="26">
        <f t="shared" si="3"/>
        <v>21</v>
      </c>
      <c r="AA86" s="26">
        <f t="shared" si="3"/>
        <v>21</v>
      </c>
      <c r="AB86" s="26">
        <f t="shared" si="3"/>
        <v>21</v>
      </c>
      <c r="AC86" s="26">
        <f t="shared" si="3"/>
        <v>21</v>
      </c>
      <c r="AD86" s="26">
        <f t="shared" si="3"/>
        <v>21</v>
      </c>
      <c r="AE86" s="26">
        <f t="shared" si="3"/>
        <v>21</v>
      </c>
      <c r="AF86" s="26">
        <f t="shared" si="3"/>
        <v>21</v>
      </c>
      <c r="AG86" s="26">
        <f t="shared" si="3"/>
        <v>0</v>
      </c>
      <c r="AH86" s="26">
        <f t="shared" si="3"/>
        <v>0</v>
      </c>
      <c r="AI86" s="26">
        <f t="shared" si="3"/>
        <v>0</v>
      </c>
      <c r="AJ86" s="26">
        <f t="shared" si="3"/>
        <v>0</v>
      </c>
    </row>
    <row r="87" spans="1:36" ht="15" x14ac:dyDescent="0.25">
      <c r="A87" s="8"/>
      <c r="B87" s="6"/>
      <c r="C87" s="7"/>
      <c r="D87" s="7"/>
      <c r="E87" s="27">
        <v>770734</v>
      </c>
      <c r="F87" s="26">
        <f t="shared" si="1"/>
        <v>23</v>
      </c>
      <c r="G87" s="26">
        <f t="shared" si="1"/>
        <v>23</v>
      </c>
      <c r="H87" s="26">
        <f t="shared" si="1"/>
        <v>23</v>
      </c>
      <c r="I87" s="26">
        <f t="shared" si="1"/>
        <v>23</v>
      </c>
      <c r="J87" s="26">
        <f t="shared" si="1"/>
        <v>23</v>
      </c>
      <c r="K87" s="26">
        <f t="shared" si="1"/>
        <v>23</v>
      </c>
      <c r="L87" s="26">
        <f t="shared" si="1"/>
        <v>23</v>
      </c>
      <c r="M87" s="26">
        <f t="shared" si="1"/>
        <v>23</v>
      </c>
      <c r="N87" s="26">
        <f t="shared" si="1"/>
        <v>23</v>
      </c>
      <c r="O87" s="26">
        <f t="shared" si="1"/>
        <v>23</v>
      </c>
      <c r="P87" s="26">
        <f t="shared" si="2"/>
        <v>23</v>
      </c>
      <c r="Q87" s="26">
        <f t="shared" si="2"/>
        <v>23</v>
      </c>
      <c r="R87" s="26">
        <f t="shared" si="2"/>
        <v>23</v>
      </c>
      <c r="S87" s="26">
        <f t="shared" si="2"/>
        <v>23</v>
      </c>
      <c r="T87" s="26">
        <f t="shared" si="2"/>
        <v>23</v>
      </c>
      <c r="U87" s="26">
        <f t="shared" si="2"/>
        <v>23</v>
      </c>
      <c r="V87" s="26">
        <f t="shared" si="2"/>
        <v>23</v>
      </c>
      <c r="W87" s="26">
        <f t="shared" si="2"/>
        <v>23</v>
      </c>
      <c r="X87" s="26">
        <f t="shared" si="2"/>
        <v>23</v>
      </c>
      <c r="Y87" s="26">
        <f t="shared" si="2"/>
        <v>23</v>
      </c>
      <c r="Z87" s="26">
        <f t="shared" si="3"/>
        <v>23</v>
      </c>
      <c r="AA87" s="26">
        <f t="shared" si="3"/>
        <v>23</v>
      </c>
      <c r="AB87" s="26">
        <f t="shared" si="3"/>
        <v>23</v>
      </c>
      <c r="AC87" s="26">
        <f t="shared" si="3"/>
        <v>23</v>
      </c>
      <c r="AD87" s="26">
        <f t="shared" si="3"/>
        <v>23</v>
      </c>
      <c r="AE87" s="26">
        <f t="shared" si="3"/>
        <v>23</v>
      </c>
      <c r="AF87" s="26">
        <f t="shared" si="3"/>
        <v>23</v>
      </c>
      <c r="AG87" s="26">
        <f t="shared" si="3"/>
        <v>0</v>
      </c>
      <c r="AH87" s="26">
        <f t="shared" si="3"/>
        <v>0</v>
      </c>
      <c r="AI87" s="26">
        <f t="shared" si="3"/>
        <v>0</v>
      </c>
      <c r="AJ87" s="26">
        <f t="shared" si="3"/>
        <v>0</v>
      </c>
    </row>
    <row r="88" spans="1:36" ht="15" x14ac:dyDescent="0.25">
      <c r="A88" s="8"/>
      <c r="B88" s="6"/>
      <c r="C88" s="7"/>
      <c r="D88" s="7"/>
      <c r="E88" s="27">
        <v>770990</v>
      </c>
      <c r="F88" s="26">
        <f t="shared" si="1"/>
        <v>11</v>
      </c>
      <c r="G88" s="26">
        <f t="shared" si="1"/>
        <v>11</v>
      </c>
      <c r="H88" s="26">
        <f t="shared" si="1"/>
        <v>11</v>
      </c>
      <c r="I88" s="26">
        <f t="shared" si="1"/>
        <v>11</v>
      </c>
      <c r="J88" s="26">
        <f t="shared" si="1"/>
        <v>11</v>
      </c>
      <c r="K88" s="26">
        <f t="shared" si="1"/>
        <v>11</v>
      </c>
      <c r="L88" s="26">
        <f t="shared" si="1"/>
        <v>11</v>
      </c>
      <c r="M88" s="26">
        <f t="shared" si="1"/>
        <v>11</v>
      </c>
      <c r="N88" s="26">
        <f t="shared" si="1"/>
        <v>11</v>
      </c>
      <c r="O88" s="26">
        <f t="shared" si="1"/>
        <v>11</v>
      </c>
      <c r="P88" s="26">
        <f t="shared" si="2"/>
        <v>11</v>
      </c>
      <c r="Q88" s="26">
        <f t="shared" si="2"/>
        <v>11</v>
      </c>
      <c r="R88" s="26">
        <f t="shared" si="2"/>
        <v>11</v>
      </c>
      <c r="S88" s="26">
        <f t="shared" si="2"/>
        <v>11</v>
      </c>
      <c r="T88" s="26">
        <f t="shared" si="2"/>
        <v>11</v>
      </c>
      <c r="U88" s="26">
        <f t="shared" si="2"/>
        <v>11</v>
      </c>
      <c r="V88" s="26">
        <f t="shared" si="2"/>
        <v>11</v>
      </c>
      <c r="W88" s="26">
        <f t="shared" si="2"/>
        <v>11</v>
      </c>
      <c r="X88" s="26">
        <f t="shared" si="2"/>
        <v>11</v>
      </c>
      <c r="Y88" s="26">
        <f t="shared" si="2"/>
        <v>11</v>
      </c>
      <c r="Z88" s="26">
        <f t="shared" si="3"/>
        <v>11</v>
      </c>
      <c r="AA88" s="26">
        <f t="shared" si="3"/>
        <v>11</v>
      </c>
      <c r="AB88" s="26">
        <f t="shared" si="3"/>
        <v>11</v>
      </c>
      <c r="AC88" s="26">
        <f t="shared" si="3"/>
        <v>11</v>
      </c>
      <c r="AD88" s="26">
        <f t="shared" si="3"/>
        <v>11</v>
      </c>
      <c r="AE88" s="26">
        <f t="shared" si="3"/>
        <v>11</v>
      </c>
      <c r="AF88" s="26">
        <f t="shared" si="3"/>
        <v>11</v>
      </c>
      <c r="AG88" s="26">
        <f t="shared" si="3"/>
        <v>0</v>
      </c>
      <c r="AH88" s="26">
        <f t="shared" si="3"/>
        <v>0</v>
      </c>
      <c r="AI88" s="26">
        <f t="shared" si="3"/>
        <v>0</v>
      </c>
      <c r="AJ88" s="26">
        <f t="shared" si="3"/>
        <v>0</v>
      </c>
    </row>
    <row r="89" spans="1:36" ht="15" x14ac:dyDescent="0.25">
      <c r="A89" s="8"/>
      <c r="B89" s="6"/>
      <c r="C89" s="7"/>
      <c r="D89" s="7"/>
      <c r="E89" s="27">
        <v>770991</v>
      </c>
      <c r="F89" s="26">
        <f t="shared" si="1"/>
        <v>73</v>
      </c>
      <c r="G89" s="26">
        <f t="shared" si="1"/>
        <v>73</v>
      </c>
      <c r="H89" s="26">
        <f t="shared" si="1"/>
        <v>73</v>
      </c>
      <c r="I89" s="26">
        <f t="shared" si="1"/>
        <v>73</v>
      </c>
      <c r="J89" s="26">
        <f t="shared" si="1"/>
        <v>73</v>
      </c>
      <c r="K89" s="26">
        <f t="shared" si="1"/>
        <v>73</v>
      </c>
      <c r="L89" s="26">
        <f t="shared" si="1"/>
        <v>73</v>
      </c>
      <c r="M89" s="26">
        <f t="shared" si="1"/>
        <v>73</v>
      </c>
      <c r="N89" s="26">
        <f t="shared" si="1"/>
        <v>73</v>
      </c>
      <c r="O89" s="26">
        <f t="shared" si="1"/>
        <v>73</v>
      </c>
      <c r="P89" s="26">
        <f t="shared" si="2"/>
        <v>73</v>
      </c>
      <c r="Q89" s="26">
        <f t="shared" si="2"/>
        <v>73</v>
      </c>
      <c r="R89" s="26">
        <f t="shared" si="2"/>
        <v>73</v>
      </c>
      <c r="S89" s="26">
        <f t="shared" si="2"/>
        <v>73</v>
      </c>
      <c r="T89" s="26">
        <f t="shared" si="2"/>
        <v>73</v>
      </c>
      <c r="U89" s="26">
        <f t="shared" si="2"/>
        <v>73</v>
      </c>
      <c r="V89" s="26">
        <f t="shared" si="2"/>
        <v>73</v>
      </c>
      <c r="W89" s="26">
        <f t="shared" si="2"/>
        <v>73</v>
      </c>
      <c r="X89" s="26">
        <f t="shared" si="2"/>
        <v>73</v>
      </c>
      <c r="Y89" s="26">
        <f t="shared" si="2"/>
        <v>73</v>
      </c>
      <c r="Z89" s="26">
        <f t="shared" si="3"/>
        <v>73</v>
      </c>
      <c r="AA89" s="26">
        <f t="shared" si="3"/>
        <v>73</v>
      </c>
      <c r="AB89" s="26">
        <f t="shared" si="3"/>
        <v>73</v>
      </c>
      <c r="AC89" s="26">
        <f t="shared" si="3"/>
        <v>73</v>
      </c>
      <c r="AD89" s="26">
        <f t="shared" si="3"/>
        <v>73</v>
      </c>
      <c r="AE89" s="26">
        <f t="shared" si="3"/>
        <v>73</v>
      </c>
      <c r="AF89" s="26">
        <f t="shared" si="3"/>
        <v>73</v>
      </c>
      <c r="AG89" s="26">
        <f t="shared" si="3"/>
        <v>0</v>
      </c>
      <c r="AH89" s="26">
        <f t="shared" si="3"/>
        <v>0</v>
      </c>
      <c r="AI89" s="26">
        <f t="shared" si="3"/>
        <v>0</v>
      </c>
      <c r="AJ89" s="26">
        <f t="shared" si="3"/>
        <v>0</v>
      </c>
    </row>
    <row r="90" spans="1:36" ht="15" x14ac:dyDescent="0.25">
      <c r="A90" s="8"/>
      <c r="B90" s="6"/>
      <c r="C90" s="7"/>
      <c r="D90" s="7"/>
      <c r="E90" s="27">
        <v>770993</v>
      </c>
      <c r="F90" s="26">
        <f t="shared" si="1"/>
        <v>264</v>
      </c>
      <c r="G90" s="26">
        <f t="shared" si="1"/>
        <v>264</v>
      </c>
      <c r="H90" s="26">
        <f t="shared" si="1"/>
        <v>264</v>
      </c>
      <c r="I90" s="26">
        <f t="shared" si="1"/>
        <v>264</v>
      </c>
      <c r="J90" s="26">
        <f t="shared" si="1"/>
        <v>264</v>
      </c>
      <c r="K90" s="26">
        <f t="shared" si="1"/>
        <v>264</v>
      </c>
      <c r="L90" s="26">
        <f t="shared" si="1"/>
        <v>264</v>
      </c>
      <c r="M90" s="26">
        <f t="shared" si="1"/>
        <v>264</v>
      </c>
      <c r="N90" s="26">
        <f t="shared" si="1"/>
        <v>264</v>
      </c>
      <c r="O90" s="26">
        <f t="shared" si="1"/>
        <v>264</v>
      </c>
      <c r="P90" s="26">
        <f t="shared" si="2"/>
        <v>264</v>
      </c>
      <c r="Q90" s="26">
        <f t="shared" si="2"/>
        <v>264</v>
      </c>
      <c r="R90" s="26">
        <f t="shared" si="2"/>
        <v>264</v>
      </c>
      <c r="S90" s="26">
        <f t="shared" si="2"/>
        <v>264</v>
      </c>
      <c r="T90" s="26">
        <f t="shared" si="2"/>
        <v>264</v>
      </c>
      <c r="U90" s="26">
        <f t="shared" si="2"/>
        <v>264</v>
      </c>
      <c r="V90" s="26">
        <f t="shared" si="2"/>
        <v>264</v>
      </c>
      <c r="W90" s="26">
        <f t="shared" si="2"/>
        <v>264</v>
      </c>
      <c r="X90" s="26">
        <f t="shared" si="2"/>
        <v>264</v>
      </c>
      <c r="Y90" s="26">
        <f t="shared" si="2"/>
        <v>264</v>
      </c>
      <c r="Z90" s="26">
        <f t="shared" si="3"/>
        <v>264</v>
      </c>
      <c r="AA90" s="26">
        <f t="shared" si="3"/>
        <v>264</v>
      </c>
      <c r="AB90" s="26">
        <f t="shared" si="3"/>
        <v>264</v>
      </c>
      <c r="AC90" s="26">
        <f t="shared" si="3"/>
        <v>264</v>
      </c>
      <c r="AD90" s="26">
        <f t="shared" si="3"/>
        <v>264</v>
      </c>
      <c r="AE90" s="26">
        <f t="shared" si="3"/>
        <v>264</v>
      </c>
      <c r="AF90" s="26">
        <f t="shared" si="3"/>
        <v>264</v>
      </c>
      <c r="AG90" s="26">
        <f t="shared" si="3"/>
        <v>0</v>
      </c>
      <c r="AH90" s="26">
        <f t="shared" si="3"/>
        <v>0</v>
      </c>
      <c r="AI90" s="26">
        <f t="shared" si="3"/>
        <v>0</v>
      </c>
      <c r="AJ90" s="26">
        <f t="shared" si="3"/>
        <v>0</v>
      </c>
    </row>
    <row r="91" spans="1:36" ht="15" x14ac:dyDescent="0.25">
      <c r="A91" s="8"/>
      <c r="B91" s="6"/>
      <c r="C91" s="7"/>
      <c r="D91" s="7"/>
      <c r="E91" s="27">
        <v>771013</v>
      </c>
      <c r="F91" s="26">
        <f t="shared" si="1"/>
        <v>69</v>
      </c>
      <c r="G91" s="26">
        <f t="shared" si="1"/>
        <v>69</v>
      </c>
      <c r="H91" s="26">
        <f t="shared" si="1"/>
        <v>69</v>
      </c>
      <c r="I91" s="26">
        <f t="shared" si="1"/>
        <v>69</v>
      </c>
      <c r="J91" s="26">
        <f t="shared" si="1"/>
        <v>69</v>
      </c>
      <c r="K91" s="26">
        <f t="shared" si="1"/>
        <v>69</v>
      </c>
      <c r="L91" s="26">
        <f t="shared" si="1"/>
        <v>69</v>
      </c>
      <c r="M91" s="26">
        <f t="shared" si="1"/>
        <v>69</v>
      </c>
      <c r="N91" s="26">
        <f t="shared" si="1"/>
        <v>69</v>
      </c>
      <c r="O91" s="26">
        <f t="shared" si="1"/>
        <v>69</v>
      </c>
      <c r="P91" s="26">
        <f t="shared" si="2"/>
        <v>69</v>
      </c>
      <c r="Q91" s="26">
        <f t="shared" si="2"/>
        <v>69</v>
      </c>
      <c r="R91" s="26">
        <f t="shared" si="2"/>
        <v>69</v>
      </c>
      <c r="S91" s="26">
        <f t="shared" si="2"/>
        <v>48</v>
      </c>
      <c r="T91" s="26">
        <f t="shared" si="2"/>
        <v>21</v>
      </c>
      <c r="U91" s="26">
        <f t="shared" si="2"/>
        <v>21</v>
      </c>
      <c r="V91" s="26">
        <f t="shared" si="2"/>
        <v>21</v>
      </c>
      <c r="W91" s="26">
        <f t="shared" si="2"/>
        <v>21</v>
      </c>
      <c r="X91" s="26">
        <f t="shared" si="2"/>
        <v>21</v>
      </c>
      <c r="Y91" s="26">
        <f t="shared" si="2"/>
        <v>21</v>
      </c>
      <c r="Z91" s="26">
        <f t="shared" si="3"/>
        <v>21</v>
      </c>
      <c r="AA91" s="26">
        <f t="shared" si="3"/>
        <v>21</v>
      </c>
      <c r="AB91" s="26">
        <f t="shared" si="3"/>
        <v>21</v>
      </c>
      <c r="AC91" s="26">
        <f t="shared" si="3"/>
        <v>21</v>
      </c>
      <c r="AD91" s="26">
        <f t="shared" si="3"/>
        <v>69</v>
      </c>
      <c r="AE91" s="26">
        <f t="shared" si="3"/>
        <v>69</v>
      </c>
      <c r="AF91" s="26">
        <f t="shared" si="3"/>
        <v>69</v>
      </c>
      <c r="AG91" s="26">
        <f t="shared" si="3"/>
        <v>0</v>
      </c>
      <c r="AH91" s="26">
        <f t="shared" si="3"/>
        <v>0</v>
      </c>
      <c r="AI91" s="26">
        <f t="shared" si="3"/>
        <v>0</v>
      </c>
      <c r="AJ91" s="26">
        <f t="shared" si="3"/>
        <v>0</v>
      </c>
    </row>
    <row r="92" spans="1:36" ht="15" x14ac:dyDescent="0.25">
      <c r="A92" s="8"/>
      <c r="B92" s="6"/>
      <c r="C92" s="7"/>
      <c r="D92" s="7"/>
      <c r="E92" s="27">
        <v>771058</v>
      </c>
      <c r="F92" s="26">
        <f t="shared" ref="F92:O99" si="4">SUMIF($E$20:$E$76,$E92,F$20:F$76)</f>
        <v>2184</v>
      </c>
      <c r="G92" s="26">
        <f t="shared" si="4"/>
        <v>2084</v>
      </c>
      <c r="H92" s="26">
        <f t="shared" si="4"/>
        <v>2459</v>
      </c>
      <c r="I92" s="26">
        <f t="shared" si="4"/>
        <v>3070</v>
      </c>
      <c r="J92" s="26">
        <f t="shared" si="4"/>
        <v>3621</v>
      </c>
      <c r="K92" s="26">
        <f t="shared" si="4"/>
        <v>2818</v>
      </c>
      <c r="L92" s="26">
        <f t="shared" si="4"/>
        <v>3086</v>
      </c>
      <c r="M92" s="26">
        <f t="shared" si="4"/>
        <v>2444</v>
      </c>
      <c r="N92" s="26">
        <f t="shared" si="4"/>
        <v>2250</v>
      </c>
      <c r="O92" s="26">
        <f t="shared" si="4"/>
        <v>2121</v>
      </c>
      <c r="P92" s="26">
        <f t="shared" ref="P92:Y99" si="5">SUMIF($E$20:$E$76,$E92,P$20:P$76)</f>
        <v>2250</v>
      </c>
      <c r="Q92" s="26">
        <f t="shared" si="5"/>
        <v>2684</v>
      </c>
      <c r="R92" s="26">
        <f t="shared" si="5"/>
        <v>3182</v>
      </c>
      <c r="S92" s="26">
        <f t="shared" si="5"/>
        <v>2857</v>
      </c>
      <c r="T92" s="26">
        <f t="shared" si="5"/>
        <v>1439</v>
      </c>
      <c r="U92" s="26">
        <f t="shared" si="5"/>
        <v>1379</v>
      </c>
      <c r="V92" s="26">
        <f t="shared" si="5"/>
        <v>2013</v>
      </c>
      <c r="W92" s="26">
        <f t="shared" si="5"/>
        <v>2278</v>
      </c>
      <c r="X92" s="26">
        <f t="shared" si="5"/>
        <v>3013</v>
      </c>
      <c r="Y92" s="26">
        <f t="shared" si="5"/>
        <v>3052</v>
      </c>
      <c r="Z92" s="26">
        <f t="shared" ref="Z92:AJ99" si="6">SUMIF($E$20:$E$76,$E92,Z$20:Z$76)</f>
        <v>3013</v>
      </c>
      <c r="AA92" s="26">
        <f t="shared" si="6"/>
        <v>2989</v>
      </c>
      <c r="AB92" s="26">
        <f t="shared" si="6"/>
        <v>2838</v>
      </c>
      <c r="AC92" s="26">
        <f t="shared" si="6"/>
        <v>2847</v>
      </c>
      <c r="AD92" s="26">
        <f t="shared" si="6"/>
        <v>3046</v>
      </c>
      <c r="AE92" s="26">
        <f t="shared" si="6"/>
        <v>3027</v>
      </c>
      <c r="AF92" s="26">
        <f t="shared" si="6"/>
        <v>2697</v>
      </c>
      <c r="AG92" s="26">
        <f t="shared" si="6"/>
        <v>0</v>
      </c>
      <c r="AH92" s="26">
        <f t="shared" si="6"/>
        <v>0</v>
      </c>
      <c r="AI92" s="26">
        <f t="shared" si="6"/>
        <v>0</v>
      </c>
      <c r="AJ92" s="26">
        <f t="shared" si="6"/>
        <v>0</v>
      </c>
    </row>
    <row r="93" spans="1:36" ht="15" x14ac:dyDescent="0.25">
      <c r="A93" s="8"/>
      <c r="B93" s="6"/>
      <c r="C93" s="7"/>
      <c r="D93" s="7"/>
      <c r="E93" s="20">
        <v>770992</v>
      </c>
      <c r="F93" s="26">
        <f t="shared" si="4"/>
        <v>100</v>
      </c>
      <c r="G93" s="26">
        <f t="shared" si="4"/>
        <v>95</v>
      </c>
      <c r="H93" s="26">
        <f t="shared" si="4"/>
        <v>103</v>
      </c>
      <c r="I93" s="26">
        <f t="shared" si="4"/>
        <v>103</v>
      </c>
      <c r="J93" s="26">
        <f t="shared" si="4"/>
        <v>103</v>
      </c>
      <c r="K93" s="26">
        <f t="shared" si="4"/>
        <v>103</v>
      </c>
      <c r="L93" s="26">
        <f t="shared" si="4"/>
        <v>103</v>
      </c>
      <c r="M93" s="26">
        <f t="shared" si="4"/>
        <v>103</v>
      </c>
      <c r="N93" s="26">
        <f t="shared" si="4"/>
        <v>103</v>
      </c>
      <c r="O93" s="26">
        <f t="shared" si="4"/>
        <v>103</v>
      </c>
      <c r="P93" s="26">
        <f t="shared" si="5"/>
        <v>103</v>
      </c>
      <c r="Q93" s="26">
        <f t="shared" si="5"/>
        <v>118</v>
      </c>
      <c r="R93" s="26">
        <f t="shared" si="5"/>
        <v>118</v>
      </c>
      <c r="S93" s="26">
        <f t="shared" si="5"/>
        <v>88</v>
      </c>
      <c r="T93" s="26">
        <f t="shared" si="5"/>
        <v>50</v>
      </c>
      <c r="U93" s="26">
        <f t="shared" si="5"/>
        <v>50</v>
      </c>
      <c r="V93" s="26">
        <f t="shared" si="5"/>
        <v>50</v>
      </c>
      <c r="W93" s="26">
        <f t="shared" si="5"/>
        <v>50</v>
      </c>
      <c r="X93" s="26">
        <f t="shared" si="5"/>
        <v>50</v>
      </c>
      <c r="Y93" s="26">
        <f t="shared" si="5"/>
        <v>50</v>
      </c>
      <c r="Z93" s="26">
        <f t="shared" si="6"/>
        <v>50</v>
      </c>
      <c r="AA93" s="26">
        <f t="shared" si="6"/>
        <v>50</v>
      </c>
      <c r="AB93" s="26">
        <f t="shared" si="6"/>
        <v>50</v>
      </c>
      <c r="AC93" s="26">
        <f t="shared" si="6"/>
        <v>50</v>
      </c>
      <c r="AD93" s="26">
        <f t="shared" si="6"/>
        <v>118</v>
      </c>
      <c r="AE93" s="26">
        <f t="shared" si="6"/>
        <v>118</v>
      </c>
      <c r="AF93" s="26">
        <f t="shared" si="6"/>
        <v>118</v>
      </c>
      <c r="AG93" s="26">
        <f t="shared" si="6"/>
        <v>0</v>
      </c>
      <c r="AH93" s="26">
        <f t="shared" si="6"/>
        <v>0</v>
      </c>
      <c r="AI93" s="26">
        <f t="shared" si="6"/>
        <v>0</v>
      </c>
      <c r="AJ93" s="26">
        <f t="shared" si="6"/>
        <v>0</v>
      </c>
    </row>
    <row r="94" spans="1:36" ht="15" x14ac:dyDescent="0.25">
      <c r="A94" s="8"/>
      <c r="B94" s="6"/>
      <c r="C94" s="7"/>
      <c r="D94" s="7"/>
      <c r="E94" s="26">
        <v>770412</v>
      </c>
      <c r="F94" s="26">
        <f t="shared" si="4"/>
        <v>46</v>
      </c>
      <c r="G94" s="26">
        <f t="shared" si="4"/>
        <v>46</v>
      </c>
      <c r="H94" s="26">
        <f t="shared" si="4"/>
        <v>46</v>
      </c>
      <c r="I94" s="26">
        <f t="shared" si="4"/>
        <v>46</v>
      </c>
      <c r="J94" s="26">
        <f t="shared" si="4"/>
        <v>46</v>
      </c>
      <c r="K94" s="26">
        <f t="shared" si="4"/>
        <v>46</v>
      </c>
      <c r="L94" s="26">
        <f t="shared" si="4"/>
        <v>46</v>
      </c>
      <c r="M94" s="26">
        <f t="shared" si="4"/>
        <v>46</v>
      </c>
      <c r="N94" s="26">
        <f t="shared" si="4"/>
        <v>46</v>
      </c>
      <c r="O94" s="26">
        <f t="shared" si="4"/>
        <v>46</v>
      </c>
      <c r="P94" s="26">
        <f t="shared" si="5"/>
        <v>46</v>
      </c>
      <c r="Q94" s="26">
        <f t="shared" si="5"/>
        <v>46</v>
      </c>
      <c r="R94" s="26">
        <f t="shared" si="5"/>
        <v>46</v>
      </c>
      <c r="S94" s="26">
        <f t="shared" si="5"/>
        <v>46</v>
      </c>
      <c r="T94" s="26">
        <f t="shared" si="5"/>
        <v>46</v>
      </c>
      <c r="U94" s="26">
        <f t="shared" si="5"/>
        <v>46</v>
      </c>
      <c r="V94" s="26">
        <f t="shared" si="5"/>
        <v>46</v>
      </c>
      <c r="W94" s="26">
        <f t="shared" si="5"/>
        <v>46</v>
      </c>
      <c r="X94" s="26">
        <f t="shared" si="5"/>
        <v>46</v>
      </c>
      <c r="Y94" s="26">
        <f t="shared" si="5"/>
        <v>46</v>
      </c>
      <c r="Z94" s="26">
        <f t="shared" si="6"/>
        <v>46</v>
      </c>
      <c r="AA94" s="26">
        <f t="shared" si="6"/>
        <v>46</v>
      </c>
      <c r="AB94" s="26">
        <f t="shared" si="6"/>
        <v>46</v>
      </c>
      <c r="AC94" s="26">
        <f t="shared" si="6"/>
        <v>46</v>
      </c>
      <c r="AD94" s="26">
        <f t="shared" si="6"/>
        <v>46</v>
      </c>
      <c r="AE94" s="26">
        <f t="shared" si="6"/>
        <v>46</v>
      </c>
      <c r="AF94" s="26">
        <f t="shared" si="6"/>
        <v>46</v>
      </c>
      <c r="AG94" s="26">
        <f t="shared" si="6"/>
        <v>0</v>
      </c>
      <c r="AH94" s="26">
        <f t="shared" si="6"/>
        <v>0</v>
      </c>
      <c r="AI94" s="26">
        <f t="shared" si="6"/>
        <v>0</v>
      </c>
      <c r="AJ94" s="26">
        <f t="shared" si="6"/>
        <v>0</v>
      </c>
    </row>
    <row r="95" spans="1:36" ht="15" x14ac:dyDescent="0.25">
      <c r="A95" s="8"/>
      <c r="B95" s="6"/>
      <c r="C95" s="7"/>
      <c r="D95" s="7"/>
      <c r="E95" s="26">
        <v>770617</v>
      </c>
      <c r="F95" s="26">
        <f t="shared" si="4"/>
        <v>8</v>
      </c>
      <c r="G95" s="26">
        <f t="shared" si="4"/>
        <v>8</v>
      </c>
      <c r="H95" s="26">
        <f t="shared" si="4"/>
        <v>8</v>
      </c>
      <c r="I95" s="26">
        <f t="shared" si="4"/>
        <v>8</v>
      </c>
      <c r="J95" s="26">
        <f t="shared" si="4"/>
        <v>8</v>
      </c>
      <c r="K95" s="26">
        <f t="shared" si="4"/>
        <v>8</v>
      </c>
      <c r="L95" s="26">
        <f t="shared" si="4"/>
        <v>8</v>
      </c>
      <c r="M95" s="26">
        <f t="shared" si="4"/>
        <v>8</v>
      </c>
      <c r="N95" s="26">
        <f t="shared" si="4"/>
        <v>8</v>
      </c>
      <c r="O95" s="26">
        <f t="shared" si="4"/>
        <v>8</v>
      </c>
      <c r="P95" s="26">
        <f t="shared" si="5"/>
        <v>8</v>
      </c>
      <c r="Q95" s="26">
        <f t="shared" si="5"/>
        <v>8</v>
      </c>
      <c r="R95" s="26">
        <f t="shared" si="5"/>
        <v>8</v>
      </c>
      <c r="S95" s="26">
        <f t="shared" si="5"/>
        <v>8</v>
      </c>
      <c r="T95" s="26">
        <f t="shared" si="5"/>
        <v>8</v>
      </c>
      <c r="U95" s="26">
        <f t="shared" si="5"/>
        <v>8</v>
      </c>
      <c r="V95" s="26">
        <f t="shared" si="5"/>
        <v>8</v>
      </c>
      <c r="W95" s="26">
        <f t="shared" si="5"/>
        <v>8</v>
      </c>
      <c r="X95" s="26">
        <f t="shared" si="5"/>
        <v>8</v>
      </c>
      <c r="Y95" s="26">
        <f t="shared" si="5"/>
        <v>8</v>
      </c>
      <c r="Z95" s="26">
        <f t="shared" si="6"/>
        <v>8</v>
      </c>
      <c r="AA95" s="26">
        <f t="shared" si="6"/>
        <v>8</v>
      </c>
      <c r="AB95" s="26">
        <f t="shared" si="6"/>
        <v>8</v>
      </c>
      <c r="AC95" s="26">
        <f t="shared" si="6"/>
        <v>8</v>
      </c>
      <c r="AD95" s="26">
        <f t="shared" si="6"/>
        <v>8</v>
      </c>
      <c r="AE95" s="26">
        <f t="shared" si="6"/>
        <v>8</v>
      </c>
      <c r="AF95" s="26">
        <f t="shared" si="6"/>
        <v>8</v>
      </c>
      <c r="AG95" s="26">
        <f t="shared" si="6"/>
        <v>0</v>
      </c>
      <c r="AH95" s="26">
        <f t="shared" si="6"/>
        <v>0</v>
      </c>
      <c r="AI95" s="26">
        <f t="shared" si="6"/>
        <v>0</v>
      </c>
      <c r="AJ95" s="26">
        <f t="shared" si="6"/>
        <v>0</v>
      </c>
    </row>
    <row r="96" spans="1:36" ht="15" x14ac:dyDescent="0.25">
      <c r="A96" s="8"/>
      <c r="B96" s="6"/>
      <c r="C96" s="7"/>
      <c r="D96" s="7"/>
      <c r="E96" s="26">
        <v>770729</v>
      </c>
      <c r="F96" s="26">
        <f t="shared" si="4"/>
        <v>15</v>
      </c>
      <c r="G96" s="26">
        <f t="shared" si="4"/>
        <v>15</v>
      </c>
      <c r="H96" s="26">
        <f t="shared" si="4"/>
        <v>15</v>
      </c>
      <c r="I96" s="26">
        <f t="shared" si="4"/>
        <v>15</v>
      </c>
      <c r="J96" s="26">
        <f t="shared" si="4"/>
        <v>15</v>
      </c>
      <c r="K96" s="26">
        <f t="shared" si="4"/>
        <v>15</v>
      </c>
      <c r="L96" s="26">
        <f t="shared" si="4"/>
        <v>15</v>
      </c>
      <c r="M96" s="26">
        <f t="shared" si="4"/>
        <v>15</v>
      </c>
      <c r="N96" s="26">
        <f t="shared" si="4"/>
        <v>15</v>
      </c>
      <c r="O96" s="26">
        <f t="shared" si="4"/>
        <v>15</v>
      </c>
      <c r="P96" s="26">
        <f t="shared" si="5"/>
        <v>15</v>
      </c>
      <c r="Q96" s="26">
        <f t="shared" si="5"/>
        <v>15</v>
      </c>
      <c r="R96" s="26">
        <f t="shared" si="5"/>
        <v>15</v>
      </c>
      <c r="S96" s="26">
        <f t="shared" si="5"/>
        <v>15</v>
      </c>
      <c r="T96" s="26">
        <f t="shared" si="5"/>
        <v>15</v>
      </c>
      <c r="U96" s="26">
        <f t="shared" si="5"/>
        <v>15</v>
      </c>
      <c r="V96" s="26">
        <f t="shared" si="5"/>
        <v>15</v>
      </c>
      <c r="W96" s="26">
        <f t="shared" si="5"/>
        <v>15</v>
      </c>
      <c r="X96" s="26">
        <f t="shared" si="5"/>
        <v>15</v>
      </c>
      <c r="Y96" s="26">
        <f t="shared" si="5"/>
        <v>15</v>
      </c>
      <c r="Z96" s="26">
        <f t="shared" si="6"/>
        <v>15</v>
      </c>
      <c r="AA96" s="26">
        <f t="shared" si="6"/>
        <v>15</v>
      </c>
      <c r="AB96" s="26">
        <f t="shared" si="6"/>
        <v>15</v>
      </c>
      <c r="AC96" s="26">
        <f t="shared" si="6"/>
        <v>15</v>
      </c>
      <c r="AD96" s="26">
        <f t="shared" si="6"/>
        <v>15</v>
      </c>
      <c r="AE96" s="26">
        <f t="shared" si="6"/>
        <v>15</v>
      </c>
      <c r="AF96" s="26">
        <f t="shared" si="6"/>
        <v>15</v>
      </c>
      <c r="AG96" s="26">
        <f t="shared" si="6"/>
        <v>0</v>
      </c>
      <c r="AH96" s="26">
        <f t="shared" si="6"/>
        <v>0</v>
      </c>
      <c r="AI96" s="26">
        <f t="shared" si="6"/>
        <v>0</v>
      </c>
      <c r="AJ96" s="26">
        <f t="shared" si="6"/>
        <v>0</v>
      </c>
    </row>
    <row r="97" spans="1:36" ht="15" x14ac:dyDescent="0.25">
      <c r="A97" s="8"/>
      <c r="B97" s="6"/>
      <c r="C97" s="7"/>
      <c r="D97" s="7"/>
      <c r="E97" s="27" t="s">
        <v>19</v>
      </c>
      <c r="F97" s="26">
        <f t="shared" si="4"/>
        <v>0</v>
      </c>
      <c r="G97" s="26">
        <f t="shared" si="4"/>
        <v>0</v>
      </c>
      <c r="H97" s="26">
        <f t="shared" si="4"/>
        <v>0</v>
      </c>
      <c r="I97" s="26">
        <f t="shared" si="4"/>
        <v>0</v>
      </c>
      <c r="J97" s="26">
        <f t="shared" si="4"/>
        <v>0</v>
      </c>
      <c r="K97" s="26">
        <f t="shared" si="4"/>
        <v>0</v>
      </c>
      <c r="L97" s="26">
        <f t="shared" si="4"/>
        <v>0</v>
      </c>
      <c r="M97" s="26">
        <f t="shared" si="4"/>
        <v>0</v>
      </c>
      <c r="N97" s="26">
        <f t="shared" si="4"/>
        <v>0</v>
      </c>
      <c r="O97" s="26">
        <f t="shared" si="4"/>
        <v>0</v>
      </c>
      <c r="P97" s="26">
        <f t="shared" si="5"/>
        <v>0</v>
      </c>
      <c r="Q97" s="26">
        <f t="shared" si="5"/>
        <v>0</v>
      </c>
      <c r="R97" s="26">
        <f t="shared" si="5"/>
        <v>0</v>
      </c>
      <c r="S97" s="26">
        <f t="shared" si="5"/>
        <v>0</v>
      </c>
      <c r="T97" s="26">
        <f t="shared" si="5"/>
        <v>0</v>
      </c>
      <c r="U97" s="26">
        <f t="shared" si="5"/>
        <v>0</v>
      </c>
      <c r="V97" s="26">
        <f t="shared" si="5"/>
        <v>0</v>
      </c>
      <c r="W97" s="26">
        <f t="shared" si="5"/>
        <v>0</v>
      </c>
      <c r="X97" s="26">
        <f t="shared" si="5"/>
        <v>0</v>
      </c>
      <c r="Y97" s="26">
        <f t="shared" si="5"/>
        <v>0</v>
      </c>
      <c r="Z97" s="26">
        <f t="shared" si="6"/>
        <v>0</v>
      </c>
      <c r="AA97" s="26">
        <f t="shared" si="6"/>
        <v>0</v>
      </c>
      <c r="AB97" s="26">
        <f t="shared" si="6"/>
        <v>0</v>
      </c>
      <c r="AC97" s="26">
        <f t="shared" si="6"/>
        <v>0</v>
      </c>
      <c r="AD97" s="26">
        <f t="shared" si="6"/>
        <v>0</v>
      </c>
      <c r="AE97" s="26">
        <f t="shared" si="6"/>
        <v>0</v>
      </c>
      <c r="AF97" s="26">
        <f t="shared" si="6"/>
        <v>0</v>
      </c>
      <c r="AG97" s="26">
        <f t="shared" si="6"/>
        <v>0</v>
      </c>
      <c r="AH97" s="26">
        <f t="shared" si="6"/>
        <v>0</v>
      </c>
      <c r="AI97" s="26">
        <f t="shared" si="6"/>
        <v>0</v>
      </c>
      <c r="AJ97" s="26">
        <f t="shared" si="6"/>
        <v>0</v>
      </c>
    </row>
    <row r="98" spans="1:36" ht="15" x14ac:dyDescent="0.25">
      <c r="A98" s="8"/>
      <c r="B98" s="6"/>
      <c r="C98" s="7"/>
      <c r="D98" s="7"/>
      <c r="E98" s="20"/>
      <c r="F98" s="26">
        <f t="shared" si="4"/>
        <v>0</v>
      </c>
      <c r="G98" s="26">
        <f t="shared" si="4"/>
        <v>0</v>
      </c>
      <c r="H98" s="26">
        <f t="shared" si="4"/>
        <v>0</v>
      </c>
      <c r="I98" s="26">
        <f t="shared" si="4"/>
        <v>0</v>
      </c>
      <c r="J98" s="26">
        <f t="shared" si="4"/>
        <v>0</v>
      </c>
      <c r="K98" s="26">
        <f t="shared" si="4"/>
        <v>0</v>
      </c>
      <c r="L98" s="26">
        <f t="shared" si="4"/>
        <v>0</v>
      </c>
      <c r="M98" s="26">
        <f t="shared" si="4"/>
        <v>0</v>
      </c>
      <c r="N98" s="26">
        <f t="shared" si="4"/>
        <v>0</v>
      </c>
      <c r="O98" s="26">
        <f t="shared" si="4"/>
        <v>0</v>
      </c>
      <c r="P98" s="26">
        <f t="shared" si="5"/>
        <v>0</v>
      </c>
      <c r="Q98" s="26">
        <f t="shared" si="5"/>
        <v>0</v>
      </c>
      <c r="R98" s="26">
        <f t="shared" si="5"/>
        <v>0</v>
      </c>
      <c r="S98" s="26">
        <f t="shared" si="5"/>
        <v>0</v>
      </c>
      <c r="T98" s="26">
        <f t="shared" si="5"/>
        <v>0</v>
      </c>
      <c r="U98" s="26">
        <f t="shared" si="5"/>
        <v>0</v>
      </c>
      <c r="V98" s="26">
        <f t="shared" si="5"/>
        <v>0</v>
      </c>
      <c r="W98" s="26">
        <f t="shared" si="5"/>
        <v>0</v>
      </c>
      <c r="X98" s="26">
        <f t="shared" si="5"/>
        <v>0</v>
      </c>
      <c r="Y98" s="26">
        <f t="shared" si="5"/>
        <v>0</v>
      </c>
      <c r="Z98" s="26">
        <f t="shared" si="6"/>
        <v>0</v>
      </c>
      <c r="AA98" s="26">
        <f t="shared" si="6"/>
        <v>0</v>
      </c>
      <c r="AB98" s="26">
        <f t="shared" si="6"/>
        <v>0</v>
      </c>
      <c r="AC98" s="26">
        <f t="shared" si="6"/>
        <v>0</v>
      </c>
      <c r="AD98" s="26">
        <f t="shared" si="6"/>
        <v>0</v>
      </c>
      <c r="AE98" s="26">
        <f t="shared" si="6"/>
        <v>0</v>
      </c>
      <c r="AF98" s="26">
        <f t="shared" si="6"/>
        <v>0</v>
      </c>
      <c r="AG98" s="26">
        <f t="shared" si="6"/>
        <v>0</v>
      </c>
      <c r="AH98" s="26">
        <f t="shared" si="6"/>
        <v>0</v>
      </c>
      <c r="AI98" s="26">
        <f t="shared" si="6"/>
        <v>0</v>
      </c>
      <c r="AJ98" s="26">
        <f t="shared" si="6"/>
        <v>0</v>
      </c>
    </row>
    <row r="99" spans="1:36" ht="15" x14ac:dyDescent="0.25">
      <c r="A99" s="8"/>
      <c r="B99" s="6"/>
      <c r="C99" s="7"/>
      <c r="D99" s="7"/>
      <c r="E99" s="27"/>
      <c r="F99" s="26">
        <f t="shared" si="4"/>
        <v>0</v>
      </c>
      <c r="G99" s="26">
        <f t="shared" si="4"/>
        <v>0</v>
      </c>
      <c r="H99" s="26">
        <f t="shared" si="4"/>
        <v>0</v>
      </c>
      <c r="I99" s="26">
        <f t="shared" si="4"/>
        <v>0</v>
      </c>
      <c r="J99" s="26">
        <f t="shared" si="4"/>
        <v>0</v>
      </c>
      <c r="K99" s="26">
        <f t="shared" si="4"/>
        <v>0</v>
      </c>
      <c r="L99" s="26">
        <f t="shared" si="4"/>
        <v>0</v>
      </c>
      <c r="M99" s="26">
        <f t="shared" si="4"/>
        <v>0</v>
      </c>
      <c r="N99" s="26">
        <f t="shared" si="4"/>
        <v>0</v>
      </c>
      <c r="O99" s="26">
        <f t="shared" si="4"/>
        <v>0</v>
      </c>
      <c r="P99" s="26">
        <f t="shared" si="5"/>
        <v>0</v>
      </c>
      <c r="Q99" s="26">
        <f t="shared" si="5"/>
        <v>0</v>
      </c>
      <c r="R99" s="26">
        <f t="shared" si="5"/>
        <v>0</v>
      </c>
      <c r="S99" s="26">
        <f t="shared" si="5"/>
        <v>0</v>
      </c>
      <c r="T99" s="26">
        <f t="shared" si="5"/>
        <v>0</v>
      </c>
      <c r="U99" s="26">
        <f t="shared" si="5"/>
        <v>0</v>
      </c>
      <c r="V99" s="26">
        <f t="shared" si="5"/>
        <v>0</v>
      </c>
      <c r="W99" s="26">
        <f t="shared" si="5"/>
        <v>0</v>
      </c>
      <c r="X99" s="26">
        <f t="shared" si="5"/>
        <v>0</v>
      </c>
      <c r="Y99" s="26">
        <f t="shared" si="5"/>
        <v>0</v>
      </c>
      <c r="Z99" s="26">
        <f t="shared" si="6"/>
        <v>0</v>
      </c>
      <c r="AA99" s="26">
        <f t="shared" si="6"/>
        <v>0</v>
      </c>
      <c r="AB99" s="26">
        <f t="shared" si="6"/>
        <v>0</v>
      </c>
      <c r="AC99" s="26">
        <f t="shared" si="6"/>
        <v>0</v>
      </c>
      <c r="AD99" s="26">
        <f t="shared" si="6"/>
        <v>0</v>
      </c>
      <c r="AE99" s="26">
        <f t="shared" si="6"/>
        <v>0</v>
      </c>
      <c r="AF99" s="26">
        <f t="shared" si="6"/>
        <v>0</v>
      </c>
      <c r="AG99" s="26">
        <f t="shared" si="6"/>
        <v>0</v>
      </c>
      <c r="AH99" s="26">
        <f t="shared" si="6"/>
        <v>0</v>
      </c>
      <c r="AI99" s="26">
        <f t="shared" si="6"/>
        <v>0</v>
      </c>
      <c r="AJ99" s="26">
        <f t="shared" si="6"/>
        <v>0</v>
      </c>
    </row>
    <row r="100" spans="1:36" ht="15" x14ac:dyDescent="0.25">
      <c r="A100" s="8"/>
      <c r="B100" s="6"/>
      <c r="C100" s="7"/>
      <c r="D100" s="7"/>
      <c r="E100" s="27" t="s">
        <v>12</v>
      </c>
      <c r="F100" s="21">
        <f>SUM(F82:F99)</f>
        <v>2970</v>
      </c>
      <c r="G100" s="21">
        <f t="shared" ref="G100:AJ100" si="7">SUM(G82:G99)</f>
        <v>2865</v>
      </c>
      <c r="H100" s="21">
        <f t="shared" si="7"/>
        <v>3248</v>
      </c>
      <c r="I100" s="21">
        <f t="shared" si="7"/>
        <v>3859</v>
      </c>
      <c r="J100" s="21">
        <f t="shared" si="7"/>
        <v>4410</v>
      </c>
      <c r="K100" s="21">
        <f t="shared" si="7"/>
        <v>3607</v>
      </c>
      <c r="L100" s="21">
        <f t="shared" si="7"/>
        <v>3875</v>
      </c>
      <c r="M100" s="21">
        <f t="shared" si="7"/>
        <v>3233</v>
      </c>
      <c r="N100" s="21">
        <f t="shared" si="7"/>
        <v>3039</v>
      </c>
      <c r="O100" s="21">
        <f t="shared" si="7"/>
        <v>2910</v>
      </c>
      <c r="P100" s="21">
        <f t="shared" si="7"/>
        <v>3039</v>
      </c>
      <c r="Q100" s="21">
        <f t="shared" si="7"/>
        <v>3488</v>
      </c>
      <c r="R100" s="21">
        <f t="shared" si="7"/>
        <v>3986</v>
      </c>
      <c r="S100" s="21">
        <f t="shared" si="7"/>
        <v>3610</v>
      </c>
      <c r="T100" s="21">
        <f t="shared" si="7"/>
        <v>2127</v>
      </c>
      <c r="U100" s="21">
        <f t="shared" si="7"/>
        <v>2067</v>
      </c>
      <c r="V100" s="21">
        <f t="shared" si="7"/>
        <v>2701</v>
      </c>
      <c r="W100" s="21">
        <f t="shared" si="7"/>
        <v>2966</v>
      </c>
      <c r="X100" s="21">
        <f t="shared" si="7"/>
        <v>3701</v>
      </c>
      <c r="Y100" s="21">
        <f t="shared" si="7"/>
        <v>3740</v>
      </c>
      <c r="Z100" s="21">
        <f t="shared" si="7"/>
        <v>3701</v>
      </c>
      <c r="AA100" s="21">
        <f t="shared" si="7"/>
        <v>3677</v>
      </c>
      <c r="AB100" s="21">
        <f t="shared" si="7"/>
        <v>3526</v>
      </c>
      <c r="AC100" s="21">
        <f t="shared" si="7"/>
        <v>3535</v>
      </c>
      <c r="AD100" s="21">
        <f t="shared" si="7"/>
        <v>3850</v>
      </c>
      <c r="AE100" s="21">
        <f t="shared" si="7"/>
        <v>3831</v>
      </c>
      <c r="AF100" s="21">
        <f t="shared" si="7"/>
        <v>3501</v>
      </c>
      <c r="AG100" s="21">
        <f t="shared" si="7"/>
        <v>0</v>
      </c>
      <c r="AH100" s="21">
        <f t="shared" si="7"/>
        <v>0</v>
      </c>
      <c r="AI100" s="21">
        <f t="shared" si="7"/>
        <v>0</v>
      </c>
      <c r="AJ100" s="21">
        <f t="shared" si="7"/>
        <v>0</v>
      </c>
    </row>
    <row r="101" spans="1:36" ht="15" x14ac:dyDescent="0.25">
      <c r="A101" s="8"/>
      <c r="B101" s="10"/>
      <c r="C101" s="7"/>
      <c r="D101" s="7"/>
      <c r="E101" s="26"/>
      <c r="F101" s="7"/>
      <c r="G101" s="7"/>
    </row>
    <row r="102" spans="1:36" ht="15" x14ac:dyDescent="0.25">
      <c r="A102" s="8"/>
      <c r="B102" s="10"/>
      <c r="C102" s="7"/>
      <c r="D102" s="7"/>
      <c r="E102" s="26"/>
      <c r="F102" s="7"/>
      <c r="G102" s="7"/>
    </row>
    <row r="103" spans="1:36" ht="15" x14ac:dyDescent="0.25">
      <c r="A103" s="8"/>
      <c r="B103" s="6"/>
      <c r="C103" s="7"/>
      <c r="D103" s="7"/>
      <c r="E103" s="26"/>
      <c r="F103" s="7"/>
      <c r="G103" s="7"/>
    </row>
    <row r="104" spans="1:36" ht="15" x14ac:dyDescent="0.25">
      <c r="A104" s="8"/>
      <c r="B104" s="6"/>
      <c r="C104" s="7"/>
      <c r="D104" s="7"/>
      <c r="E104" s="26"/>
      <c r="F104" s="9"/>
      <c r="G104" s="7"/>
    </row>
    <row r="105" spans="1:36" ht="15" x14ac:dyDescent="0.25">
      <c r="A105" s="8"/>
      <c r="B105" s="6"/>
      <c r="C105" s="7"/>
      <c r="D105" s="7"/>
      <c r="E105" s="26"/>
      <c r="F105" s="7"/>
      <c r="G105" s="7"/>
    </row>
    <row r="106" spans="1:36" ht="15" x14ac:dyDescent="0.25">
      <c r="A106" s="8"/>
      <c r="B106" s="6"/>
      <c r="C106" s="7"/>
      <c r="D106" s="7"/>
      <c r="E106" s="26"/>
      <c r="F106" s="7"/>
      <c r="G106" s="7"/>
    </row>
    <row r="107" spans="1:36" ht="15" x14ac:dyDescent="0.25">
      <c r="A107" s="8"/>
      <c r="B107" s="6"/>
      <c r="C107" s="7"/>
      <c r="D107" s="7"/>
      <c r="E107" s="26"/>
      <c r="F107" s="7"/>
      <c r="G107" s="7"/>
    </row>
    <row r="108" spans="1:36" ht="15" x14ac:dyDescent="0.25">
      <c r="A108" s="8"/>
      <c r="B108" s="6"/>
      <c r="C108" s="7"/>
      <c r="D108" s="7"/>
      <c r="E108" s="26"/>
      <c r="F108" s="7"/>
      <c r="G108" s="7"/>
    </row>
    <row r="109" spans="1:36" ht="15" x14ac:dyDescent="0.25">
      <c r="A109" s="8"/>
      <c r="B109" s="6"/>
      <c r="C109" s="7"/>
      <c r="D109" s="7"/>
      <c r="E109" s="26"/>
      <c r="F109" s="7"/>
      <c r="G109" s="7"/>
    </row>
    <row r="110" spans="1:36" ht="15" x14ac:dyDescent="0.25">
      <c r="A110" s="8"/>
      <c r="B110" s="6"/>
      <c r="C110" s="7"/>
      <c r="D110" s="7"/>
      <c r="E110" s="26"/>
      <c r="F110" s="7"/>
      <c r="G110" s="7"/>
    </row>
    <row r="111" spans="1:36" x14ac:dyDescent="0.25">
      <c r="A111" s="8"/>
      <c r="B111" s="6"/>
      <c r="C111" s="7"/>
      <c r="D111" s="7"/>
      <c r="E111" s="9"/>
      <c r="F111" s="7"/>
      <c r="G111" s="7"/>
    </row>
    <row r="112" spans="1:36" x14ac:dyDescent="0.25">
      <c r="A112" s="8"/>
      <c r="B112" s="6"/>
      <c r="C112" s="7"/>
      <c r="D112" s="7"/>
      <c r="E112" s="7"/>
      <c r="F112" s="7"/>
      <c r="G112" s="7"/>
    </row>
    <row r="113" spans="1:7" x14ac:dyDescent="0.25">
      <c r="A113" s="8"/>
      <c r="B113" s="6"/>
      <c r="C113" s="7"/>
      <c r="D113" s="7"/>
      <c r="E113" s="9"/>
      <c r="F113" s="9"/>
      <c r="G113" s="7"/>
    </row>
    <row r="114" spans="1:7" x14ac:dyDescent="0.25">
      <c r="A114" s="8"/>
      <c r="B114" s="6"/>
      <c r="C114" s="7"/>
      <c r="D114" s="7"/>
      <c r="E114" s="9"/>
      <c r="F114" s="7"/>
      <c r="G114" s="7"/>
    </row>
    <row r="115" spans="1:7" x14ac:dyDescent="0.25">
      <c r="A115" s="8"/>
      <c r="B115" s="6"/>
      <c r="C115" s="7"/>
      <c r="D115" s="7"/>
      <c r="E115" s="9"/>
      <c r="F115" s="7"/>
      <c r="G115" s="7"/>
    </row>
    <row r="116" spans="1:7" x14ac:dyDescent="0.25">
      <c r="A116" s="8"/>
      <c r="B116" s="6"/>
      <c r="C116" s="7"/>
      <c r="D116" s="7"/>
      <c r="E116" s="9"/>
      <c r="F116" s="7"/>
      <c r="G116" s="7"/>
    </row>
    <row r="117" spans="1:7" x14ac:dyDescent="0.25">
      <c r="A117" s="8"/>
      <c r="B117" s="6"/>
      <c r="C117" s="7"/>
      <c r="D117" s="7"/>
      <c r="E117" s="9"/>
      <c r="F117" s="7"/>
      <c r="G117" s="7"/>
    </row>
    <row r="118" spans="1:7" x14ac:dyDescent="0.25">
      <c r="A118" s="8"/>
      <c r="B118" s="6"/>
      <c r="C118" s="7"/>
      <c r="D118" s="7"/>
      <c r="E118" s="9"/>
      <c r="F118" s="7"/>
      <c r="G118" s="7"/>
    </row>
    <row r="119" spans="1:7" x14ac:dyDescent="0.25">
      <c r="A119" s="8"/>
      <c r="B119" s="6"/>
      <c r="C119" s="7"/>
      <c r="D119" s="7"/>
      <c r="E119" s="9"/>
      <c r="F119" s="7"/>
      <c r="G119" s="7"/>
    </row>
    <row r="120" spans="1:7" x14ac:dyDescent="0.25">
      <c r="A120" s="25"/>
      <c r="B120" s="4"/>
      <c r="C120" s="2"/>
      <c r="D120" s="2"/>
      <c r="E120" s="5"/>
    </row>
    <row r="121" spans="1:7" x14ac:dyDescent="0.25">
      <c r="A121" s="25"/>
      <c r="B121" s="4"/>
      <c r="C121" s="2"/>
      <c r="D121" s="2"/>
      <c r="E121" s="5"/>
    </row>
    <row r="122" spans="1:7" x14ac:dyDescent="0.25">
      <c r="A122" s="25"/>
      <c r="B122" s="4"/>
      <c r="C122" s="2"/>
      <c r="D122" s="2"/>
      <c r="E122" s="5"/>
    </row>
    <row r="123" spans="1:7" x14ac:dyDescent="0.25">
      <c r="A123" s="25"/>
      <c r="B123" s="4"/>
      <c r="C123" s="2"/>
      <c r="D123" s="2"/>
      <c r="E123" s="5"/>
    </row>
    <row r="124" spans="1:7" x14ac:dyDescent="0.25">
      <c r="A124" s="25"/>
      <c r="B124" s="4"/>
      <c r="C124" s="2"/>
      <c r="D124" s="2"/>
      <c r="E124" s="5"/>
    </row>
    <row r="125" spans="1:7" x14ac:dyDescent="0.25">
      <c r="A125" s="25"/>
      <c r="B125" s="4"/>
      <c r="C125" s="2"/>
      <c r="D125" s="2"/>
      <c r="E125" s="5"/>
    </row>
    <row r="126" spans="1:7" x14ac:dyDescent="0.25">
      <c r="A126" s="25"/>
      <c r="B126" s="4"/>
      <c r="C126" s="2"/>
      <c r="D126" s="2"/>
      <c r="E126" s="5"/>
    </row>
    <row r="127" spans="1:7" x14ac:dyDescent="0.25">
      <c r="A127" s="25"/>
      <c r="B127" s="4"/>
      <c r="C127" s="2"/>
      <c r="D127" s="2"/>
      <c r="E127" s="5"/>
    </row>
    <row r="128" spans="1:7" x14ac:dyDescent="0.25">
      <c r="A128" s="25"/>
      <c r="B128" s="4"/>
      <c r="C128" s="2"/>
      <c r="D128" s="2"/>
      <c r="E128" s="5"/>
    </row>
    <row r="129" spans="1:5" x14ac:dyDescent="0.25">
      <c r="A129" s="25"/>
      <c r="B129" s="4"/>
      <c r="C129" s="2"/>
      <c r="D129" s="2"/>
      <c r="E129" s="5"/>
    </row>
    <row r="130" spans="1:5" x14ac:dyDescent="0.25">
      <c r="A130" s="25"/>
      <c r="B130" s="4"/>
      <c r="C130" s="2"/>
      <c r="D130" s="2"/>
      <c r="E130" s="5"/>
    </row>
    <row r="131" spans="1:5" x14ac:dyDescent="0.25">
      <c r="A131" s="25"/>
      <c r="B131" s="4"/>
      <c r="C131" s="2"/>
      <c r="D131" s="2"/>
      <c r="E131" s="5"/>
    </row>
    <row r="132" spans="1:5" x14ac:dyDescent="0.25">
      <c r="A132" s="25"/>
      <c r="B132" s="4"/>
      <c r="C132" s="2"/>
      <c r="D132" s="2"/>
      <c r="E132" s="5"/>
    </row>
    <row r="133" spans="1:5" x14ac:dyDescent="0.25">
      <c r="A133" s="25"/>
      <c r="B133" s="4"/>
      <c r="C133" s="2"/>
      <c r="D133" s="2"/>
      <c r="E133" s="5"/>
    </row>
    <row r="134" spans="1:5" x14ac:dyDescent="0.25">
      <c r="A134" s="25"/>
      <c r="B134" s="4"/>
      <c r="C134" s="2"/>
      <c r="D134" s="2"/>
      <c r="E134" s="5"/>
    </row>
    <row r="135" spans="1:5" x14ac:dyDescent="0.25">
      <c r="A135" s="25"/>
      <c r="B135" s="4"/>
      <c r="C135" s="2"/>
      <c r="D135" s="2"/>
      <c r="E135" s="5"/>
    </row>
    <row r="136" spans="1:5" x14ac:dyDescent="0.25">
      <c r="A136" s="25"/>
      <c r="B136" s="4"/>
      <c r="C136" s="2"/>
      <c r="D136" s="2"/>
      <c r="E136" s="5"/>
    </row>
    <row r="137" spans="1:5" x14ac:dyDescent="0.25">
      <c r="A137" s="25"/>
      <c r="B137" s="4"/>
      <c r="C137" s="2"/>
      <c r="D137" s="2"/>
      <c r="E137" s="5"/>
    </row>
    <row r="138" spans="1:5" x14ac:dyDescent="0.25">
      <c r="A138" s="25"/>
      <c r="B138" s="4"/>
      <c r="C138" s="2"/>
      <c r="D138" s="2"/>
      <c r="E138" s="5"/>
    </row>
    <row r="139" spans="1:5" x14ac:dyDescent="0.25">
      <c r="A139" s="25"/>
      <c r="B139" s="4"/>
      <c r="C139" s="2"/>
      <c r="D139" s="2"/>
      <c r="E139" s="5"/>
    </row>
    <row r="140" spans="1:5" x14ac:dyDescent="0.25">
      <c r="A140" s="1"/>
      <c r="B140" s="4"/>
      <c r="C140" s="2"/>
      <c r="D140" s="2"/>
      <c r="E140" s="5"/>
    </row>
    <row r="141" spans="1:5" x14ac:dyDescent="0.25">
      <c r="A141" s="1"/>
      <c r="B141" s="4"/>
      <c r="C141" s="2"/>
      <c r="D141" s="2"/>
      <c r="E141" s="5"/>
    </row>
    <row r="142" spans="1:5" x14ac:dyDescent="0.25">
      <c r="A142" s="1"/>
      <c r="B142" s="4"/>
      <c r="C142" s="2"/>
      <c r="D142" s="2"/>
      <c r="E142" s="5"/>
    </row>
    <row r="143" spans="1:5" x14ac:dyDescent="0.25">
      <c r="A143" s="1"/>
      <c r="B143" s="4"/>
      <c r="C143" s="2"/>
      <c r="D143" s="2"/>
      <c r="E143" s="5"/>
    </row>
    <row r="144" spans="1:5" x14ac:dyDescent="0.25">
      <c r="A144" s="1"/>
      <c r="B144" s="4"/>
      <c r="C144" s="2"/>
      <c r="D144" s="2"/>
      <c r="E144" s="5"/>
    </row>
    <row r="145" spans="1:5" x14ac:dyDescent="0.25">
      <c r="A145" s="1"/>
      <c r="B145" s="4"/>
      <c r="C145" s="2"/>
      <c r="D145" s="2"/>
      <c r="E145" s="5"/>
    </row>
    <row r="146" spans="1:5" x14ac:dyDescent="0.25">
      <c r="A146" s="1"/>
      <c r="B146" s="4"/>
      <c r="C146" s="2"/>
      <c r="D146" s="2"/>
      <c r="E146" s="5"/>
    </row>
    <row r="147" spans="1:5" x14ac:dyDescent="0.25">
      <c r="A147" s="1"/>
      <c r="B147" s="4"/>
      <c r="C147" s="2"/>
      <c r="D147" s="2"/>
      <c r="E147" s="5"/>
    </row>
    <row r="148" spans="1:5" x14ac:dyDescent="0.25">
      <c r="A148" s="1"/>
      <c r="B148" s="4"/>
      <c r="C148" s="2"/>
      <c r="D148" s="2"/>
      <c r="E148" s="5"/>
    </row>
    <row r="149" spans="1:5" x14ac:dyDescent="0.25">
      <c r="A149" s="1"/>
      <c r="B149" s="4"/>
      <c r="C149" s="2"/>
      <c r="D149" s="2"/>
      <c r="E149" s="5"/>
    </row>
    <row r="150" spans="1:5" x14ac:dyDescent="0.25">
      <c r="A150" s="1"/>
      <c r="B150" s="4"/>
      <c r="C150" s="2"/>
      <c r="D150" s="2"/>
      <c r="E150" s="5"/>
    </row>
    <row r="151" spans="1:5" x14ac:dyDescent="0.25">
      <c r="A151" s="1"/>
      <c r="B151" s="4"/>
      <c r="C151" s="2"/>
      <c r="D151" s="2"/>
      <c r="E151" s="5"/>
    </row>
    <row r="152" spans="1:5" x14ac:dyDescent="0.25">
      <c r="A152" s="1"/>
      <c r="B152" s="4"/>
      <c r="C152" s="2"/>
      <c r="D152" s="2"/>
      <c r="E152" s="5"/>
    </row>
    <row r="153" spans="1:5" x14ac:dyDescent="0.25">
      <c r="A153" s="1"/>
      <c r="B153" s="4"/>
      <c r="C153" s="2"/>
      <c r="D153" s="2"/>
      <c r="E153" s="5"/>
    </row>
    <row r="154" spans="1:5" x14ac:dyDescent="0.25">
      <c r="A154" s="1"/>
      <c r="B154" s="4"/>
      <c r="C154" s="2"/>
      <c r="D154" s="2"/>
      <c r="E154" s="5"/>
    </row>
    <row r="155" spans="1:5" x14ac:dyDescent="0.25">
      <c r="A155" s="1"/>
      <c r="B155" s="4"/>
      <c r="C155" s="2"/>
      <c r="D155" s="2"/>
      <c r="E155" s="5"/>
    </row>
    <row r="156" spans="1:5" x14ac:dyDescent="0.25">
      <c r="A156" s="1"/>
      <c r="B156" s="4"/>
      <c r="C156" s="2"/>
      <c r="D156" s="2"/>
      <c r="E156" s="5"/>
    </row>
    <row r="157" spans="1:5" x14ac:dyDescent="0.25">
      <c r="A157" s="1"/>
      <c r="B157" s="4"/>
      <c r="C157" s="2"/>
      <c r="D157" s="2"/>
      <c r="E157" s="5"/>
    </row>
    <row r="158" spans="1:5" x14ac:dyDescent="0.25">
      <c r="A158" s="1"/>
      <c r="B158" s="4"/>
      <c r="C158" s="2"/>
      <c r="D158" s="2"/>
      <c r="E158" s="5"/>
    </row>
    <row r="159" spans="1:5" x14ac:dyDescent="0.25">
      <c r="A159" s="1"/>
      <c r="B159" s="4"/>
      <c r="C159" s="2"/>
      <c r="D159" s="2"/>
      <c r="E159" s="5"/>
    </row>
    <row r="160" spans="1:5" x14ac:dyDescent="0.25">
      <c r="A160" s="1"/>
      <c r="B160" s="4"/>
      <c r="C160" s="2"/>
      <c r="D160" s="2"/>
      <c r="E160" s="5"/>
    </row>
    <row r="161" spans="1:5" x14ac:dyDescent="0.25">
      <c r="A161" s="1"/>
      <c r="B161" s="4"/>
      <c r="C161" s="2"/>
      <c r="D161" s="2"/>
      <c r="E161" s="5"/>
    </row>
    <row r="162" spans="1:5" x14ac:dyDescent="0.25">
      <c r="A162" s="1"/>
      <c r="B162" s="4"/>
      <c r="C162" s="2"/>
      <c r="D162" s="2"/>
      <c r="E162" s="5"/>
    </row>
    <row r="163" spans="1:5" x14ac:dyDescent="0.25">
      <c r="A163" s="1"/>
      <c r="B163" s="4"/>
      <c r="C163" s="2"/>
      <c r="D163" s="2"/>
      <c r="E163" s="5"/>
    </row>
    <row r="164" spans="1:5" x14ac:dyDescent="0.25">
      <c r="A164" s="1"/>
      <c r="B164" s="4"/>
      <c r="C164" s="2"/>
      <c r="D164" s="2"/>
      <c r="E164" s="5"/>
    </row>
    <row r="165" spans="1:5" x14ac:dyDescent="0.25">
      <c r="A165" s="1"/>
      <c r="B165" s="4"/>
      <c r="C165" s="2"/>
      <c r="D165" s="2"/>
      <c r="E165" s="5"/>
    </row>
    <row r="166" spans="1:5" x14ac:dyDescent="0.25">
      <c r="A166" s="1"/>
      <c r="B166" s="4"/>
      <c r="C166" s="2"/>
      <c r="D166" s="2"/>
      <c r="E166" s="5"/>
    </row>
    <row r="167" spans="1:5" x14ac:dyDescent="0.25">
      <c r="A167" s="1"/>
      <c r="B167" s="4"/>
      <c r="C167" s="2"/>
      <c r="D167" s="2"/>
      <c r="E167" s="5"/>
    </row>
    <row r="168" spans="1:5" x14ac:dyDescent="0.25">
      <c r="A168" s="1"/>
      <c r="B168" s="4"/>
      <c r="C168" s="2"/>
      <c r="D168" s="2"/>
      <c r="E168" s="5"/>
    </row>
    <row r="169" spans="1:5" x14ac:dyDescent="0.25">
      <c r="A169" s="1"/>
      <c r="B169" s="4"/>
      <c r="C169" s="2"/>
      <c r="D169" s="2"/>
      <c r="E169" s="5"/>
    </row>
    <row r="170" spans="1:5" x14ac:dyDescent="0.25">
      <c r="A170" s="1"/>
      <c r="B170" s="4"/>
      <c r="C170" s="2"/>
      <c r="D170" s="2"/>
      <c r="E170" s="5"/>
    </row>
    <row r="171" spans="1:5" x14ac:dyDescent="0.25">
      <c r="A171" s="1"/>
      <c r="B171" s="4"/>
      <c r="C171" s="2"/>
      <c r="D171" s="2"/>
      <c r="E171" s="5"/>
    </row>
    <row r="172" spans="1:5" x14ac:dyDescent="0.25">
      <c r="A172" s="1"/>
      <c r="B172" s="4"/>
      <c r="C172" s="2"/>
      <c r="D172" s="2"/>
      <c r="E172" s="5"/>
    </row>
    <row r="173" spans="1:5" x14ac:dyDescent="0.25">
      <c r="A173" s="1"/>
      <c r="B173" s="4"/>
      <c r="C173" s="2"/>
      <c r="D173" s="2"/>
      <c r="E173" s="5"/>
    </row>
    <row r="174" spans="1:5" x14ac:dyDescent="0.25">
      <c r="A174" s="1"/>
      <c r="B174" s="4"/>
      <c r="C174" s="2"/>
      <c r="D174" s="2"/>
      <c r="E174" s="5"/>
    </row>
    <row r="175" spans="1:5" x14ac:dyDescent="0.25">
      <c r="A175" s="1"/>
      <c r="B175" s="4"/>
      <c r="C175" s="2"/>
      <c r="D175" s="2"/>
      <c r="E175" s="5"/>
    </row>
    <row r="176" spans="1:5" x14ac:dyDescent="0.25">
      <c r="A176" s="1"/>
      <c r="B176" s="4"/>
      <c r="C176" s="2"/>
      <c r="D176" s="2"/>
      <c r="E176" s="5"/>
    </row>
    <row r="177" spans="1:5" x14ac:dyDescent="0.25">
      <c r="A177" s="1"/>
      <c r="B177" s="4"/>
      <c r="C177" s="2"/>
      <c r="D177" s="2"/>
      <c r="E177" s="5"/>
    </row>
    <row r="178" spans="1:5" x14ac:dyDescent="0.25">
      <c r="A178" s="1"/>
      <c r="B178" s="4"/>
      <c r="C178" s="2"/>
      <c r="D178" s="2"/>
      <c r="E178" s="5"/>
    </row>
    <row r="179" spans="1:5" x14ac:dyDescent="0.25">
      <c r="A179" s="1"/>
      <c r="B179" s="4"/>
      <c r="C179" s="2"/>
      <c r="D179" s="2"/>
      <c r="E179" s="5"/>
    </row>
    <row r="180" spans="1:5" x14ac:dyDescent="0.25">
      <c r="A180" s="1"/>
      <c r="B180" s="4"/>
      <c r="C180" s="2"/>
      <c r="D180" s="2"/>
      <c r="E180" s="5"/>
    </row>
    <row r="181" spans="1:5" x14ac:dyDescent="0.25">
      <c r="A181" s="1"/>
      <c r="B181" s="4"/>
      <c r="C181" s="2"/>
      <c r="D181" s="2"/>
      <c r="E181" s="5"/>
    </row>
    <row r="182" spans="1:5" x14ac:dyDescent="0.25">
      <c r="A182" s="1"/>
      <c r="B182" s="4"/>
      <c r="C182" s="2"/>
      <c r="D182" s="2"/>
      <c r="E182" s="5"/>
    </row>
    <row r="183" spans="1:5" x14ac:dyDescent="0.25">
      <c r="A183" s="1"/>
      <c r="B183" s="4"/>
      <c r="C183" s="2"/>
      <c r="D183" s="2"/>
      <c r="E183" s="5"/>
    </row>
    <row r="184" spans="1:5" x14ac:dyDescent="0.25">
      <c r="A184" s="1"/>
      <c r="B184" s="4"/>
      <c r="C184" s="2"/>
      <c r="D184" s="2"/>
      <c r="E184" s="5"/>
    </row>
    <row r="185" spans="1:5" x14ac:dyDescent="0.25">
      <c r="A185" s="1"/>
      <c r="B185" s="4"/>
      <c r="C185" s="2"/>
      <c r="D185" s="2"/>
      <c r="E185" s="5"/>
    </row>
    <row r="186" spans="1:5" x14ac:dyDescent="0.25">
      <c r="A186" s="1"/>
      <c r="B186" s="4"/>
      <c r="C186" s="2"/>
      <c r="D186" s="2"/>
      <c r="E186" s="5"/>
    </row>
    <row r="187" spans="1:5" x14ac:dyDescent="0.25">
      <c r="A187" s="1"/>
      <c r="B187" s="4"/>
      <c r="C187" s="2"/>
      <c r="D187" s="2"/>
      <c r="E187" s="5"/>
    </row>
    <row r="188" spans="1:5" x14ac:dyDescent="0.25">
      <c r="A188" s="1"/>
      <c r="B188" s="4"/>
      <c r="C188" s="2"/>
      <c r="D188" s="2"/>
      <c r="E188" s="5"/>
    </row>
    <row r="189" spans="1:5" x14ac:dyDescent="0.25">
      <c r="A189" s="1"/>
      <c r="B189" s="4"/>
      <c r="C189" s="2"/>
      <c r="D189" s="2"/>
      <c r="E189" s="5"/>
    </row>
    <row r="190" spans="1:5" x14ac:dyDescent="0.25">
      <c r="A190" s="1"/>
      <c r="B190" s="4"/>
      <c r="C190" s="2"/>
      <c r="D190" s="2"/>
      <c r="E190" s="5"/>
    </row>
    <row r="191" spans="1:5" x14ac:dyDescent="0.25">
      <c r="A191" s="1"/>
      <c r="B191" s="4"/>
      <c r="C191" s="2"/>
      <c r="D191" s="2"/>
      <c r="E191" s="5"/>
    </row>
    <row r="192" spans="1:5" x14ac:dyDescent="0.25">
      <c r="A192" s="1"/>
      <c r="B192" s="4"/>
      <c r="C192" s="2"/>
      <c r="D192" s="2"/>
      <c r="E192" s="5"/>
    </row>
    <row r="193" spans="1:5" x14ac:dyDescent="0.25">
      <c r="A193" s="1"/>
      <c r="B193" s="4"/>
      <c r="C193" s="2"/>
      <c r="D193" s="2"/>
      <c r="E193" s="5"/>
    </row>
    <row r="194" spans="1:5" x14ac:dyDescent="0.25">
      <c r="A194" s="1"/>
      <c r="B194" s="4"/>
      <c r="C194" s="2"/>
      <c r="D194" s="2"/>
      <c r="E194" s="5"/>
    </row>
    <row r="195" spans="1:5" x14ac:dyDescent="0.25">
      <c r="A195" s="1"/>
      <c r="B195" s="4"/>
      <c r="C195" s="2"/>
      <c r="D195" s="2"/>
      <c r="E195" s="5"/>
    </row>
    <row r="196" spans="1:5" x14ac:dyDescent="0.25">
      <c r="A196" s="1"/>
      <c r="B196" s="4"/>
      <c r="C196" s="2"/>
      <c r="D196" s="2"/>
      <c r="E196" s="5"/>
    </row>
    <row r="197" spans="1:5" x14ac:dyDescent="0.25">
      <c r="A197" s="1"/>
      <c r="B197" s="4"/>
      <c r="C197" s="2"/>
      <c r="D197" s="2"/>
      <c r="E197" s="5"/>
    </row>
    <row r="198" spans="1:5" x14ac:dyDescent="0.25">
      <c r="A198" s="1"/>
      <c r="B198" s="4"/>
      <c r="C198" s="2"/>
      <c r="D198" s="2"/>
      <c r="E198" s="5"/>
    </row>
    <row r="199" spans="1:5" x14ac:dyDescent="0.25">
      <c r="A199" s="1"/>
      <c r="B199" s="4"/>
      <c r="C199" s="2"/>
      <c r="D199" s="2"/>
      <c r="E199" s="5"/>
    </row>
    <row r="200" spans="1:5" x14ac:dyDescent="0.25">
      <c r="A200" s="1"/>
      <c r="B200" s="4"/>
      <c r="C200" s="2"/>
      <c r="D200" s="2"/>
      <c r="E200" s="5"/>
    </row>
    <row r="201" spans="1:5" x14ac:dyDescent="0.25">
      <c r="A201" s="1"/>
      <c r="B201" s="4"/>
      <c r="C201" s="2"/>
      <c r="D201" s="2"/>
      <c r="E201" s="5"/>
    </row>
    <row r="202" spans="1:5" x14ac:dyDescent="0.25">
      <c r="A202" s="1"/>
      <c r="B202" s="4"/>
      <c r="C202" s="2"/>
      <c r="D202" s="2"/>
      <c r="E202" s="5"/>
    </row>
    <row r="203" spans="1:5" x14ac:dyDescent="0.25">
      <c r="A203" s="1"/>
      <c r="B203" s="4"/>
      <c r="C203" s="2"/>
      <c r="D203" s="2"/>
      <c r="E203" s="5"/>
    </row>
    <row r="204" spans="1:5" x14ac:dyDescent="0.25">
      <c r="A204" s="1"/>
      <c r="B204" s="4"/>
      <c r="C204" s="2"/>
      <c r="D204" s="2"/>
      <c r="E204" s="5"/>
    </row>
    <row r="205" spans="1:5" x14ac:dyDescent="0.25">
      <c r="A205" s="1"/>
      <c r="B205" s="4"/>
      <c r="C205" s="2"/>
      <c r="D205" s="2"/>
      <c r="E205" s="5"/>
    </row>
    <row r="206" spans="1:5" x14ac:dyDescent="0.25">
      <c r="A206" s="1"/>
      <c r="B206" s="4"/>
      <c r="C206" s="2"/>
      <c r="D206" s="2"/>
      <c r="E206" s="5"/>
    </row>
    <row r="207" spans="1:5" x14ac:dyDescent="0.25">
      <c r="A207" s="1"/>
      <c r="B207" s="4"/>
      <c r="C207" s="2"/>
      <c r="D207" s="2"/>
      <c r="E207" s="5"/>
    </row>
    <row r="208" spans="1:5" x14ac:dyDescent="0.25">
      <c r="A208" s="1"/>
      <c r="B208" s="4"/>
      <c r="C208" s="2"/>
      <c r="D208" s="2"/>
      <c r="E208" s="5"/>
    </row>
    <row r="209" spans="1:5" x14ac:dyDescent="0.25">
      <c r="A209" s="1"/>
      <c r="B209" s="4"/>
      <c r="C209" s="2"/>
      <c r="D209" s="2"/>
      <c r="E209" s="5"/>
    </row>
    <row r="210" spans="1:5" x14ac:dyDescent="0.25">
      <c r="A210" s="1"/>
      <c r="B210" s="4"/>
      <c r="C210" s="2"/>
      <c r="D210" s="2"/>
      <c r="E210" s="5"/>
    </row>
    <row r="211" spans="1:5" x14ac:dyDescent="0.25">
      <c r="A211" s="1"/>
      <c r="B211" s="4"/>
      <c r="C211" s="2"/>
      <c r="D211" s="2"/>
      <c r="E211" s="5"/>
    </row>
    <row r="212" spans="1:5" x14ac:dyDescent="0.25">
      <c r="A212" s="1"/>
      <c r="B212" s="4"/>
      <c r="C212" s="2"/>
      <c r="D212" s="2"/>
      <c r="E212" s="5"/>
    </row>
    <row r="213" spans="1:5" x14ac:dyDescent="0.25">
      <c r="A213" s="1"/>
      <c r="B213" s="4"/>
      <c r="C213" s="2"/>
      <c r="D213" s="2"/>
      <c r="E213" s="5"/>
    </row>
    <row r="214" spans="1:5" x14ac:dyDescent="0.25">
      <c r="A214" s="1"/>
      <c r="B214" s="4"/>
      <c r="E214" s="5"/>
    </row>
    <row r="215" spans="1:5" x14ac:dyDescent="0.25">
      <c r="A215" s="1"/>
      <c r="B215" s="4"/>
      <c r="C215" s="2"/>
      <c r="D215" s="2"/>
      <c r="E215" s="5"/>
    </row>
    <row r="216" spans="1:5" x14ac:dyDescent="0.25">
      <c r="A216" s="1"/>
      <c r="B216" s="4"/>
      <c r="C216" s="2"/>
      <c r="D216" s="2"/>
      <c r="E216" s="5"/>
    </row>
    <row r="217" spans="1:5" x14ac:dyDescent="0.25">
      <c r="A217" s="1"/>
      <c r="B217" s="4"/>
      <c r="C217" s="2"/>
      <c r="D217" s="2"/>
      <c r="E217" s="5"/>
    </row>
    <row r="218" spans="1:5" x14ac:dyDescent="0.25">
      <c r="A218" s="1"/>
      <c r="B218" s="4"/>
      <c r="C218" s="2"/>
      <c r="D218" s="2"/>
      <c r="E218" s="5"/>
    </row>
    <row r="219" spans="1:5" x14ac:dyDescent="0.25">
      <c r="A219" s="1"/>
      <c r="B219" s="4"/>
      <c r="C219" s="2"/>
      <c r="D219" s="2"/>
      <c r="E219" s="5"/>
    </row>
    <row r="220" spans="1:5" x14ac:dyDescent="0.25">
      <c r="A220" s="1"/>
      <c r="B220" s="4"/>
      <c r="C220" s="2"/>
      <c r="D220" s="2"/>
      <c r="E220" s="5"/>
    </row>
    <row r="221" spans="1:5" x14ac:dyDescent="0.25">
      <c r="A221" s="1"/>
      <c r="B221" s="4"/>
      <c r="C221" s="2"/>
      <c r="D221" s="2"/>
      <c r="E221" s="5"/>
    </row>
    <row r="222" spans="1:5" x14ac:dyDescent="0.25">
      <c r="A222" s="1"/>
      <c r="B222" s="4"/>
      <c r="C222" s="2"/>
      <c r="D222" s="2"/>
      <c r="E222" s="5"/>
    </row>
    <row r="223" spans="1:5" x14ac:dyDescent="0.25">
      <c r="A223" s="1"/>
      <c r="B223" s="4"/>
      <c r="C223" s="2"/>
      <c r="D223" s="2"/>
      <c r="E223" s="5"/>
    </row>
    <row r="224" spans="1:5" x14ac:dyDescent="0.25">
      <c r="A224" s="1"/>
      <c r="B224" s="4"/>
      <c r="C224" s="2"/>
      <c r="D224" s="2"/>
      <c r="E224" s="5"/>
    </row>
    <row r="225" spans="1:5" x14ac:dyDescent="0.25">
      <c r="A225" s="1"/>
      <c r="B225" s="4"/>
      <c r="C225" s="2"/>
      <c r="D225" s="2"/>
      <c r="E225" s="5"/>
    </row>
    <row r="226" spans="1:5" x14ac:dyDescent="0.25">
      <c r="A226" s="1"/>
      <c r="B226" s="4"/>
      <c r="C226" s="2"/>
      <c r="D226" s="2"/>
      <c r="E226" s="5"/>
    </row>
    <row r="227" spans="1:5" x14ac:dyDescent="0.25">
      <c r="A227" s="1"/>
      <c r="B227" s="4"/>
      <c r="C227" s="2"/>
      <c r="D227" s="2"/>
      <c r="E227" s="5"/>
    </row>
    <row r="228" spans="1:5" x14ac:dyDescent="0.25">
      <c r="A228" s="1"/>
      <c r="B228" s="4"/>
      <c r="C228" s="2"/>
      <c r="D228" s="2"/>
      <c r="E228" s="5"/>
    </row>
    <row r="229" spans="1:5" x14ac:dyDescent="0.25">
      <c r="A229" s="1"/>
      <c r="B229" s="4"/>
      <c r="C229" s="2"/>
      <c r="D229" s="2"/>
      <c r="E229" s="5"/>
    </row>
    <row r="230" spans="1:5" x14ac:dyDescent="0.25">
      <c r="A230" s="1"/>
      <c r="B230" s="4"/>
      <c r="C230" s="2"/>
      <c r="D230" s="2"/>
      <c r="E230" s="5"/>
    </row>
    <row r="231" spans="1:5" x14ac:dyDescent="0.25">
      <c r="A231" s="1"/>
      <c r="B231" s="4"/>
      <c r="C231" s="2"/>
      <c r="D231" s="2"/>
      <c r="E231" s="5"/>
    </row>
    <row r="232" spans="1:5" x14ac:dyDescent="0.25">
      <c r="A232" s="1"/>
      <c r="B232" s="4"/>
      <c r="C232" s="2"/>
      <c r="D232" s="2"/>
      <c r="E232" s="5"/>
    </row>
    <row r="233" spans="1:5" x14ac:dyDescent="0.25">
      <c r="A233" s="1"/>
      <c r="B233" s="4"/>
      <c r="C233" s="2"/>
      <c r="D233" s="2"/>
      <c r="E233" s="5"/>
    </row>
    <row r="234" spans="1:5" x14ac:dyDescent="0.25">
      <c r="A234" s="1"/>
      <c r="B234" s="4"/>
      <c r="C234" s="2"/>
      <c r="D234" s="2"/>
      <c r="E234" s="5"/>
    </row>
    <row r="235" spans="1:5" x14ac:dyDescent="0.25">
      <c r="A235" s="1"/>
      <c r="B235" s="4"/>
      <c r="C235" s="2"/>
      <c r="D235" s="2"/>
    </row>
    <row r="236" spans="1:5" x14ac:dyDescent="0.25">
      <c r="A236" s="1"/>
      <c r="B236" s="4"/>
      <c r="C236" s="2"/>
      <c r="D236" s="2"/>
    </row>
    <row r="237" spans="1:5" x14ac:dyDescent="0.25">
      <c r="A237" s="1"/>
      <c r="B237" s="4"/>
      <c r="C237" s="2"/>
      <c r="D237" s="2"/>
    </row>
    <row r="238" spans="1:5" x14ac:dyDescent="0.25">
      <c r="A238" s="1"/>
      <c r="B238" s="4"/>
      <c r="C238" s="2"/>
      <c r="D238" s="2"/>
      <c r="E238" s="3"/>
    </row>
    <row r="239" spans="1:5" x14ac:dyDescent="0.25">
      <c r="A239" s="1"/>
      <c r="B239" s="4"/>
      <c r="C239" s="2"/>
      <c r="D239" s="2"/>
      <c r="E239" s="3"/>
    </row>
    <row r="240" spans="1:5" x14ac:dyDescent="0.25">
      <c r="A240" s="1"/>
      <c r="B240" s="4"/>
      <c r="C240" s="2"/>
      <c r="D240" s="2"/>
    </row>
    <row r="241" spans="1:4" x14ac:dyDescent="0.25">
      <c r="A241" s="1"/>
      <c r="B241" s="4"/>
      <c r="C241" s="2"/>
      <c r="D241" s="2"/>
    </row>
    <row r="242" spans="1:4" x14ac:dyDescent="0.25">
      <c r="A242" s="1"/>
      <c r="B242" s="4"/>
      <c r="C242" s="2"/>
      <c r="D242" s="2"/>
    </row>
    <row r="243" spans="1:4" x14ac:dyDescent="0.25">
      <c r="A243" s="1"/>
      <c r="B243" s="4"/>
    </row>
    <row r="244" spans="1:4" x14ac:dyDescent="0.25">
      <c r="A244" s="1"/>
      <c r="B244" s="4"/>
    </row>
    <row r="245" spans="1:4" x14ac:dyDescent="0.25">
      <c r="A245" s="1"/>
      <c r="B245" s="11"/>
    </row>
    <row r="246" spans="1:4" x14ac:dyDescent="0.25">
      <c r="A246" s="1"/>
      <c r="B246" s="11"/>
    </row>
    <row r="247" spans="1:4" x14ac:dyDescent="0.25">
      <c r="A247" s="1"/>
      <c r="B247" s="11"/>
    </row>
    <row r="248" spans="1:4" x14ac:dyDescent="0.25">
      <c r="A248" s="1"/>
      <c r="B248" s="11"/>
    </row>
    <row r="249" spans="1:4" x14ac:dyDescent="0.25">
      <c r="A249" s="1"/>
      <c r="B249" s="11"/>
    </row>
    <row r="250" spans="1:4" x14ac:dyDescent="0.25">
      <c r="A250" s="1"/>
      <c r="B250" s="11"/>
    </row>
    <row r="251" spans="1:4" x14ac:dyDescent="0.25">
      <c r="A251" s="1"/>
      <c r="B251" s="11"/>
    </row>
    <row r="252" spans="1:4" x14ac:dyDescent="0.25">
      <c r="A252" s="1"/>
      <c r="B252" s="11"/>
    </row>
    <row r="253" spans="1:4" x14ac:dyDescent="0.25">
      <c r="A253" s="1"/>
      <c r="B253" s="11"/>
    </row>
    <row r="254" spans="1:4" x14ac:dyDescent="0.25">
      <c r="A254" s="1"/>
      <c r="B254" s="11"/>
    </row>
    <row r="255" spans="1:4" x14ac:dyDescent="0.25">
      <c r="A255" s="1"/>
      <c r="B255" s="11"/>
    </row>
    <row r="256" spans="1:4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A462" s="1"/>
      <c r="B462" s="11"/>
    </row>
    <row r="463" spans="1:2" x14ac:dyDescent="0.25">
      <c r="A463" s="1"/>
      <c r="B463" s="11"/>
    </row>
    <row r="464" spans="1:2" x14ac:dyDescent="0.25">
      <c r="A464" s="1"/>
      <c r="B464" s="11"/>
    </row>
    <row r="465" spans="1:2" x14ac:dyDescent="0.25">
      <c r="A465" s="1"/>
      <c r="B465" s="11"/>
    </row>
    <row r="466" spans="1:2" x14ac:dyDescent="0.25">
      <c r="A466" s="1"/>
      <c r="B466" s="11"/>
    </row>
    <row r="467" spans="1:2" x14ac:dyDescent="0.25">
      <c r="A467" s="1"/>
      <c r="B467" s="11"/>
    </row>
    <row r="468" spans="1:2" x14ac:dyDescent="0.25">
      <c r="A468" s="1"/>
      <c r="B468" s="11"/>
    </row>
    <row r="469" spans="1:2" x14ac:dyDescent="0.25">
      <c r="A469" s="1"/>
      <c r="B469" s="11"/>
    </row>
    <row r="470" spans="1:2" x14ac:dyDescent="0.25">
      <c r="A470" s="1"/>
      <c r="B470" s="11"/>
    </row>
    <row r="471" spans="1:2" x14ac:dyDescent="0.25">
      <c r="A471" s="1"/>
      <c r="B471" s="11"/>
    </row>
    <row r="472" spans="1:2" x14ac:dyDescent="0.25">
      <c r="A472" s="1"/>
      <c r="B472" s="11"/>
    </row>
    <row r="473" spans="1:2" x14ac:dyDescent="0.25">
      <c r="A473" s="1"/>
      <c r="B473" s="11"/>
    </row>
    <row r="474" spans="1:2" x14ac:dyDescent="0.25">
      <c r="A474" s="1"/>
      <c r="B474" s="11"/>
    </row>
    <row r="475" spans="1:2" x14ac:dyDescent="0.25">
      <c r="A475" s="1"/>
      <c r="B475" s="11"/>
    </row>
    <row r="476" spans="1:2" x14ac:dyDescent="0.25">
      <c r="A476" s="1"/>
      <c r="B476" s="11"/>
    </row>
    <row r="477" spans="1:2" x14ac:dyDescent="0.25">
      <c r="A477" s="1"/>
      <c r="B477" s="11"/>
    </row>
    <row r="478" spans="1:2" x14ac:dyDescent="0.25">
      <c r="A478" s="1"/>
      <c r="B478" s="11"/>
    </row>
    <row r="479" spans="1:2" x14ac:dyDescent="0.25">
      <c r="A479" s="1"/>
      <c r="B479" s="11"/>
    </row>
    <row r="480" spans="1:2" x14ac:dyDescent="0.25">
      <c r="A480" s="1"/>
      <c r="B480" s="11"/>
    </row>
    <row r="481" spans="1:2" x14ac:dyDescent="0.25">
      <c r="A481" s="1"/>
      <c r="B481" s="11"/>
    </row>
    <row r="482" spans="1:2" x14ac:dyDescent="0.25">
      <c r="A482" s="1"/>
      <c r="B482" s="11"/>
    </row>
    <row r="483" spans="1:2" x14ac:dyDescent="0.25">
      <c r="A483" s="1"/>
      <c r="B483" s="11"/>
    </row>
    <row r="484" spans="1:2" x14ac:dyDescent="0.25">
      <c r="A484" s="1"/>
      <c r="B484" s="11"/>
    </row>
    <row r="485" spans="1:2" x14ac:dyDescent="0.25">
      <c r="A485" s="1"/>
      <c r="B485" s="11"/>
    </row>
    <row r="486" spans="1:2" x14ac:dyDescent="0.25">
      <c r="A486" s="1"/>
      <c r="B486" s="11"/>
    </row>
    <row r="487" spans="1:2" x14ac:dyDescent="0.25">
      <c r="A487" s="1"/>
      <c r="B487" s="11"/>
    </row>
    <row r="488" spans="1:2" x14ac:dyDescent="0.25">
      <c r="A488" s="1"/>
      <c r="B488" s="11"/>
    </row>
    <row r="489" spans="1:2" x14ac:dyDescent="0.25">
      <c r="A489" s="1"/>
      <c r="B489" s="11"/>
    </row>
    <row r="490" spans="1:2" x14ac:dyDescent="0.25">
      <c r="A490" s="1"/>
      <c r="B490" s="11"/>
    </row>
    <row r="491" spans="1:2" x14ac:dyDescent="0.25">
      <c r="A491" s="1"/>
      <c r="B491" s="11"/>
    </row>
    <row r="492" spans="1:2" x14ac:dyDescent="0.25">
      <c r="A492" s="1"/>
      <c r="B492" s="11"/>
    </row>
    <row r="493" spans="1:2" x14ac:dyDescent="0.25">
      <c r="A493" s="1"/>
      <c r="B493" s="11"/>
    </row>
    <row r="494" spans="1:2" x14ac:dyDescent="0.25">
      <c r="A494" s="1"/>
      <c r="B494" s="11"/>
    </row>
    <row r="495" spans="1:2" x14ac:dyDescent="0.25">
      <c r="A495" s="1"/>
      <c r="B495" s="11"/>
    </row>
    <row r="496" spans="1:2" x14ac:dyDescent="0.25">
      <c r="A496" s="1"/>
      <c r="B496" s="11"/>
    </row>
    <row r="497" spans="1:2" x14ac:dyDescent="0.25">
      <c r="A497" s="1"/>
      <c r="B497" s="11"/>
    </row>
    <row r="498" spans="1:2" x14ac:dyDescent="0.25">
      <c r="A498" s="1"/>
      <c r="B498" s="11"/>
    </row>
    <row r="499" spans="1:2" x14ac:dyDescent="0.25">
      <c r="A499" s="1"/>
      <c r="B499" s="11"/>
    </row>
    <row r="500" spans="1:2" x14ac:dyDescent="0.25">
      <c r="A500" s="1"/>
      <c r="B500" s="11"/>
    </row>
    <row r="501" spans="1:2" x14ac:dyDescent="0.25">
      <c r="A501" s="1"/>
      <c r="B501" s="11"/>
    </row>
    <row r="502" spans="1:2" x14ac:dyDescent="0.25">
      <c r="A502" s="1"/>
      <c r="B502" s="11"/>
    </row>
    <row r="503" spans="1:2" x14ac:dyDescent="0.25">
      <c r="A503" s="1"/>
      <c r="B503" s="11"/>
    </row>
    <row r="504" spans="1:2" x14ac:dyDescent="0.25">
      <c r="A504" s="1"/>
      <c r="B504" s="11"/>
    </row>
    <row r="505" spans="1:2" x14ac:dyDescent="0.25">
      <c r="B505" s="11"/>
    </row>
    <row r="506" spans="1:2" x14ac:dyDescent="0.25">
      <c r="B506" s="11"/>
    </row>
    <row r="507" spans="1:2" x14ac:dyDescent="0.25">
      <c r="B507" s="11"/>
    </row>
    <row r="508" spans="1:2" x14ac:dyDescent="0.25">
      <c r="B508" s="11"/>
    </row>
    <row r="509" spans="1:2" x14ac:dyDescent="0.25">
      <c r="B509" s="11"/>
    </row>
    <row r="510" spans="1:2" x14ac:dyDescent="0.25">
      <c r="B510" s="11"/>
    </row>
    <row r="511" spans="1:2" x14ac:dyDescent="0.25">
      <c r="B511" s="11"/>
    </row>
    <row r="512" spans="1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  <row r="1407" spans="2:2" x14ac:dyDescent="0.25">
      <c r="B1407" s="11"/>
    </row>
    <row r="1408" spans="2:2" x14ac:dyDescent="0.25">
      <c r="B1408" s="11"/>
    </row>
    <row r="1409" spans="2:2" x14ac:dyDescent="0.25">
      <c r="B1409" s="11"/>
    </row>
    <row r="1410" spans="2:2" x14ac:dyDescent="0.25">
      <c r="B1410" s="11"/>
    </row>
    <row r="1411" spans="2:2" x14ac:dyDescent="0.25">
      <c r="B1411" s="11"/>
    </row>
    <row r="1412" spans="2:2" x14ac:dyDescent="0.25">
      <c r="B1412" s="11"/>
    </row>
    <row r="1413" spans="2:2" x14ac:dyDescent="0.25">
      <c r="B1413" s="11"/>
    </row>
    <row r="1414" spans="2:2" x14ac:dyDescent="0.25">
      <c r="B1414" s="11"/>
    </row>
    <row r="1415" spans="2:2" x14ac:dyDescent="0.25">
      <c r="B1415" s="11"/>
    </row>
    <row r="1416" spans="2:2" x14ac:dyDescent="0.25">
      <c r="B1416" s="11"/>
    </row>
    <row r="1417" spans="2:2" x14ac:dyDescent="0.25">
      <c r="B1417" s="11"/>
    </row>
    <row r="1418" spans="2:2" x14ac:dyDescent="0.25">
      <c r="B1418" s="11"/>
    </row>
    <row r="1419" spans="2:2" x14ac:dyDescent="0.25">
      <c r="B1419" s="11"/>
    </row>
    <row r="1420" spans="2:2" x14ac:dyDescent="0.25">
      <c r="B1420" s="11"/>
    </row>
    <row r="1421" spans="2:2" x14ac:dyDescent="0.25">
      <c r="B1421" s="11"/>
    </row>
    <row r="1422" spans="2:2" x14ac:dyDescent="0.25">
      <c r="B1422" s="11"/>
    </row>
    <row r="1423" spans="2:2" x14ac:dyDescent="0.25">
      <c r="B1423" s="11"/>
    </row>
    <row r="1424" spans="2:2" x14ac:dyDescent="0.25">
      <c r="B1424" s="11"/>
    </row>
    <row r="1425" spans="2:2" x14ac:dyDescent="0.25">
      <c r="B1425" s="11"/>
    </row>
    <row r="1426" spans="2:2" x14ac:dyDescent="0.25">
      <c r="B1426" s="11"/>
    </row>
    <row r="1427" spans="2:2" x14ac:dyDescent="0.25">
      <c r="B1427" s="11"/>
    </row>
    <row r="1428" spans="2:2" x14ac:dyDescent="0.25">
      <c r="B1428" s="11"/>
    </row>
    <row r="1429" spans="2:2" x14ac:dyDescent="0.25">
      <c r="B1429" s="11"/>
    </row>
    <row r="1430" spans="2:2" x14ac:dyDescent="0.25">
      <c r="B1430" s="11"/>
    </row>
    <row r="1431" spans="2:2" x14ac:dyDescent="0.25">
      <c r="B1431" s="11"/>
    </row>
    <row r="1432" spans="2:2" x14ac:dyDescent="0.25">
      <c r="B1432" s="11"/>
    </row>
    <row r="1433" spans="2:2" x14ac:dyDescent="0.25">
      <c r="B1433" s="11"/>
    </row>
    <row r="1434" spans="2:2" x14ac:dyDescent="0.25">
      <c r="B1434" s="11"/>
    </row>
    <row r="1435" spans="2:2" x14ac:dyDescent="0.25">
      <c r="B1435" s="11"/>
    </row>
    <row r="1436" spans="2:2" x14ac:dyDescent="0.25">
      <c r="B1436" s="11"/>
    </row>
    <row r="1437" spans="2:2" x14ac:dyDescent="0.25">
      <c r="B1437" s="11"/>
    </row>
    <row r="1438" spans="2:2" x14ac:dyDescent="0.25">
      <c r="B1438" s="11"/>
    </row>
    <row r="1439" spans="2:2" x14ac:dyDescent="0.25">
      <c r="B1439" s="11"/>
    </row>
    <row r="1440" spans="2:2" x14ac:dyDescent="0.25">
      <c r="B1440" s="11"/>
    </row>
    <row r="1441" spans="2:2" x14ac:dyDescent="0.25">
      <c r="B1441" s="11"/>
    </row>
    <row r="1442" spans="2:2" x14ac:dyDescent="0.25">
      <c r="B1442" s="11"/>
    </row>
    <row r="1443" spans="2:2" x14ac:dyDescent="0.25">
      <c r="B1443" s="11"/>
    </row>
    <row r="1444" spans="2:2" x14ac:dyDescent="0.25">
      <c r="B1444" s="11"/>
    </row>
    <row r="1445" spans="2:2" x14ac:dyDescent="0.25">
      <c r="B1445" s="11"/>
    </row>
    <row r="1446" spans="2:2" x14ac:dyDescent="0.25">
      <c r="B1446" s="11"/>
    </row>
    <row r="1447" spans="2:2" x14ac:dyDescent="0.25">
      <c r="B1447" s="11"/>
    </row>
    <row r="1448" spans="2:2" x14ac:dyDescent="0.25">
      <c r="B1448" s="11"/>
    </row>
    <row r="1449" spans="2:2" x14ac:dyDescent="0.25">
      <c r="B1449" s="11"/>
    </row>
  </sheetData>
  <pageMargins left="0" right="0" top="1" bottom="1" header="0.5" footer="0.5"/>
  <pageSetup scale="65" orientation="portrait" horizontalDpi="4294967292" r:id="rId1"/>
  <headerFooter alignWithMargins="0"/>
  <colBreaks count="1" manualBreakCount="1">
    <brk id="12" min="16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2000-01-24T15:44:20Z</cp:lastPrinted>
  <dcterms:created xsi:type="dcterms:W3CDTF">1999-04-08T16:17:21Z</dcterms:created>
  <dcterms:modified xsi:type="dcterms:W3CDTF">2023-09-10T12:09:34Z</dcterms:modified>
</cp:coreProperties>
</file>