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16" windowWidth="7788" windowHeight="5640" tabRatio="427" activeTab="2"/>
  </bookViews>
  <sheets>
    <sheet name="Data" sheetId="1" r:id="rId1"/>
    <sheet name="Chart" sheetId="2" r:id="rId2"/>
    <sheet name="StationDescription" sheetId="3" r:id="rId3"/>
  </sheets>
  <definedNames>
    <definedName name="DESCRIPTION" localSheetId="2">StationDescription!$A$1:$A$1</definedName>
  </definedNames>
  <calcPr calcId="92512"/>
</workbook>
</file>

<file path=xl/calcChain.xml><?xml version="1.0" encoding="utf-8"?>
<calcChain xmlns="http://schemas.openxmlformats.org/spreadsheetml/2006/main">
  <c r="I70" i="1" l="1"/>
  <c r="I71" i="1"/>
  <c r="I72" i="1"/>
  <c r="I73" i="1"/>
  <c r="I74" i="1"/>
  <c r="I79" i="1"/>
  <c r="I80" i="1"/>
  <c r="I81" i="1"/>
  <c r="I82" i="1"/>
  <c r="I83" i="1"/>
  <c r="C108" i="1"/>
  <c r="F108" i="1"/>
  <c r="C109" i="1"/>
  <c r="F109" i="1"/>
  <c r="C110" i="1"/>
  <c r="F110" i="1"/>
</calcChain>
</file>

<file path=xl/sharedStrings.xml><?xml version="1.0" encoding="utf-8"?>
<sst xmlns="http://schemas.openxmlformats.org/spreadsheetml/2006/main" count="336" uniqueCount="155">
  <si>
    <t xml:space="preserve"> </t>
  </si>
  <si>
    <t>year</t>
  </si>
  <si>
    <t>Avg kcfs</t>
  </si>
  <si>
    <t>1996-1997</t>
  </si>
  <si>
    <t>1995-1996</t>
  </si>
  <si>
    <t>1971-1972</t>
  </si>
  <si>
    <t>1955-1956</t>
  </si>
  <si>
    <t>1903-1904</t>
  </si>
  <si>
    <t>1915-1916</t>
  </si>
  <si>
    <t>1973-1974</t>
  </si>
  <si>
    <t>1947-1948</t>
  </si>
  <si>
    <t>1927-1928</t>
  </si>
  <si>
    <t>1920-1921</t>
  </si>
  <si>
    <t>1906-1907</t>
  </si>
  <si>
    <t>1981-1982</t>
  </si>
  <si>
    <t>1950-1951</t>
  </si>
  <si>
    <t>1970-1971</t>
  </si>
  <si>
    <t>1964-1965</t>
  </si>
  <si>
    <t>1975-1976</t>
  </si>
  <si>
    <t>1900-1901</t>
  </si>
  <si>
    <t>1949-1950</t>
  </si>
  <si>
    <t>1982-1983</t>
  </si>
  <si>
    <t>1998-1999</t>
  </si>
  <si>
    <t>1912-1913</t>
  </si>
  <si>
    <t>1909-1910</t>
  </si>
  <si>
    <t>1958-1959</t>
  </si>
  <si>
    <t>1983-1984</t>
  </si>
  <si>
    <t>1933-1934</t>
  </si>
  <si>
    <t>1902-1903</t>
  </si>
  <si>
    <t>1953-1954</t>
  </si>
  <si>
    <t>1916-1917</t>
  </si>
  <si>
    <t>1942-1943</t>
  </si>
  <si>
    <t>1926-1927</t>
  </si>
  <si>
    <t>1968-1969</t>
  </si>
  <si>
    <t>1917-1918</t>
  </si>
  <si>
    <t>1990-1991</t>
  </si>
  <si>
    <t>1924-1925</t>
  </si>
  <si>
    <t>1951-1952</t>
  </si>
  <si>
    <t>1932-1933</t>
  </si>
  <si>
    <t>1901-1902</t>
  </si>
  <si>
    <t>1907-1908</t>
  </si>
  <si>
    <t>1945-1946</t>
  </si>
  <si>
    <t>1959-1960</t>
  </si>
  <si>
    <t>1997-1998</t>
  </si>
  <si>
    <t>1956-1957</t>
  </si>
  <si>
    <t>1946-1947</t>
  </si>
  <si>
    <t>1966-1967</t>
  </si>
  <si>
    <t>1937-1938</t>
  </si>
  <si>
    <t>1985-1986</t>
  </si>
  <si>
    <t>1908-1909</t>
  </si>
  <si>
    <t>1960-1961</t>
  </si>
  <si>
    <t>1910-1911</t>
  </si>
  <si>
    <t>1980-1981</t>
  </si>
  <si>
    <t>1974-1975</t>
  </si>
  <si>
    <t>1913-1914</t>
  </si>
  <si>
    <t>1931-1932</t>
  </si>
  <si>
    <t>1963-1964</t>
  </si>
  <si>
    <t>1921-1922</t>
  </si>
  <si>
    <t>1911-1912</t>
  </si>
  <si>
    <t>1957-1958</t>
  </si>
  <si>
    <t>1948-1949</t>
  </si>
  <si>
    <t>1922-1923</t>
  </si>
  <si>
    <t>1952-1953</t>
  </si>
  <si>
    <t>1954-1955</t>
  </si>
  <si>
    <t>1941-1942</t>
  </si>
  <si>
    <t>1989-1990</t>
  </si>
  <si>
    <t>1962-1963</t>
  </si>
  <si>
    <t>1918-1919</t>
  </si>
  <si>
    <t>1977-1978</t>
  </si>
  <si>
    <t>1934-1935</t>
  </si>
  <si>
    <t>1961-1962</t>
  </si>
  <si>
    <t>1994-1995</t>
  </si>
  <si>
    <t>1969-1970</t>
  </si>
  <si>
    <t>1967-1968</t>
  </si>
  <si>
    <t>1984-1985</t>
  </si>
  <si>
    <t>1965-1966</t>
  </si>
  <si>
    <t>1979-1980</t>
  </si>
  <si>
    <t>1935-1936</t>
  </si>
  <si>
    <t>1919-1920</t>
  </si>
  <si>
    <t>1905-1906</t>
  </si>
  <si>
    <t>1988-1989</t>
  </si>
  <si>
    <t>1992-1993</t>
  </si>
  <si>
    <t>1978-1979</t>
  </si>
  <si>
    <t>1944-1945</t>
  </si>
  <si>
    <t>1938-1939</t>
  </si>
  <si>
    <t>1939-1940</t>
  </si>
  <si>
    <t>1914-1915</t>
  </si>
  <si>
    <t>1986-1987</t>
  </si>
  <si>
    <t>1991-1992</t>
  </si>
  <si>
    <t>1904-1905</t>
  </si>
  <si>
    <t>1923-1924</t>
  </si>
  <si>
    <t>1972-1973</t>
  </si>
  <si>
    <t>1987-1988</t>
  </si>
  <si>
    <t>1928-1929</t>
  </si>
  <si>
    <t>1993-1994</t>
  </si>
  <si>
    <t>1929-1930</t>
  </si>
  <si>
    <t>1940-1941</t>
  </si>
  <si>
    <t>1936-1937</t>
  </si>
  <si>
    <t>1930-1931</t>
  </si>
  <si>
    <t>1976-1977</t>
  </si>
  <si>
    <t>1943-1944</t>
  </si>
  <si>
    <t>1925-1926</t>
  </si>
  <si>
    <t>Grand Avg</t>
  </si>
  <si>
    <t>Std Dev</t>
  </si>
  <si>
    <t>Historical Streamflow  (Average of the daily values)    Columbia River at The Dalles, Oregon</t>
  </si>
  <si>
    <t>Water Year Ranking</t>
  </si>
  <si>
    <t>Date</t>
  </si>
  <si>
    <t>Min</t>
  </si>
  <si>
    <t>Max</t>
  </si>
  <si>
    <t>October 1, 19XX - - September 30, 19YY</t>
  </si>
  <si>
    <t>1900-1999</t>
  </si>
  <si>
    <t>1936-1999</t>
  </si>
  <si>
    <t>Since1965</t>
  </si>
  <si>
    <t>Median</t>
  </si>
  <si>
    <t>Streamflow Risk Mitigation Proposal (Financial Settlement)</t>
  </si>
  <si>
    <t>Location:</t>
  </si>
  <si>
    <t>The Columbia River at the Dalles, OR (USGS Station#14105700)</t>
  </si>
  <si>
    <t>Index:</t>
  </si>
  <si>
    <t>Cumulative Stream Flow (mean kcfs per day as reported by</t>
  </si>
  <si>
    <t>Term Start:</t>
  </si>
  <si>
    <t>Term End:</t>
  </si>
  <si>
    <t>Structure:</t>
  </si>
  <si>
    <t>Swap</t>
  </si>
  <si>
    <t>Tick:</t>
  </si>
  <si>
    <t>Maximum:</t>
  </si>
  <si>
    <t>Station Description</t>
  </si>
  <si>
    <t>STATION.--14105700  COLUMBIA RIVER AT THE DALLES, OR</t>
  </si>
  <si>
    <r>
      <t>LOCATION</t>
    </r>
    <r>
      <rPr>
        <sz val="10"/>
        <rFont val="Courier New"/>
      </rPr>
      <t>.--Lat 45°36'27", long 121°10'20", in SW 1/4 SW 1/4 sec.34, T.2 N., R.13 E.,</t>
    </r>
  </si>
  <si>
    <t xml:space="preserve">   Wasco County, Hydrologic Unit 17070105, Corps of Engineers land, on left bank 0.3</t>
  </si>
  <si>
    <t xml:space="preserve">   mi downstream from Mill Creek, 2.6 mi downstream from The Dalles Dam, and at</t>
  </si>
  <si>
    <t xml:space="preserve">   mile 188.9.</t>
  </si>
  <si>
    <t>[location map]</t>
  </si>
  <si>
    <r>
      <t>DRAINAGE AREA</t>
    </r>
    <r>
      <rPr>
        <sz val="10"/>
        <rFont val="Courier New"/>
      </rPr>
      <t>.--237,000 mi</t>
    </r>
    <r>
      <rPr>
        <vertAlign val="superscript"/>
        <sz val="10"/>
        <rFont val="Courier New"/>
      </rPr>
      <t>2</t>
    </r>
    <r>
      <rPr>
        <sz val="10"/>
        <rFont val="Courier New"/>
      </rPr>
      <t>, approximately.</t>
    </r>
  </si>
  <si>
    <r>
      <t>PERIOD OF RECORD</t>
    </r>
    <r>
      <rPr>
        <sz val="10"/>
        <rFont val="Courier New"/>
      </rPr>
      <t>.--October 1857 to September 1877 (annual maximum only, at Lower Cascades</t>
    </r>
  </si>
  <si>
    <t xml:space="preserve">   Landing, published in WSP 1318), June 1878 to current year. Published as "near The Dalles"</t>
  </si>
  <si>
    <t xml:space="preserve">   1936-56.</t>
  </si>
  <si>
    <r>
      <t>REVISED RECORDS</t>
    </r>
    <r>
      <rPr>
        <sz val="10"/>
        <rFont val="Courier New"/>
      </rPr>
      <t>.--WSP 534:  1920(m).  WSP 1094:  1894.  WSP 1248:  1866, 1888, 1899, 1909.</t>
    </r>
  </si>
  <si>
    <t xml:space="preserve">   WSP 1518:  1876(M).</t>
  </si>
  <si>
    <r>
      <t>GAGE</t>
    </r>
    <r>
      <rPr>
        <sz val="10"/>
        <rFont val="Courier New"/>
      </rPr>
      <t>.--Acoustic velocity meter (AVM) with water-stage and velocity-index recorder.</t>
    </r>
  </si>
  <si>
    <t xml:space="preserve">   Datum of gage is sea level.</t>
  </si>
  <si>
    <t xml:space="preserve">   See WSP 1738 for history of changes prior to Mar. 16, 1957.  Mar. 16, 1957, to</t>
  </si>
  <si>
    <t xml:space="preserve">   Sept 30, 1968, water-stage recorder at site 0.4 mi upstream at same datum.</t>
  </si>
  <si>
    <r>
      <t>REMARKS</t>
    </r>
    <r>
      <rPr>
        <sz val="10"/>
        <rFont val="Courier New"/>
      </rPr>
      <t>.--Considerable regulation by many large reservoirs. Diurnal fluctuations caused by</t>
    </r>
  </si>
  <si>
    <t xml:space="preserve">   powerplant and gates at The Dalles Dam. Many diversions for irrigation upstream from</t>
  </si>
  <si>
    <t xml:space="preserve">   station.  Continuous water-quality records for the period October 1957 to February 1985</t>
  </si>
  <si>
    <t xml:space="preserve">   have been collected at this location.</t>
  </si>
  <si>
    <r>
      <t>AVERAGE DISCHARGE</t>
    </r>
    <r>
      <rPr>
        <sz val="10"/>
        <rFont val="Courier New"/>
      </rPr>
      <t>.--121 years (water years 1879-99), 192,100 ft</t>
    </r>
    <r>
      <rPr>
        <vertAlign val="superscript"/>
        <sz val="10"/>
        <rFont val="Courier New"/>
      </rPr>
      <t>3</t>
    </r>
    <r>
      <rPr>
        <sz val="10"/>
        <rFont val="Courier New"/>
      </rPr>
      <t>/s, 139,200,000 acre-ft/yr,</t>
    </r>
  </si>
  <si>
    <t xml:space="preserve">   unadjusted.</t>
  </si>
  <si>
    <r>
      <t>EXTREMES FOR PERIOD OF RECORD</t>
    </r>
    <r>
      <rPr>
        <sz val="10"/>
        <rFont val="Courier New"/>
      </rPr>
      <t>.--Maximum discharge (since 1858), 1,240,000 ft</t>
    </r>
    <r>
      <rPr>
        <vertAlign val="superscript"/>
        <sz val="10"/>
        <rFont val="Courier New"/>
      </rPr>
      <t>3</t>
    </r>
    <r>
      <rPr>
        <sz val="10"/>
        <rFont val="Courier New"/>
      </rPr>
      <t>/s June 6, 1894,</t>
    </r>
  </si>
  <si>
    <r>
      <t xml:space="preserve">   elevation, 106.5 ft; minimum discharge (since 1878), 12,100 ft</t>
    </r>
    <r>
      <rPr>
        <vertAlign val="superscript"/>
        <sz val="10"/>
        <rFont val="Courier New"/>
      </rPr>
      <t>3</t>
    </r>
    <r>
      <rPr>
        <sz val="10"/>
        <rFont val="Courier New"/>
      </rPr>
      <t>/s Apr. 16, 1968 (due to</t>
    </r>
  </si>
  <si>
    <t xml:space="preserve">   closure of John Day dam, recorded by AVM).</t>
  </si>
  <si>
    <r>
      <t>COOPERATOR</t>
    </r>
    <r>
      <rPr>
        <sz val="10"/>
        <rFont val="Courier New"/>
      </rPr>
      <t>.--Support in the form of funding provided by the U.S. Geological Survey.</t>
    </r>
  </si>
  <si>
    <t>http://water.usgs.gov/nwis/nwisman/?site_no=14105700&amp;agency_cd=USGS</t>
  </si>
  <si>
    <t>Site Home page</t>
  </si>
  <si>
    <t>USGS)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</si>
</sst>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"/>
  </numFmts>
  <fonts count="12" x14ac:knownFonts="1">
    <font>
      <sz val="10"/>
      <name val="Arial"/>
    </font>
    <font>
      <sz val="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12"/>
      <name val="Arial"/>
    </font>
    <font>
      <sz val="10"/>
      <name val="Courier New"/>
    </font>
    <font>
      <b/>
      <sz val="10"/>
      <name val="Courier New"/>
    </font>
    <font>
      <vertAlign val="superscript"/>
      <sz val="10"/>
      <name val="Courier New"/>
    </font>
    <font>
      <u/>
      <sz val="10"/>
      <color indexed="12"/>
      <name val="Arial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3" fillId="0" borderId="0" xfId="0" applyFont="1"/>
    <xf numFmtId="0" fontId="1" fillId="0" borderId="0" xfId="0" applyFont="1"/>
    <xf numFmtId="164" fontId="1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1" xfId="0" applyFont="1" applyBorder="1"/>
    <xf numFmtId="0" fontId="1" fillId="0" borderId="3" xfId="0" applyFont="1" applyBorder="1"/>
    <xf numFmtId="164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 applyAlignment="1">
      <alignment horizontal="center"/>
    </xf>
    <xf numFmtId="0" fontId="5" fillId="2" borderId="1" xfId="0" applyFont="1" applyFill="1" applyBorder="1"/>
    <xf numFmtId="164" fontId="5" fillId="2" borderId="2" xfId="0" applyNumberFormat="1" applyFont="1" applyFill="1" applyBorder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/>
    <xf numFmtId="15" fontId="1" fillId="0" borderId="0" xfId="0" applyNumberFormat="1" applyFont="1"/>
    <xf numFmtId="6" fontId="1" fillId="0" borderId="0" xfId="0" applyNumberFormat="1" applyFont="1"/>
    <xf numFmtId="0" fontId="8" fillId="0" borderId="0" xfId="0" applyFont="1" applyAlignment="1"/>
    <xf numFmtId="0" fontId="7" fillId="0" borderId="0" xfId="0" applyFont="1" applyAlignment="1"/>
    <xf numFmtId="0" fontId="10" fillId="0" borderId="0" xfId="1" applyAlignment="1" applyProtection="1"/>
    <xf numFmtId="0" fontId="11" fillId="0" borderId="0" xfId="0" applyFont="1"/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DallesStreamFlow </a:t>
            </a:r>
          </a:p>
        </c:rich>
      </c:tx>
      <c:layout>
        <c:manualLayout>
          <c:xMode val="edge"/>
          <c:yMode val="edge"/>
          <c:x val="0.30803100990891985"/>
          <c:y val="2.98103375496717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42037794014739"/>
          <c:y val="0.19105716338653272"/>
          <c:w val="0.59515991557402037"/>
          <c:h val="0.4607052166767455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Data!$E$7:$E$105</c:f>
              <c:strCache>
                <c:ptCount val="99"/>
                <c:pt idx="0">
                  <c:v>1900-1901</c:v>
                </c:pt>
                <c:pt idx="1">
                  <c:v>1901-1902</c:v>
                </c:pt>
                <c:pt idx="2">
                  <c:v>1902-1903</c:v>
                </c:pt>
                <c:pt idx="3">
                  <c:v>1903-1904</c:v>
                </c:pt>
                <c:pt idx="4">
                  <c:v>1904-1905</c:v>
                </c:pt>
                <c:pt idx="5">
                  <c:v>1905-1906</c:v>
                </c:pt>
                <c:pt idx="6">
                  <c:v>1906-1907</c:v>
                </c:pt>
                <c:pt idx="7">
                  <c:v>1907-1908</c:v>
                </c:pt>
                <c:pt idx="8">
                  <c:v>1908-1909</c:v>
                </c:pt>
                <c:pt idx="9">
                  <c:v>1909-1910</c:v>
                </c:pt>
                <c:pt idx="10">
                  <c:v>1910-1911</c:v>
                </c:pt>
                <c:pt idx="11">
                  <c:v>1911-1912</c:v>
                </c:pt>
                <c:pt idx="12">
                  <c:v>1912-1913</c:v>
                </c:pt>
                <c:pt idx="13">
                  <c:v>1913-1914</c:v>
                </c:pt>
                <c:pt idx="14">
                  <c:v>1914-1915</c:v>
                </c:pt>
                <c:pt idx="15">
                  <c:v>1915-1916</c:v>
                </c:pt>
                <c:pt idx="16">
                  <c:v>1916-1917</c:v>
                </c:pt>
                <c:pt idx="17">
                  <c:v>1917-1918</c:v>
                </c:pt>
                <c:pt idx="18">
                  <c:v>1918-1919</c:v>
                </c:pt>
                <c:pt idx="19">
                  <c:v>1919-1920</c:v>
                </c:pt>
                <c:pt idx="20">
                  <c:v>1920-1921</c:v>
                </c:pt>
                <c:pt idx="21">
                  <c:v>1921-1922</c:v>
                </c:pt>
                <c:pt idx="22">
                  <c:v>1922-1923</c:v>
                </c:pt>
                <c:pt idx="23">
                  <c:v>1923-1924</c:v>
                </c:pt>
                <c:pt idx="24">
                  <c:v>1924-1925</c:v>
                </c:pt>
                <c:pt idx="25">
                  <c:v>1925-1926</c:v>
                </c:pt>
                <c:pt idx="26">
                  <c:v>1926-1927</c:v>
                </c:pt>
                <c:pt idx="27">
                  <c:v>1927-1928</c:v>
                </c:pt>
                <c:pt idx="28">
                  <c:v>1928-1929</c:v>
                </c:pt>
                <c:pt idx="29">
                  <c:v>1929-1930</c:v>
                </c:pt>
                <c:pt idx="30">
                  <c:v>1930-1931</c:v>
                </c:pt>
                <c:pt idx="31">
                  <c:v>1931-1932</c:v>
                </c:pt>
                <c:pt idx="32">
                  <c:v>1932-1933</c:v>
                </c:pt>
                <c:pt idx="33">
                  <c:v>1933-1934</c:v>
                </c:pt>
                <c:pt idx="34">
                  <c:v>1934-1935</c:v>
                </c:pt>
                <c:pt idx="35">
                  <c:v>1935-1936</c:v>
                </c:pt>
                <c:pt idx="36">
                  <c:v>1936-1937</c:v>
                </c:pt>
                <c:pt idx="37">
                  <c:v>1937-1938</c:v>
                </c:pt>
                <c:pt idx="38">
                  <c:v>1938-1939</c:v>
                </c:pt>
                <c:pt idx="39">
                  <c:v>1939-1940</c:v>
                </c:pt>
                <c:pt idx="40">
                  <c:v>1940-1941</c:v>
                </c:pt>
                <c:pt idx="41">
                  <c:v>1941-1942</c:v>
                </c:pt>
                <c:pt idx="42">
                  <c:v>1942-1943</c:v>
                </c:pt>
                <c:pt idx="43">
                  <c:v>1943-1944</c:v>
                </c:pt>
                <c:pt idx="44">
                  <c:v>1944-1945</c:v>
                </c:pt>
                <c:pt idx="45">
                  <c:v>1945-1946</c:v>
                </c:pt>
                <c:pt idx="46">
                  <c:v>1946-1947</c:v>
                </c:pt>
                <c:pt idx="47">
                  <c:v>1947-1948</c:v>
                </c:pt>
                <c:pt idx="48">
                  <c:v>1948-1949</c:v>
                </c:pt>
                <c:pt idx="49">
                  <c:v>1949-1950</c:v>
                </c:pt>
                <c:pt idx="50">
                  <c:v>1950-1951</c:v>
                </c:pt>
                <c:pt idx="51">
                  <c:v>1951-1952</c:v>
                </c:pt>
                <c:pt idx="52">
                  <c:v>1952-1953</c:v>
                </c:pt>
                <c:pt idx="53">
                  <c:v>1953-1954</c:v>
                </c:pt>
                <c:pt idx="54">
                  <c:v>1954-1955</c:v>
                </c:pt>
                <c:pt idx="55">
                  <c:v>1955-1956</c:v>
                </c:pt>
                <c:pt idx="56">
                  <c:v>1956-1957</c:v>
                </c:pt>
                <c:pt idx="57">
                  <c:v>1957-1958</c:v>
                </c:pt>
                <c:pt idx="58">
                  <c:v>1958-1959</c:v>
                </c:pt>
                <c:pt idx="59">
                  <c:v>1959-1960</c:v>
                </c:pt>
                <c:pt idx="60">
                  <c:v>1960-1961</c:v>
                </c:pt>
                <c:pt idx="61">
                  <c:v>1961-1962</c:v>
                </c:pt>
                <c:pt idx="62">
                  <c:v>1962-1963</c:v>
                </c:pt>
                <c:pt idx="63">
                  <c:v>1963-1964</c:v>
                </c:pt>
                <c:pt idx="64">
                  <c:v>1964-1965</c:v>
                </c:pt>
                <c:pt idx="65">
                  <c:v>1965-1966</c:v>
                </c:pt>
                <c:pt idx="66">
                  <c:v>1966-1967</c:v>
                </c:pt>
                <c:pt idx="67">
                  <c:v>1967-1968</c:v>
                </c:pt>
                <c:pt idx="68">
                  <c:v>1968-1969</c:v>
                </c:pt>
                <c:pt idx="69">
                  <c:v>1969-1970</c:v>
                </c:pt>
                <c:pt idx="70">
                  <c:v>1970-1971</c:v>
                </c:pt>
                <c:pt idx="71">
                  <c:v>1971-1972</c:v>
                </c:pt>
                <c:pt idx="72">
                  <c:v>1972-1973</c:v>
                </c:pt>
                <c:pt idx="73">
                  <c:v>1973-1974</c:v>
                </c:pt>
                <c:pt idx="74">
                  <c:v>1974-1975</c:v>
                </c:pt>
                <c:pt idx="75">
                  <c:v>1975-1976</c:v>
                </c:pt>
                <c:pt idx="76">
                  <c:v>1976-1977</c:v>
                </c:pt>
                <c:pt idx="77">
                  <c:v>1977-1978</c:v>
                </c:pt>
                <c:pt idx="78">
                  <c:v>1978-1979</c:v>
                </c:pt>
                <c:pt idx="79">
                  <c:v>1979-1980</c:v>
                </c:pt>
                <c:pt idx="80">
                  <c:v>1980-1981</c:v>
                </c:pt>
                <c:pt idx="81">
                  <c:v>1981-1982</c:v>
                </c:pt>
                <c:pt idx="82">
                  <c:v>1982-1983</c:v>
                </c:pt>
                <c:pt idx="83">
                  <c:v>1983-1984</c:v>
                </c:pt>
                <c:pt idx="84">
                  <c:v>1984-1985</c:v>
                </c:pt>
                <c:pt idx="85">
                  <c:v>1985-1986</c:v>
                </c:pt>
                <c:pt idx="86">
                  <c:v>1986-1987</c:v>
                </c:pt>
                <c:pt idx="87">
                  <c:v>1987-1988</c:v>
                </c:pt>
                <c:pt idx="88">
                  <c:v>1988-1989</c:v>
                </c:pt>
                <c:pt idx="89">
                  <c:v>1989-1990</c:v>
                </c:pt>
                <c:pt idx="90">
                  <c:v>1990-1991</c:v>
                </c:pt>
                <c:pt idx="91">
                  <c:v>1991-1992</c:v>
                </c:pt>
                <c:pt idx="92">
                  <c:v>1992-1993</c:v>
                </c:pt>
                <c:pt idx="93">
                  <c:v>1993-1994</c:v>
                </c:pt>
                <c:pt idx="94">
                  <c:v>1994-1995</c:v>
                </c:pt>
                <c:pt idx="95">
                  <c:v>1995-1996</c:v>
                </c:pt>
                <c:pt idx="96">
                  <c:v>1996-1997</c:v>
                </c:pt>
                <c:pt idx="97">
                  <c:v>1997-1998</c:v>
                </c:pt>
                <c:pt idx="98">
                  <c:v>1998-1999</c:v>
                </c:pt>
              </c:strCache>
            </c:strRef>
          </c:cat>
          <c:val>
            <c:numRef>
              <c:f>Data!$F$7:$F$105</c:f>
              <c:numCache>
                <c:formatCode>0.0</c:formatCode>
                <c:ptCount val="99"/>
                <c:pt idx="0">
                  <c:v>218.68739726027397</c:v>
                </c:pt>
                <c:pt idx="1">
                  <c:v>197.4227397260274</c:v>
                </c:pt>
                <c:pt idx="2">
                  <c:v>210.94136986301368</c:v>
                </c:pt>
                <c:pt idx="3">
                  <c:v>242.0792349726776</c:v>
                </c:pt>
                <c:pt idx="4">
                  <c:v>139.90849315068496</c:v>
                </c:pt>
                <c:pt idx="5">
                  <c:v>156.7145205479452</c:v>
                </c:pt>
                <c:pt idx="6">
                  <c:v>229.1284931506849</c:v>
                </c:pt>
                <c:pt idx="7">
                  <c:v>196.2188524590164</c:v>
                </c:pt>
                <c:pt idx="8">
                  <c:v>189.65534246575345</c:v>
                </c:pt>
                <c:pt idx="9">
                  <c:v>212.77780821917818</c:v>
                </c:pt>
                <c:pt idx="10">
                  <c:v>187.68136986301369</c:v>
                </c:pt>
                <c:pt idx="11">
                  <c:v>182.83196721311478</c:v>
                </c:pt>
                <c:pt idx="12">
                  <c:v>213.00931506849312</c:v>
                </c:pt>
                <c:pt idx="13">
                  <c:v>186.86547945205481</c:v>
                </c:pt>
                <c:pt idx="14">
                  <c:v>146.78465753424655</c:v>
                </c:pt>
                <c:pt idx="15">
                  <c:v>238.08770491803281</c:v>
                </c:pt>
                <c:pt idx="16">
                  <c:v>208.50356164383564</c:v>
                </c:pt>
                <c:pt idx="17">
                  <c:v>204.6591780821918</c:v>
                </c:pt>
                <c:pt idx="18">
                  <c:v>172.00273972602739</c:v>
                </c:pt>
                <c:pt idx="19">
                  <c:v>156.79480874316937</c:v>
                </c:pt>
                <c:pt idx="20">
                  <c:v>230.08657534246578</c:v>
                </c:pt>
                <c:pt idx="21">
                  <c:v>183.19534246575344</c:v>
                </c:pt>
                <c:pt idx="22">
                  <c:v>179.43808219178081</c:v>
                </c:pt>
                <c:pt idx="23">
                  <c:v>136.79508196721306</c:v>
                </c:pt>
                <c:pt idx="24">
                  <c:v>201.38301369863018</c:v>
                </c:pt>
                <c:pt idx="25">
                  <c:v>118.10657534246576</c:v>
                </c:pt>
                <c:pt idx="26">
                  <c:v>206.05561643835617</c:v>
                </c:pt>
                <c:pt idx="27">
                  <c:v>231.21256830601095</c:v>
                </c:pt>
                <c:pt idx="28">
                  <c:v>132.77041095890414</c:v>
                </c:pt>
                <c:pt idx="29">
                  <c:v>131.39287671232876</c:v>
                </c:pt>
                <c:pt idx="30">
                  <c:v>121.92191780821912</c:v>
                </c:pt>
                <c:pt idx="31">
                  <c:v>185.51775956284158</c:v>
                </c:pt>
                <c:pt idx="32">
                  <c:v>197.99506849315071</c:v>
                </c:pt>
                <c:pt idx="33">
                  <c:v>211.48</c:v>
                </c:pt>
                <c:pt idx="34">
                  <c:v>170.22</c:v>
                </c:pt>
                <c:pt idx="35">
                  <c:v>158.91939890710384</c:v>
                </c:pt>
                <c:pt idx="36">
                  <c:v>128.71671232876713</c:v>
                </c:pt>
                <c:pt idx="37">
                  <c:v>190.15315068493146</c:v>
                </c:pt>
                <c:pt idx="38">
                  <c:v>149.72410958904112</c:v>
                </c:pt>
                <c:pt idx="39">
                  <c:v>148.45327868852459</c:v>
                </c:pt>
                <c:pt idx="40">
                  <c:v>130.02520547945204</c:v>
                </c:pt>
                <c:pt idx="41">
                  <c:v>178.58109589041092</c:v>
                </c:pt>
                <c:pt idx="42">
                  <c:v>207.30356164383562</c:v>
                </c:pt>
                <c:pt idx="43">
                  <c:v>119.60464480874316</c:v>
                </c:pt>
                <c:pt idx="44">
                  <c:v>150.81260273972603</c:v>
                </c:pt>
                <c:pt idx="45">
                  <c:v>196.09835616438355</c:v>
                </c:pt>
                <c:pt idx="46">
                  <c:v>193.6723287671233</c:v>
                </c:pt>
                <c:pt idx="47">
                  <c:v>235.46830601092896</c:v>
                </c:pt>
                <c:pt idx="48">
                  <c:v>180.14164383561646</c:v>
                </c:pt>
                <c:pt idx="49">
                  <c:v>217.14082191780821</c:v>
                </c:pt>
                <c:pt idx="50">
                  <c:v>226.4312328767123</c:v>
                </c:pt>
                <c:pt idx="51">
                  <c:v>198.16857923497275</c:v>
                </c:pt>
                <c:pt idx="52">
                  <c:v>179.33589041095891</c:v>
                </c:pt>
                <c:pt idx="53">
                  <c:v>209.05397260273975</c:v>
                </c:pt>
                <c:pt idx="54">
                  <c:v>178.97287671232877</c:v>
                </c:pt>
                <c:pt idx="55">
                  <c:v>243.39016393442623</c:v>
                </c:pt>
                <c:pt idx="56">
                  <c:v>194.11917808219178</c:v>
                </c:pt>
                <c:pt idx="57">
                  <c:v>180.74520547945207</c:v>
                </c:pt>
                <c:pt idx="58">
                  <c:v>211.58794520547946</c:v>
                </c:pt>
                <c:pt idx="59">
                  <c:v>195.34672131147542</c:v>
                </c:pt>
                <c:pt idx="60">
                  <c:v>189.03123287671232</c:v>
                </c:pt>
                <c:pt idx="61">
                  <c:v>169.32246575342464</c:v>
                </c:pt>
                <c:pt idx="62">
                  <c:v>174.14767123287672</c:v>
                </c:pt>
                <c:pt idx="63">
                  <c:v>184.19289617486334</c:v>
                </c:pt>
                <c:pt idx="64">
                  <c:v>224.45150684931508</c:v>
                </c:pt>
                <c:pt idx="65">
                  <c:v>162.02246575342465</c:v>
                </c:pt>
                <c:pt idx="66">
                  <c:v>191.29123287671229</c:v>
                </c:pt>
                <c:pt idx="67">
                  <c:v>165.70163934426228</c:v>
                </c:pt>
                <c:pt idx="68">
                  <c:v>205.82712328767133</c:v>
                </c:pt>
                <c:pt idx="69">
                  <c:v>166.47835616438357</c:v>
                </c:pt>
                <c:pt idx="70">
                  <c:v>226.36164383561652</c:v>
                </c:pt>
                <c:pt idx="71">
                  <c:v>244.14016393442623</c:v>
                </c:pt>
                <c:pt idx="72">
                  <c:v>136.13479452054793</c:v>
                </c:pt>
                <c:pt idx="73">
                  <c:v>237.74</c:v>
                </c:pt>
                <c:pt idx="74">
                  <c:v>187.01397260273978</c:v>
                </c:pt>
                <c:pt idx="75">
                  <c:v>220.27213114754099</c:v>
                </c:pt>
                <c:pt idx="76">
                  <c:v>120.44027397260272</c:v>
                </c:pt>
                <c:pt idx="77">
                  <c:v>170.5304109589041</c:v>
                </c:pt>
                <c:pt idx="78">
                  <c:v>152.48082191780821</c:v>
                </c:pt>
                <c:pt idx="79">
                  <c:v>159.03633879781418</c:v>
                </c:pt>
                <c:pt idx="80">
                  <c:v>187.41150684931506</c:v>
                </c:pt>
                <c:pt idx="81">
                  <c:v>228.90438356164381</c:v>
                </c:pt>
                <c:pt idx="82">
                  <c:v>216.63041095890409</c:v>
                </c:pt>
                <c:pt idx="83">
                  <c:v>211.53196721311474</c:v>
                </c:pt>
                <c:pt idx="84">
                  <c:v>165.06191780821916</c:v>
                </c:pt>
                <c:pt idx="85">
                  <c:v>190.05643835616436</c:v>
                </c:pt>
                <c:pt idx="86">
                  <c:v>145.08931506849316</c:v>
                </c:pt>
                <c:pt idx="87">
                  <c:v>135.8073770491803</c:v>
                </c:pt>
                <c:pt idx="88">
                  <c:v>155.92739726027395</c:v>
                </c:pt>
                <c:pt idx="89">
                  <c:v>177.00438356164383</c:v>
                </c:pt>
                <c:pt idx="90">
                  <c:v>203.44520547945203</c:v>
                </c:pt>
                <c:pt idx="91">
                  <c:v>143.43005464480868</c:v>
                </c:pt>
                <c:pt idx="92">
                  <c:v>155.24794520547948</c:v>
                </c:pt>
                <c:pt idx="93">
                  <c:v>132.713698630137</c:v>
                </c:pt>
                <c:pt idx="94">
                  <c:v>167.21013698630134</c:v>
                </c:pt>
                <c:pt idx="95">
                  <c:v>251.87131147540987</c:v>
                </c:pt>
                <c:pt idx="96">
                  <c:v>263.71178082191784</c:v>
                </c:pt>
                <c:pt idx="97">
                  <c:v>194.46931506849319</c:v>
                </c:pt>
                <c:pt idx="98">
                  <c:v>215.36931506849317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E-423C-982B-1D3E0FAD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16392"/>
        <c:axId val="1"/>
      </c:lineChart>
      <c:catAx>
        <c:axId val="16261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WaterYear</a:t>
                </a:r>
              </a:p>
            </c:rich>
          </c:tx>
          <c:layout>
            <c:manualLayout>
              <c:xMode val="edge"/>
              <c:yMode val="edge"/>
              <c:x val="0.40594086662996942"/>
              <c:y val="0.90244021854915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kcfs</a:t>
                </a:r>
              </a:p>
            </c:rich>
          </c:tx>
          <c:layout>
            <c:manualLayout>
              <c:xMode val="edge"/>
              <c:yMode val="edge"/>
              <c:x val="2.0902104243819566E-2"/>
              <c:y val="0.3712742040277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16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188173325993895"/>
          <c:y val="0.39159943417523368"/>
          <c:w val="0.17711783069762893"/>
          <c:h val="6.09756904425104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</xdr:row>
      <xdr:rowOff>68580</xdr:rowOff>
    </xdr:from>
    <xdr:to>
      <xdr:col>12</xdr:col>
      <xdr:colOff>213360</xdr:colOff>
      <xdr:row>34</xdr:row>
      <xdr:rowOff>160020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regon.usgs.gov/rt_home/gifs/col.dalles.g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A37" workbookViewId="0">
      <selection activeCell="M29" sqref="M29"/>
    </sheetView>
  </sheetViews>
  <sheetFormatPr defaultRowHeight="13.2" x14ac:dyDescent="0.25"/>
  <cols>
    <col min="3" max="3" width="10" customWidth="1"/>
    <col min="9" max="9" width="9.44140625" customWidth="1"/>
  </cols>
  <sheetData>
    <row r="1" spans="1:13" ht="17.399999999999999" x14ac:dyDescent="0.3">
      <c r="A1" s="3" t="s">
        <v>104</v>
      </c>
      <c r="B1" s="3"/>
      <c r="C1" s="3"/>
      <c r="D1" s="3"/>
      <c r="E1" s="3"/>
      <c r="F1" s="3"/>
      <c r="G1" s="3"/>
      <c r="H1" s="3"/>
    </row>
    <row r="2" spans="1:13" ht="18" x14ac:dyDescent="0.35">
      <c r="A2" s="3"/>
      <c r="B2" s="3"/>
      <c r="C2" s="4" t="s">
        <v>109</v>
      </c>
      <c r="D2" s="4"/>
      <c r="E2" s="4"/>
      <c r="F2" s="4"/>
      <c r="G2" s="3"/>
      <c r="H2" s="3"/>
    </row>
    <row r="3" spans="1:13" ht="13.8" thickBot="1" x14ac:dyDescent="0.3">
      <c r="B3" s="26" t="s">
        <v>110</v>
      </c>
      <c r="C3" s="26"/>
      <c r="E3" s="26" t="s">
        <v>110</v>
      </c>
      <c r="F3" s="26"/>
      <c r="H3" s="27" t="s">
        <v>111</v>
      </c>
      <c r="I3" s="27"/>
    </row>
    <row r="4" spans="1:13" s="5" customFormat="1" ht="10.8" thickBot="1" x14ac:dyDescent="0.25">
      <c r="B4" s="29" t="s">
        <v>105</v>
      </c>
      <c r="C4" s="30"/>
      <c r="E4" s="29" t="s">
        <v>106</v>
      </c>
      <c r="F4" s="30"/>
      <c r="H4" s="31" t="s">
        <v>106</v>
      </c>
      <c r="I4" s="32"/>
      <c r="K4" s="5" t="s">
        <v>114</v>
      </c>
    </row>
    <row r="5" spans="1:13" s="5" customFormat="1" ht="10.8" thickTop="1" x14ac:dyDescent="0.2">
      <c r="B5" s="1" t="s">
        <v>0</v>
      </c>
      <c r="C5" s="2"/>
      <c r="E5" s="1" t="s">
        <v>0</v>
      </c>
      <c r="F5" s="2"/>
      <c r="H5" s="13" t="s">
        <v>0</v>
      </c>
      <c r="I5" s="14"/>
    </row>
    <row r="6" spans="1:13" s="5" customFormat="1" ht="10.199999999999999" x14ac:dyDescent="0.2">
      <c r="B6" s="1" t="s">
        <v>1</v>
      </c>
      <c r="C6" s="2" t="s">
        <v>2</v>
      </c>
      <c r="E6" s="1" t="s">
        <v>1</v>
      </c>
      <c r="F6" s="2" t="s">
        <v>2</v>
      </c>
      <c r="H6" s="13" t="s">
        <v>97</v>
      </c>
      <c r="I6" s="15">
        <v>128.71671232876713</v>
      </c>
    </row>
    <row r="7" spans="1:13" s="5" customFormat="1" ht="10.199999999999999" x14ac:dyDescent="0.2">
      <c r="B7" s="1" t="s">
        <v>3</v>
      </c>
      <c r="C7" s="6">
        <v>263.71178082191784</v>
      </c>
      <c r="E7" s="1" t="s">
        <v>19</v>
      </c>
      <c r="F7" s="6">
        <v>218.68739726027397</v>
      </c>
      <c r="H7" s="13" t="s">
        <v>47</v>
      </c>
      <c r="I7" s="15">
        <v>190.15315068493146</v>
      </c>
    </row>
    <row r="8" spans="1:13" s="5" customFormat="1" ht="10.199999999999999" x14ac:dyDescent="0.2">
      <c r="B8" s="1" t="s">
        <v>4</v>
      </c>
      <c r="C8" s="6">
        <v>251.87131147540987</v>
      </c>
      <c r="E8" s="1" t="s">
        <v>39</v>
      </c>
      <c r="F8" s="6">
        <v>197.4227397260274</v>
      </c>
      <c r="H8" s="13" t="s">
        <v>84</v>
      </c>
      <c r="I8" s="15">
        <v>149.72410958904112</v>
      </c>
    </row>
    <row r="9" spans="1:13" s="5" customFormat="1" ht="10.199999999999999" x14ac:dyDescent="0.2">
      <c r="B9" s="1" t="s">
        <v>5</v>
      </c>
      <c r="C9" s="6">
        <v>244.14016393442623</v>
      </c>
      <c r="E9" s="1" t="s">
        <v>28</v>
      </c>
      <c r="F9" s="6">
        <v>210.94136986301368</v>
      </c>
      <c r="H9" s="13" t="s">
        <v>85</v>
      </c>
      <c r="I9" s="15">
        <v>148.45327868852459</v>
      </c>
      <c r="K9" s="5" t="s">
        <v>115</v>
      </c>
      <c r="L9" s="5" t="s">
        <v>116</v>
      </c>
    </row>
    <row r="10" spans="1:13" s="5" customFormat="1" ht="10.199999999999999" x14ac:dyDescent="0.2">
      <c r="B10" s="1" t="s">
        <v>6</v>
      </c>
      <c r="C10" s="6">
        <v>243.39016393442623</v>
      </c>
      <c r="E10" s="1" t="s">
        <v>7</v>
      </c>
      <c r="F10" s="6">
        <v>242.0792349726776</v>
      </c>
      <c r="H10" s="13" t="s">
        <v>96</v>
      </c>
      <c r="I10" s="15">
        <v>130.02520547945204</v>
      </c>
    </row>
    <row r="11" spans="1:13" s="5" customFormat="1" ht="10.199999999999999" x14ac:dyDescent="0.2">
      <c r="B11" s="1" t="s">
        <v>7</v>
      </c>
      <c r="C11" s="6">
        <v>242.0792349726776</v>
      </c>
      <c r="E11" s="1" t="s">
        <v>89</v>
      </c>
      <c r="F11" s="6">
        <v>139.90849315068496</v>
      </c>
      <c r="H11" s="13" t="s">
        <v>64</v>
      </c>
      <c r="I11" s="15">
        <v>178.58109589041092</v>
      </c>
      <c r="K11" s="5" t="s">
        <v>117</v>
      </c>
      <c r="L11" s="5" t="s">
        <v>118</v>
      </c>
    </row>
    <row r="12" spans="1:13" s="5" customFormat="1" ht="10.199999999999999" x14ac:dyDescent="0.2">
      <c r="B12" s="1" t="s">
        <v>8</v>
      </c>
      <c r="C12" s="6">
        <v>238.08770491803281</v>
      </c>
      <c r="E12" s="1" t="s">
        <v>79</v>
      </c>
      <c r="F12" s="6">
        <v>156.7145205479452</v>
      </c>
      <c r="H12" s="13" t="s">
        <v>31</v>
      </c>
      <c r="I12" s="15">
        <v>207.30356164383562</v>
      </c>
      <c r="L12" s="5" t="s">
        <v>154</v>
      </c>
    </row>
    <row r="13" spans="1:13" s="5" customFormat="1" ht="10.199999999999999" x14ac:dyDescent="0.2">
      <c r="B13" s="1" t="s">
        <v>9</v>
      </c>
      <c r="C13" s="6">
        <v>237.74</v>
      </c>
      <c r="E13" s="1" t="s">
        <v>13</v>
      </c>
      <c r="F13" s="6">
        <v>229.1284931506849</v>
      </c>
      <c r="H13" s="13" t="s">
        <v>100</v>
      </c>
      <c r="I13" s="15">
        <v>119.60464480874316</v>
      </c>
    </row>
    <row r="14" spans="1:13" s="5" customFormat="1" ht="10.199999999999999" x14ac:dyDescent="0.2">
      <c r="B14" s="1" t="s">
        <v>10</v>
      </c>
      <c r="C14" s="6">
        <v>235.46830601092896</v>
      </c>
      <c r="E14" s="1" t="s">
        <v>40</v>
      </c>
      <c r="F14" s="6">
        <v>196.2188524590164</v>
      </c>
      <c r="H14" s="13" t="s">
        <v>83</v>
      </c>
      <c r="I14" s="15">
        <v>150.81260273972603</v>
      </c>
      <c r="K14" s="5" t="s">
        <v>119</v>
      </c>
      <c r="M14" s="20">
        <v>37165</v>
      </c>
    </row>
    <row r="15" spans="1:13" s="5" customFormat="1" ht="10.199999999999999" x14ac:dyDescent="0.2">
      <c r="B15" s="1" t="s">
        <v>11</v>
      </c>
      <c r="C15" s="6">
        <v>231.21256830601095</v>
      </c>
      <c r="E15" s="1" t="s">
        <v>49</v>
      </c>
      <c r="F15" s="6">
        <v>189.65534246575345</v>
      </c>
      <c r="H15" s="13" t="s">
        <v>41</v>
      </c>
      <c r="I15" s="15">
        <v>196.09835616438355</v>
      </c>
      <c r="K15" s="5" t="s">
        <v>120</v>
      </c>
      <c r="M15" s="20">
        <v>37529</v>
      </c>
    </row>
    <row r="16" spans="1:13" s="5" customFormat="1" ht="10.199999999999999" x14ac:dyDescent="0.2">
      <c r="B16" s="1" t="s">
        <v>12</v>
      </c>
      <c r="C16" s="6">
        <v>230.08657534246578</v>
      </c>
      <c r="E16" s="1" t="s">
        <v>24</v>
      </c>
      <c r="F16" s="6">
        <v>212.77780821917818</v>
      </c>
      <c r="H16" s="13" t="s">
        <v>45</v>
      </c>
      <c r="I16" s="15">
        <v>193.6723287671233</v>
      </c>
      <c r="K16" s="5" t="s">
        <v>121</v>
      </c>
      <c r="M16" s="5" t="s">
        <v>122</v>
      </c>
    </row>
    <row r="17" spans="2:13" s="5" customFormat="1" ht="10.199999999999999" x14ac:dyDescent="0.2">
      <c r="B17" s="1" t="s">
        <v>13</v>
      </c>
      <c r="C17" s="6">
        <v>229.1284931506849</v>
      </c>
      <c r="E17" s="1" t="s">
        <v>51</v>
      </c>
      <c r="F17" s="6">
        <v>187.68136986301369</v>
      </c>
      <c r="H17" s="13" t="s">
        <v>10</v>
      </c>
      <c r="I17" s="15">
        <v>235.46830601092896</v>
      </c>
      <c r="K17" s="5" t="s">
        <v>123</v>
      </c>
      <c r="M17" s="21">
        <v>30000</v>
      </c>
    </row>
    <row r="18" spans="2:13" s="5" customFormat="1" ht="10.199999999999999" x14ac:dyDescent="0.2">
      <c r="B18" s="1" t="s">
        <v>14</v>
      </c>
      <c r="C18" s="6">
        <v>228.90438356164381</v>
      </c>
      <c r="E18" s="1" t="s">
        <v>58</v>
      </c>
      <c r="F18" s="6">
        <v>182.83196721311478</v>
      </c>
      <c r="H18" s="13" t="s">
        <v>60</v>
      </c>
      <c r="I18" s="15">
        <v>180.14164383561646</v>
      </c>
      <c r="K18" s="5" t="s">
        <v>124</v>
      </c>
      <c r="M18" s="21">
        <v>3000000</v>
      </c>
    </row>
    <row r="19" spans="2:13" s="5" customFormat="1" ht="10.199999999999999" x14ac:dyDescent="0.2">
      <c r="B19" s="1" t="s">
        <v>15</v>
      </c>
      <c r="C19" s="6">
        <v>226.4312328767123</v>
      </c>
      <c r="E19" s="1" t="s">
        <v>23</v>
      </c>
      <c r="F19" s="6">
        <v>213.00931506849312</v>
      </c>
      <c r="H19" s="13" t="s">
        <v>20</v>
      </c>
      <c r="I19" s="15">
        <v>217.14082191780821</v>
      </c>
    </row>
    <row r="20" spans="2:13" s="5" customFormat="1" ht="10.199999999999999" x14ac:dyDescent="0.2">
      <c r="B20" s="1" t="s">
        <v>16</v>
      </c>
      <c r="C20" s="6">
        <v>226.36164383561652</v>
      </c>
      <c r="E20" s="1" t="s">
        <v>54</v>
      </c>
      <c r="F20" s="6">
        <v>186.86547945205481</v>
      </c>
      <c r="H20" s="13" t="s">
        <v>15</v>
      </c>
      <c r="I20" s="15">
        <v>226.4312328767123</v>
      </c>
    </row>
    <row r="21" spans="2:13" s="5" customFormat="1" ht="10.199999999999999" x14ac:dyDescent="0.2">
      <c r="B21" s="1" t="s">
        <v>17</v>
      </c>
      <c r="C21" s="6">
        <v>224.45150684931508</v>
      </c>
      <c r="E21" s="1" t="s">
        <v>86</v>
      </c>
      <c r="F21" s="6">
        <v>146.78465753424655</v>
      </c>
      <c r="H21" s="13" t="s">
        <v>37</v>
      </c>
      <c r="I21" s="15">
        <v>198.16857923497275</v>
      </c>
    </row>
    <row r="22" spans="2:13" s="5" customFormat="1" ht="10.199999999999999" x14ac:dyDescent="0.2">
      <c r="B22" s="1" t="s">
        <v>18</v>
      </c>
      <c r="C22" s="6">
        <v>220.27213114754099</v>
      </c>
      <c r="E22" s="1" t="s">
        <v>8</v>
      </c>
      <c r="F22" s="6">
        <v>238.08770491803281</v>
      </c>
      <c r="H22" s="13" t="s">
        <v>62</v>
      </c>
      <c r="I22" s="15">
        <v>179.33589041095891</v>
      </c>
      <c r="K22" s="25" t="s">
        <v>153</v>
      </c>
      <c r="L22" s="25"/>
    </row>
    <row r="23" spans="2:13" s="5" customFormat="1" ht="10.199999999999999" x14ac:dyDescent="0.2">
      <c r="B23" s="1" t="s">
        <v>19</v>
      </c>
      <c r="C23" s="6">
        <v>218.68739726027397</v>
      </c>
      <c r="E23" s="1" t="s">
        <v>30</v>
      </c>
      <c r="F23" s="6">
        <v>208.50356164383564</v>
      </c>
      <c r="H23" s="13" t="s">
        <v>29</v>
      </c>
      <c r="I23" s="15">
        <v>209.05397260273975</v>
      </c>
      <c r="K23" s="5" t="s">
        <v>152</v>
      </c>
    </row>
    <row r="24" spans="2:13" s="5" customFormat="1" ht="10.199999999999999" x14ac:dyDescent="0.2">
      <c r="B24" s="1" t="s">
        <v>20</v>
      </c>
      <c r="C24" s="6">
        <v>217.14082191780821</v>
      </c>
      <c r="E24" s="1" t="s">
        <v>34</v>
      </c>
      <c r="F24" s="6">
        <v>204.6591780821918</v>
      </c>
      <c r="H24" s="13" t="s">
        <v>63</v>
      </c>
      <c r="I24" s="15">
        <v>178.97287671232877</v>
      </c>
    </row>
    <row r="25" spans="2:13" s="5" customFormat="1" ht="10.199999999999999" x14ac:dyDescent="0.2">
      <c r="B25" s="1" t="s">
        <v>21</v>
      </c>
      <c r="C25" s="6">
        <v>216.63041095890409</v>
      </c>
      <c r="E25" s="1" t="s">
        <v>67</v>
      </c>
      <c r="F25" s="6">
        <v>172.00273972602739</v>
      </c>
      <c r="H25" s="13" t="s">
        <v>6</v>
      </c>
      <c r="I25" s="15">
        <v>243.39016393442623</v>
      </c>
    </row>
    <row r="26" spans="2:13" s="5" customFormat="1" ht="10.199999999999999" x14ac:dyDescent="0.2">
      <c r="B26" s="1" t="s">
        <v>22</v>
      </c>
      <c r="C26" s="6">
        <v>215.36931506849317</v>
      </c>
      <c r="E26" s="1" t="s">
        <v>78</v>
      </c>
      <c r="F26" s="6">
        <v>156.79480874316937</v>
      </c>
      <c r="H26" s="13" t="s">
        <v>44</v>
      </c>
      <c r="I26" s="15">
        <v>194.11917808219178</v>
      </c>
    </row>
    <row r="27" spans="2:13" s="5" customFormat="1" ht="10.199999999999999" x14ac:dyDescent="0.2">
      <c r="B27" s="1" t="s">
        <v>23</v>
      </c>
      <c r="C27" s="6">
        <v>213.00931506849312</v>
      </c>
      <c r="E27" s="1" t="s">
        <v>12</v>
      </c>
      <c r="F27" s="6">
        <v>230.08657534246578</v>
      </c>
      <c r="H27" s="13" t="s">
        <v>59</v>
      </c>
      <c r="I27" s="15">
        <v>180.74520547945207</v>
      </c>
    </row>
    <row r="28" spans="2:13" s="5" customFormat="1" ht="10.199999999999999" x14ac:dyDescent="0.2">
      <c r="B28" s="1" t="s">
        <v>24</v>
      </c>
      <c r="C28" s="6">
        <v>212.77780821917818</v>
      </c>
      <c r="E28" s="1" t="s">
        <v>57</v>
      </c>
      <c r="F28" s="6">
        <v>183.19534246575344</v>
      </c>
      <c r="H28" s="13" t="s">
        <v>25</v>
      </c>
      <c r="I28" s="15">
        <v>211.58794520547946</v>
      </c>
    </row>
    <row r="29" spans="2:13" s="5" customFormat="1" ht="10.199999999999999" x14ac:dyDescent="0.2">
      <c r="B29" s="1" t="s">
        <v>25</v>
      </c>
      <c r="C29" s="6">
        <v>211.58794520547946</v>
      </c>
      <c r="E29" s="1" t="s">
        <v>61</v>
      </c>
      <c r="F29" s="6">
        <v>179.43808219178081</v>
      </c>
      <c r="H29" s="13" t="s">
        <v>42</v>
      </c>
      <c r="I29" s="15">
        <v>195.34672131147542</v>
      </c>
    </row>
    <row r="30" spans="2:13" s="5" customFormat="1" ht="10.199999999999999" x14ac:dyDescent="0.2">
      <c r="B30" s="1" t="s">
        <v>26</v>
      </c>
      <c r="C30" s="6">
        <v>211.53196721311474</v>
      </c>
      <c r="E30" s="1" t="s">
        <v>90</v>
      </c>
      <c r="F30" s="6">
        <v>136.79508196721306</v>
      </c>
      <c r="H30" s="13" t="s">
        <v>50</v>
      </c>
      <c r="I30" s="15">
        <v>189.03123287671232</v>
      </c>
    </row>
    <row r="31" spans="2:13" s="5" customFormat="1" ht="10.199999999999999" x14ac:dyDescent="0.2">
      <c r="B31" s="1" t="s">
        <v>27</v>
      </c>
      <c r="C31" s="6">
        <v>211.48</v>
      </c>
      <c r="E31" s="1" t="s">
        <v>36</v>
      </c>
      <c r="F31" s="6">
        <v>201.38301369863018</v>
      </c>
      <c r="H31" s="13" t="s">
        <v>70</v>
      </c>
      <c r="I31" s="15">
        <v>169.32246575342464</v>
      </c>
    </row>
    <row r="32" spans="2:13" s="5" customFormat="1" ht="10.199999999999999" x14ac:dyDescent="0.2">
      <c r="B32" s="1" t="s">
        <v>28</v>
      </c>
      <c r="C32" s="6">
        <v>210.94136986301368</v>
      </c>
      <c r="E32" s="1" t="s">
        <v>101</v>
      </c>
      <c r="F32" s="7">
        <v>118.10657534246576</v>
      </c>
      <c r="H32" s="13" t="s">
        <v>66</v>
      </c>
      <c r="I32" s="15">
        <v>174.14767123287672</v>
      </c>
    </row>
    <row r="33" spans="2:9" s="5" customFormat="1" ht="10.199999999999999" x14ac:dyDescent="0.2">
      <c r="B33" s="1" t="s">
        <v>29</v>
      </c>
      <c r="C33" s="6">
        <v>209.05397260273975</v>
      </c>
      <c r="E33" s="1" t="s">
        <v>32</v>
      </c>
      <c r="F33" s="6">
        <v>206.05561643835617</v>
      </c>
      <c r="H33" s="13" t="s">
        <v>56</v>
      </c>
      <c r="I33" s="15">
        <v>184.19289617486334</v>
      </c>
    </row>
    <row r="34" spans="2:9" s="5" customFormat="1" ht="10.199999999999999" x14ac:dyDescent="0.2">
      <c r="B34" s="1" t="s">
        <v>30</v>
      </c>
      <c r="C34" s="6">
        <v>208.50356164383564</v>
      </c>
      <c r="E34" s="1" t="s">
        <v>11</v>
      </c>
      <c r="F34" s="6">
        <v>231.21256830601095</v>
      </c>
      <c r="H34" s="13" t="s">
        <v>17</v>
      </c>
      <c r="I34" s="15">
        <v>224.45150684931508</v>
      </c>
    </row>
    <row r="35" spans="2:9" s="5" customFormat="1" ht="10.199999999999999" x14ac:dyDescent="0.2">
      <c r="B35" s="1" t="s">
        <v>31</v>
      </c>
      <c r="C35" s="6">
        <v>207.30356164383562</v>
      </c>
      <c r="E35" s="1" t="s">
        <v>93</v>
      </c>
      <c r="F35" s="6">
        <v>132.77041095890414</v>
      </c>
      <c r="H35" s="13" t="s">
        <v>75</v>
      </c>
      <c r="I35" s="15">
        <v>162.02246575342465</v>
      </c>
    </row>
    <row r="36" spans="2:9" s="5" customFormat="1" ht="10.199999999999999" x14ac:dyDescent="0.2">
      <c r="B36" s="1" t="s">
        <v>32</v>
      </c>
      <c r="C36" s="6">
        <v>206.05561643835617</v>
      </c>
      <c r="E36" s="1" t="s">
        <v>95</v>
      </c>
      <c r="F36" s="6">
        <v>131.39287671232876</v>
      </c>
      <c r="H36" s="13" t="s">
        <v>46</v>
      </c>
      <c r="I36" s="15">
        <v>191.29123287671229</v>
      </c>
    </row>
    <row r="37" spans="2:9" s="5" customFormat="1" ht="10.199999999999999" x14ac:dyDescent="0.2">
      <c r="B37" s="1" t="s">
        <v>33</v>
      </c>
      <c r="C37" s="6">
        <v>205.82712328767133</v>
      </c>
      <c r="E37" s="1" t="s">
        <v>98</v>
      </c>
      <c r="F37" s="6">
        <v>121.92191780821912</v>
      </c>
      <c r="H37" s="13" t="s">
        <v>73</v>
      </c>
      <c r="I37" s="15">
        <v>165.70163934426228</v>
      </c>
    </row>
    <row r="38" spans="2:9" s="5" customFormat="1" ht="10.199999999999999" x14ac:dyDescent="0.2">
      <c r="B38" s="1" t="s">
        <v>34</v>
      </c>
      <c r="C38" s="6">
        <v>204.6591780821918</v>
      </c>
      <c r="E38" s="1" t="s">
        <v>55</v>
      </c>
      <c r="F38" s="6">
        <v>185.51775956284158</v>
      </c>
      <c r="H38" s="13" t="s">
        <v>33</v>
      </c>
      <c r="I38" s="15">
        <v>205.82712328767133</v>
      </c>
    </row>
    <row r="39" spans="2:9" s="5" customFormat="1" ht="10.199999999999999" x14ac:dyDescent="0.2">
      <c r="B39" s="1" t="s">
        <v>35</v>
      </c>
      <c r="C39" s="6">
        <v>203.44520547945203</v>
      </c>
      <c r="E39" s="1" t="s">
        <v>38</v>
      </c>
      <c r="F39" s="6">
        <v>197.99506849315071</v>
      </c>
      <c r="H39" s="13" t="s">
        <v>72</v>
      </c>
      <c r="I39" s="15">
        <v>166.47835616438357</v>
      </c>
    </row>
    <row r="40" spans="2:9" s="5" customFormat="1" ht="10.199999999999999" x14ac:dyDescent="0.2">
      <c r="B40" s="1" t="s">
        <v>36</v>
      </c>
      <c r="C40" s="6">
        <v>201.38301369863018</v>
      </c>
      <c r="E40" s="1" t="s">
        <v>27</v>
      </c>
      <c r="F40" s="6">
        <v>211.48</v>
      </c>
      <c r="H40" s="13" t="s">
        <v>16</v>
      </c>
      <c r="I40" s="15">
        <v>226.36164383561652</v>
      </c>
    </row>
    <row r="41" spans="2:9" s="5" customFormat="1" ht="10.199999999999999" x14ac:dyDescent="0.2">
      <c r="B41" s="1" t="s">
        <v>37</v>
      </c>
      <c r="C41" s="6">
        <v>198.16857923497275</v>
      </c>
      <c r="E41" s="1" t="s">
        <v>69</v>
      </c>
      <c r="F41" s="6">
        <v>170.22</v>
      </c>
      <c r="H41" s="13" t="s">
        <v>5</v>
      </c>
      <c r="I41" s="15">
        <v>244.14016393442623</v>
      </c>
    </row>
    <row r="42" spans="2:9" s="5" customFormat="1" ht="10.199999999999999" x14ac:dyDescent="0.2">
      <c r="B42" s="1" t="s">
        <v>38</v>
      </c>
      <c r="C42" s="6">
        <v>197.99506849315071</v>
      </c>
      <c r="E42" s="1" t="s">
        <v>77</v>
      </c>
      <c r="F42" s="6">
        <v>158.91939890710384</v>
      </c>
      <c r="H42" s="13" t="s">
        <v>91</v>
      </c>
      <c r="I42" s="15">
        <v>136.13479452054793</v>
      </c>
    </row>
    <row r="43" spans="2:9" s="5" customFormat="1" ht="10.199999999999999" x14ac:dyDescent="0.2">
      <c r="B43" s="1" t="s">
        <v>39</v>
      </c>
      <c r="C43" s="6">
        <v>197.4227397260274</v>
      </c>
      <c r="E43" s="1" t="s">
        <v>97</v>
      </c>
      <c r="F43" s="6">
        <v>128.71671232876713</v>
      </c>
      <c r="H43" s="13" t="s">
        <v>9</v>
      </c>
      <c r="I43" s="15">
        <v>237.74</v>
      </c>
    </row>
    <row r="44" spans="2:9" s="5" customFormat="1" ht="10.199999999999999" x14ac:dyDescent="0.2">
      <c r="B44" s="1" t="s">
        <v>40</v>
      </c>
      <c r="C44" s="6">
        <v>196.2188524590164</v>
      </c>
      <c r="E44" s="1" t="s">
        <v>47</v>
      </c>
      <c r="F44" s="6">
        <v>190.15315068493146</v>
      </c>
      <c r="H44" s="13" t="s">
        <v>53</v>
      </c>
      <c r="I44" s="15">
        <v>187.01397260273978</v>
      </c>
    </row>
    <row r="45" spans="2:9" s="5" customFormat="1" ht="10.199999999999999" x14ac:dyDescent="0.2">
      <c r="B45" s="1" t="s">
        <v>41</v>
      </c>
      <c r="C45" s="6">
        <v>196.09835616438355</v>
      </c>
      <c r="E45" s="1" t="s">
        <v>84</v>
      </c>
      <c r="F45" s="6">
        <v>149.72410958904112</v>
      </c>
      <c r="H45" s="13" t="s">
        <v>18</v>
      </c>
      <c r="I45" s="15">
        <v>220.27213114754099</v>
      </c>
    </row>
    <row r="46" spans="2:9" s="5" customFormat="1" ht="10.199999999999999" x14ac:dyDescent="0.2">
      <c r="B46" s="1" t="s">
        <v>42</v>
      </c>
      <c r="C46" s="6">
        <v>195.34672131147542</v>
      </c>
      <c r="E46" s="1" t="s">
        <v>85</v>
      </c>
      <c r="F46" s="6">
        <v>148.45327868852459</v>
      </c>
      <c r="H46" s="13" t="s">
        <v>99</v>
      </c>
      <c r="I46" s="15">
        <v>120.44027397260272</v>
      </c>
    </row>
    <row r="47" spans="2:9" s="5" customFormat="1" ht="10.199999999999999" x14ac:dyDescent="0.2">
      <c r="B47" s="1" t="s">
        <v>43</v>
      </c>
      <c r="C47" s="6">
        <v>194.46931506849319</v>
      </c>
      <c r="E47" s="1" t="s">
        <v>96</v>
      </c>
      <c r="F47" s="6">
        <v>130.02520547945204</v>
      </c>
      <c r="H47" s="13" t="s">
        <v>68</v>
      </c>
      <c r="I47" s="15">
        <v>170.5304109589041</v>
      </c>
    </row>
    <row r="48" spans="2:9" s="5" customFormat="1" ht="10.199999999999999" x14ac:dyDescent="0.2">
      <c r="B48" s="1" t="s">
        <v>44</v>
      </c>
      <c r="C48" s="6">
        <v>194.11917808219178</v>
      </c>
      <c r="E48" s="1" t="s">
        <v>64</v>
      </c>
      <c r="F48" s="6">
        <v>178.58109589041092</v>
      </c>
      <c r="H48" s="13" t="s">
        <v>82</v>
      </c>
      <c r="I48" s="15">
        <v>152.48082191780821</v>
      </c>
    </row>
    <row r="49" spans="2:9" s="5" customFormat="1" ht="10.199999999999999" x14ac:dyDescent="0.2">
      <c r="B49" s="1" t="s">
        <v>45</v>
      </c>
      <c r="C49" s="6">
        <v>193.6723287671233</v>
      </c>
      <c r="E49" s="1" t="s">
        <v>31</v>
      </c>
      <c r="F49" s="6">
        <v>207.30356164383562</v>
      </c>
      <c r="H49" s="13" t="s">
        <v>76</v>
      </c>
      <c r="I49" s="15">
        <v>159.03633879781418</v>
      </c>
    </row>
    <row r="50" spans="2:9" s="5" customFormat="1" ht="10.199999999999999" x14ac:dyDescent="0.2">
      <c r="B50" s="1" t="s">
        <v>46</v>
      </c>
      <c r="C50" s="6">
        <v>191.29123287671229</v>
      </c>
      <c r="E50" s="1" t="s">
        <v>100</v>
      </c>
      <c r="F50" s="6">
        <v>119.60464480874316</v>
      </c>
      <c r="H50" s="13" t="s">
        <v>52</v>
      </c>
      <c r="I50" s="15">
        <v>187.41150684931506</v>
      </c>
    </row>
    <row r="51" spans="2:9" s="5" customFormat="1" ht="10.199999999999999" x14ac:dyDescent="0.2">
      <c r="B51" s="1" t="s">
        <v>47</v>
      </c>
      <c r="C51" s="6">
        <v>190.15315068493146</v>
      </c>
      <c r="E51" s="1" t="s">
        <v>83</v>
      </c>
      <c r="F51" s="6">
        <v>150.81260273972603</v>
      </c>
      <c r="H51" s="13" t="s">
        <v>14</v>
      </c>
      <c r="I51" s="15">
        <v>228.90438356164381</v>
      </c>
    </row>
    <row r="52" spans="2:9" s="5" customFormat="1" ht="10.199999999999999" x14ac:dyDescent="0.2">
      <c r="B52" s="1" t="s">
        <v>48</v>
      </c>
      <c r="C52" s="6">
        <v>190.05643835616436</v>
      </c>
      <c r="E52" s="1" t="s">
        <v>41</v>
      </c>
      <c r="F52" s="6">
        <v>196.09835616438355</v>
      </c>
      <c r="H52" s="13" t="s">
        <v>21</v>
      </c>
      <c r="I52" s="15">
        <v>216.63041095890409</v>
      </c>
    </row>
    <row r="53" spans="2:9" s="5" customFormat="1" ht="10.199999999999999" x14ac:dyDescent="0.2">
      <c r="B53" s="1" t="s">
        <v>49</v>
      </c>
      <c r="C53" s="6">
        <v>189.65534246575345</v>
      </c>
      <c r="E53" s="1" t="s">
        <v>45</v>
      </c>
      <c r="F53" s="6">
        <v>193.6723287671233</v>
      </c>
      <c r="H53" s="13" t="s">
        <v>26</v>
      </c>
      <c r="I53" s="15">
        <v>211.53196721311474</v>
      </c>
    </row>
    <row r="54" spans="2:9" s="5" customFormat="1" ht="10.199999999999999" x14ac:dyDescent="0.2">
      <c r="B54" s="1" t="s">
        <v>50</v>
      </c>
      <c r="C54" s="6">
        <v>189.03123287671232</v>
      </c>
      <c r="E54" s="1" t="s">
        <v>10</v>
      </c>
      <c r="F54" s="6">
        <v>235.46830601092896</v>
      </c>
      <c r="H54" s="13" t="s">
        <v>74</v>
      </c>
      <c r="I54" s="15">
        <v>165.06191780821916</v>
      </c>
    </row>
    <row r="55" spans="2:9" s="5" customFormat="1" ht="10.199999999999999" x14ac:dyDescent="0.2">
      <c r="B55" s="1" t="s">
        <v>51</v>
      </c>
      <c r="C55" s="6">
        <v>187.68136986301369</v>
      </c>
      <c r="E55" s="1" t="s">
        <v>60</v>
      </c>
      <c r="F55" s="6">
        <v>180.14164383561646</v>
      </c>
      <c r="H55" s="13" t="s">
        <v>48</v>
      </c>
      <c r="I55" s="15">
        <v>190.05643835616436</v>
      </c>
    </row>
    <row r="56" spans="2:9" s="5" customFormat="1" ht="10.199999999999999" x14ac:dyDescent="0.2">
      <c r="B56" s="1" t="s">
        <v>52</v>
      </c>
      <c r="C56" s="6">
        <v>187.41150684931506</v>
      </c>
      <c r="E56" s="1" t="s">
        <v>20</v>
      </c>
      <c r="F56" s="6">
        <v>217.14082191780821</v>
      </c>
      <c r="H56" s="13" t="s">
        <v>87</v>
      </c>
      <c r="I56" s="15">
        <v>145.08931506849316</v>
      </c>
    </row>
    <row r="57" spans="2:9" s="5" customFormat="1" ht="10.199999999999999" x14ac:dyDescent="0.2">
      <c r="B57" s="1" t="s">
        <v>53</v>
      </c>
      <c r="C57" s="6">
        <v>187.01397260273978</v>
      </c>
      <c r="E57" s="1" t="s">
        <v>15</v>
      </c>
      <c r="F57" s="6">
        <v>226.4312328767123</v>
      </c>
      <c r="H57" s="13" t="s">
        <v>92</v>
      </c>
      <c r="I57" s="15">
        <v>135.8073770491803</v>
      </c>
    </row>
    <row r="58" spans="2:9" s="5" customFormat="1" ht="10.199999999999999" x14ac:dyDescent="0.2">
      <c r="B58" s="1" t="s">
        <v>54</v>
      </c>
      <c r="C58" s="6">
        <v>186.86547945205481</v>
      </c>
      <c r="E58" s="1" t="s">
        <v>37</v>
      </c>
      <c r="F58" s="6">
        <v>198.16857923497275</v>
      </c>
      <c r="H58" s="13" t="s">
        <v>80</v>
      </c>
      <c r="I58" s="15">
        <v>155.92739726027395</v>
      </c>
    </row>
    <row r="59" spans="2:9" s="5" customFormat="1" ht="10.199999999999999" x14ac:dyDescent="0.2">
      <c r="B59" s="1" t="s">
        <v>55</v>
      </c>
      <c r="C59" s="6">
        <v>185.51775956284158</v>
      </c>
      <c r="E59" s="1" t="s">
        <v>62</v>
      </c>
      <c r="F59" s="6">
        <v>179.33589041095891</v>
      </c>
      <c r="H59" s="13" t="s">
        <v>65</v>
      </c>
      <c r="I59" s="15">
        <v>177.00438356164383</v>
      </c>
    </row>
    <row r="60" spans="2:9" s="5" customFormat="1" ht="10.199999999999999" x14ac:dyDescent="0.2">
      <c r="B60" s="1" t="s">
        <v>56</v>
      </c>
      <c r="C60" s="6">
        <v>184.19289617486334</v>
      </c>
      <c r="E60" s="1" t="s">
        <v>29</v>
      </c>
      <c r="F60" s="6">
        <v>209.05397260273975</v>
      </c>
      <c r="H60" s="13" t="s">
        <v>35</v>
      </c>
      <c r="I60" s="15">
        <v>203.44520547945203</v>
      </c>
    </row>
    <row r="61" spans="2:9" s="5" customFormat="1" ht="10.199999999999999" x14ac:dyDescent="0.2">
      <c r="B61" s="1" t="s">
        <v>57</v>
      </c>
      <c r="C61" s="6">
        <v>183.19534246575344</v>
      </c>
      <c r="E61" s="1" t="s">
        <v>63</v>
      </c>
      <c r="F61" s="6">
        <v>178.97287671232877</v>
      </c>
      <c r="H61" s="13" t="s">
        <v>88</v>
      </c>
      <c r="I61" s="15">
        <v>143.43005464480868</v>
      </c>
    </row>
    <row r="62" spans="2:9" s="5" customFormat="1" ht="10.199999999999999" x14ac:dyDescent="0.2">
      <c r="B62" s="1" t="s">
        <v>58</v>
      </c>
      <c r="C62" s="6">
        <v>182.83196721311478</v>
      </c>
      <c r="E62" s="1" t="s">
        <v>6</v>
      </c>
      <c r="F62" s="6">
        <v>243.39016393442623</v>
      </c>
      <c r="H62" s="13" t="s">
        <v>81</v>
      </c>
      <c r="I62" s="15">
        <v>155.24794520547948</v>
      </c>
    </row>
    <row r="63" spans="2:9" s="5" customFormat="1" ht="10.199999999999999" x14ac:dyDescent="0.2">
      <c r="B63" s="1" t="s">
        <v>59</v>
      </c>
      <c r="C63" s="6">
        <v>180.74520547945207</v>
      </c>
      <c r="E63" s="1" t="s">
        <v>44</v>
      </c>
      <c r="F63" s="6">
        <v>194.11917808219178</v>
      </c>
      <c r="H63" s="13" t="s">
        <v>94</v>
      </c>
      <c r="I63" s="15">
        <v>132.713698630137</v>
      </c>
    </row>
    <row r="64" spans="2:9" s="5" customFormat="1" ht="10.199999999999999" x14ac:dyDescent="0.2">
      <c r="B64" s="1" t="s">
        <v>60</v>
      </c>
      <c r="C64" s="6">
        <v>180.14164383561646</v>
      </c>
      <c r="E64" s="1" t="s">
        <v>59</v>
      </c>
      <c r="F64" s="6">
        <v>180.74520547945207</v>
      </c>
      <c r="H64" s="13" t="s">
        <v>71</v>
      </c>
      <c r="I64" s="15">
        <v>167.21013698630134</v>
      </c>
    </row>
    <row r="65" spans="2:9" s="5" customFormat="1" ht="10.199999999999999" x14ac:dyDescent="0.2">
      <c r="B65" s="1" t="s">
        <v>61</v>
      </c>
      <c r="C65" s="6">
        <v>179.43808219178081</v>
      </c>
      <c r="E65" s="1" t="s">
        <v>25</v>
      </c>
      <c r="F65" s="6">
        <v>211.58794520547946</v>
      </c>
      <c r="H65" s="13" t="s">
        <v>4</v>
      </c>
      <c r="I65" s="15">
        <v>251.87131147540987</v>
      </c>
    </row>
    <row r="66" spans="2:9" s="5" customFormat="1" ht="10.199999999999999" x14ac:dyDescent="0.2">
      <c r="B66" s="1" t="s">
        <v>62</v>
      </c>
      <c r="C66" s="6">
        <v>179.33589041095891</v>
      </c>
      <c r="E66" s="1" t="s">
        <v>42</v>
      </c>
      <c r="F66" s="6">
        <v>195.34672131147542</v>
      </c>
      <c r="H66" s="13" t="s">
        <v>3</v>
      </c>
      <c r="I66" s="15">
        <v>263.71178082191784</v>
      </c>
    </row>
    <row r="67" spans="2:9" s="5" customFormat="1" ht="10.199999999999999" x14ac:dyDescent="0.2">
      <c r="B67" s="1" t="s">
        <v>63</v>
      </c>
      <c r="C67" s="6">
        <v>178.97287671232877</v>
      </c>
      <c r="E67" s="1" t="s">
        <v>50</v>
      </c>
      <c r="F67" s="6">
        <v>189.03123287671232</v>
      </c>
      <c r="H67" s="13" t="s">
        <v>43</v>
      </c>
      <c r="I67" s="15">
        <v>194.46931506849319</v>
      </c>
    </row>
    <row r="68" spans="2:9" s="5" customFormat="1" ht="10.199999999999999" x14ac:dyDescent="0.2">
      <c r="B68" s="1" t="s">
        <v>64</v>
      </c>
      <c r="C68" s="6">
        <v>178.58109589041092</v>
      </c>
      <c r="E68" s="1" t="s">
        <v>70</v>
      </c>
      <c r="F68" s="6">
        <v>169.32246575342464</v>
      </c>
      <c r="H68" s="16" t="s">
        <v>22</v>
      </c>
      <c r="I68" s="17">
        <v>215.36931506849317</v>
      </c>
    </row>
    <row r="69" spans="2:9" s="5" customFormat="1" ht="10.199999999999999" x14ac:dyDescent="0.2">
      <c r="B69" s="1" t="s">
        <v>65</v>
      </c>
      <c r="C69" s="6">
        <v>177.00438356164383</v>
      </c>
      <c r="E69" s="1" t="s">
        <v>66</v>
      </c>
      <c r="F69" s="6">
        <v>174.14767123287672</v>
      </c>
      <c r="H69" s="18"/>
      <c r="I69" s="18"/>
    </row>
    <row r="70" spans="2:9" s="5" customFormat="1" ht="10.199999999999999" x14ac:dyDescent="0.2">
      <c r="B70" s="1" t="s">
        <v>66</v>
      </c>
      <c r="C70" s="6">
        <v>174.14767123287672</v>
      </c>
      <c r="E70" s="1" t="s">
        <v>56</v>
      </c>
      <c r="F70" s="6">
        <v>184.19289617486334</v>
      </c>
      <c r="H70" s="18" t="s">
        <v>102</v>
      </c>
      <c r="I70" s="19">
        <f>AVERAGE(I6:I68)</f>
        <v>185.24696170585909</v>
      </c>
    </row>
    <row r="71" spans="2:9" s="5" customFormat="1" ht="10.199999999999999" x14ac:dyDescent="0.2">
      <c r="B71" s="1" t="s">
        <v>67</v>
      </c>
      <c r="C71" s="6">
        <v>172.00273972602739</v>
      </c>
      <c r="E71" s="1" t="s">
        <v>17</v>
      </c>
      <c r="F71" s="6">
        <v>224.45150684931508</v>
      </c>
      <c r="H71" s="18" t="s">
        <v>103</v>
      </c>
      <c r="I71" s="18">
        <f>STDEV(I6:I68)</f>
        <v>34.4296509130658</v>
      </c>
    </row>
    <row r="72" spans="2:9" s="5" customFormat="1" ht="10.199999999999999" x14ac:dyDescent="0.2">
      <c r="B72" s="1" t="s">
        <v>68</v>
      </c>
      <c r="C72" s="6">
        <v>170.5304109589041</v>
      </c>
      <c r="E72" s="1" t="s">
        <v>75</v>
      </c>
      <c r="F72" s="6">
        <v>162.02246575342465</v>
      </c>
      <c r="H72" s="18" t="s">
        <v>107</v>
      </c>
      <c r="I72" s="19">
        <f>MIN(I6:I68)</f>
        <v>119.60464480874316</v>
      </c>
    </row>
    <row r="73" spans="2:9" s="5" customFormat="1" ht="10.199999999999999" x14ac:dyDescent="0.2">
      <c r="B73" s="1" t="s">
        <v>69</v>
      </c>
      <c r="C73" s="6">
        <v>170.22</v>
      </c>
      <c r="E73" s="1" t="s">
        <v>46</v>
      </c>
      <c r="F73" s="6">
        <v>191.29123287671229</v>
      </c>
      <c r="H73" s="18" t="s">
        <v>108</v>
      </c>
      <c r="I73" s="19">
        <f>MAX(I6:I68)</f>
        <v>263.71178082191784</v>
      </c>
    </row>
    <row r="74" spans="2:9" s="5" customFormat="1" ht="10.199999999999999" x14ac:dyDescent="0.2">
      <c r="B74" s="1" t="s">
        <v>70</v>
      </c>
      <c r="C74" s="6">
        <v>169.32246575342464</v>
      </c>
      <c r="E74" s="1" t="s">
        <v>73</v>
      </c>
      <c r="F74" s="6">
        <v>165.70163934426228</v>
      </c>
      <c r="H74" s="18" t="s">
        <v>113</v>
      </c>
      <c r="I74" s="19">
        <f>MEDIAN(I6:I68)</f>
        <v>187.01397260273978</v>
      </c>
    </row>
    <row r="75" spans="2:9" s="5" customFormat="1" ht="10.199999999999999" x14ac:dyDescent="0.2">
      <c r="B75" s="1" t="s">
        <v>71</v>
      </c>
      <c r="C75" s="6">
        <v>167.21013698630134</v>
      </c>
      <c r="E75" s="1" t="s">
        <v>33</v>
      </c>
      <c r="F75" s="6">
        <v>205.82712328767133</v>
      </c>
    </row>
    <row r="76" spans="2:9" s="5" customFormat="1" ht="10.199999999999999" x14ac:dyDescent="0.2">
      <c r="B76" s="1" t="s">
        <v>72</v>
      </c>
      <c r="C76" s="6">
        <v>166.47835616438357</v>
      </c>
      <c r="E76" s="1" t="s">
        <v>72</v>
      </c>
      <c r="F76" s="6">
        <v>166.47835616438357</v>
      </c>
    </row>
    <row r="77" spans="2:9" s="5" customFormat="1" ht="10.199999999999999" x14ac:dyDescent="0.2">
      <c r="B77" s="1" t="s">
        <v>73</v>
      </c>
      <c r="C77" s="6">
        <v>165.70163934426228</v>
      </c>
      <c r="E77" s="1" t="s">
        <v>16</v>
      </c>
      <c r="F77" s="6">
        <v>226.36164383561652</v>
      </c>
      <c r="H77" s="28" t="s">
        <v>112</v>
      </c>
      <c r="I77" s="28"/>
    </row>
    <row r="78" spans="2:9" s="5" customFormat="1" ht="10.199999999999999" x14ac:dyDescent="0.2">
      <c r="B78" s="1" t="s">
        <v>74</v>
      </c>
      <c r="C78" s="6">
        <v>165.06191780821916</v>
      </c>
      <c r="E78" s="1" t="s">
        <v>5</v>
      </c>
      <c r="F78" s="6">
        <v>244.14016393442623</v>
      </c>
      <c r="H78" s="18"/>
      <c r="I78" s="18"/>
    </row>
    <row r="79" spans="2:9" s="5" customFormat="1" ht="10.199999999999999" x14ac:dyDescent="0.2">
      <c r="B79" s="1" t="s">
        <v>75</v>
      </c>
      <c r="C79" s="6">
        <v>162.02246575342465</v>
      </c>
      <c r="E79" s="1" t="s">
        <v>91</v>
      </c>
      <c r="F79" s="6">
        <v>136.13479452054793</v>
      </c>
      <c r="H79" s="18" t="s">
        <v>102</v>
      </c>
      <c r="I79" s="19">
        <f>AVERAGE(I36:I68)</f>
        <v>185.58614437662044</v>
      </c>
    </row>
    <row r="80" spans="2:9" s="5" customFormat="1" ht="10.199999999999999" x14ac:dyDescent="0.2">
      <c r="B80" s="1" t="s">
        <v>76</v>
      </c>
      <c r="C80" s="6">
        <v>159.03633879781418</v>
      </c>
      <c r="E80" s="1" t="s">
        <v>9</v>
      </c>
      <c r="F80" s="6">
        <v>237.74</v>
      </c>
      <c r="H80" s="18" t="s">
        <v>103</v>
      </c>
      <c r="I80" s="18">
        <f>STDEV(I36:I68)</f>
        <v>37.740151079344137</v>
      </c>
    </row>
    <row r="81" spans="2:9" s="5" customFormat="1" ht="10.199999999999999" x14ac:dyDescent="0.2">
      <c r="B81" s="1" t="s">
        <v>77</v>
      </c>
      <c r="C81" s="6">
        <v>158.91939890710384</v>
      </c>
      <c r="E81" s="1" t="s">
        <v>53</v>
      </c>
      <c r="F81" s="6">
        <v>187.01397260273978</v>
      </c>
      <c r="H81" s="18" t="s">
        <v>107</v>
      </c>
      <c r="I81" s="19">
        <f>MIN(I36:I68)</f>
        <v>120.44027397260272</v>
      </c>
    </row>
    <row r="82" spans="2:9" s="5" customFormat="1" ht="10.199999999999999" x14ac:dyDescent="0.2">
      <c r="B82" s="1" t="s">
        <v>78</v>
      </c>
      <c r="C82" s="6">
        <v>156.79480874316937</v>
      </c>
      <c r="E82" s="1" t="s">
        <v>18</v>
      </c>
      <c r="F82" s="6">
        <v>220.27213114754099</v>
      </c>
      <c r="H82" s="18" t="s">
        <v>108</v>
      </c>
      <c r="I82" s="19">
        <f>MAX(I36:I68)</f>
        <v>263.71178082191784</v>
      </c>
    </row>
    <row r="83" spans="2:9" s="5" customFormat="1" ht="10.199999999999999" x14ac:dyDescent="0.2">
      <c r="B83" s="1" t="s">
        <v>79</v>
      </c>
      <c r="C83" s="6">
        <v>156.7145205479452</v>
      </c>
      <c r="E83" s="1" t="s">
        <v>99</v>
      </c>
      <c r="F83" s="6">
        <v>120.44027397260272</v>
      </c>
      <c r="H83" s="18" t="s">
        <v>113</v>
      </c>
      <c r="I83" s="19">
        <f>MEDIAN(I35:I68)</f>
        <v>182.0091780821918</v>
      </c>
    </row>
    <row r="84" spans="2:9" s="5" customFormat="1" ht="10.199999999999999" x14ac:dyDescent="0.2">
      <c r="B84" s="1" t="s">
        <v>80</v>
      </c>
      <c r="C84" s="6">
        <v>155.92739726027395</v>
      </c>
      <c r="E84" s="1" t="s">
        <v>68</v>
      </c>
      <c r="F84" s="6">
        <v>170.5304109589041</v>
      </c>
    </row>
    <row r="85" spans="2:9" s="5" customFormat="1" ht="10.199999999999999" x14ac:dyDescent="0.2">
      <c r="B85" s="1" t="s">
        <v>81</v>
      </c>
      <c r="C85" s="6">
        <v>155.24794520547948</v>
      </c>
      <c r="E85" s="1" t="s">
        <v>82</v>
      </c>
      <c r="F85" s="6">
        <v>152.48082191780821</v>
      </c>
    </row>
    <row r="86" spans="2:9" s="5" customFormat="1" ht="10.199999999999999" x14ac:dyDescent="0.2">
      <c r="B86" s="1" t="s">
        <v>82</v>
      </c>
      <c r="C86" s="6">
        <v>152.48082191780821</v>
      </c>
      <c r="E86" s="1" t="s">
        <v>76</v>
      </c>
      <c r="F86" s="6">
        <v>159.03633879781418</v>
      </c>
    </row>
    <row r="87" spans="2:9" s="5" customFormat="1" ht="10.199999999999999" x14ac:dyDescent="0.2">
      <c r="B87" s="1" t="s">
        <v>83</v>
      </c>
      <c r="C87" s="6">
        <v>150.81260273972603</v>
      </c>
      <c r="E87" s="1" t="s">
        <v>52</v>
      </c>
      <c r="F87" s="6">
        <v>187.41150684931506</v>
      </c>
    </row>
    <row r="88" spans="2:9" s="5" customFormat="1" ht="10.199999999999999" x14ac:dyDescent="0.2">
      <c r="B88" s="1" t="s">
        <v>84</v>
      </c>
      <c r="C88" s="6">
        <v>149.72410958904112</v>
      </c>
      <c r="E88" s="1" t="s">
        <v>14</v>
      </c>
      <c r="F88" s="6">
        <v>228.90438356164381</v>
      </c>
    </row>
    <row r="89" spans="2:9" s="5" customFormat="1" ht="10.199999999999999" x14ac:dyDescent="0.2">
      <c r="B89" s="1" t="s">
        <v>85</v>
      </c>
      <c r="C89" s="6">
        <v>148.45327868852459</v>
      </c>
      <c r="E89" s="1" t="s">
        <v>21</v>
      </c>
      <c r="F89" s="6">
        <v>216.63041095890409</v>
      </c>
    </row>
    <row r="90" spans="2:9" s="5" customFormat="1" ht="10.199999999999999" x14ac:dyDescent="0.2">
      <c r="B90" s="1" t="s">
        <v>86</v>
      </c>
      <c r="C90" s="6">
        <v>146.78465753424655</v>
      </c>
      <c r="E90" s="1" t="s">
        <v>26</v>
      </c>
      <c r="F90" s="6">
        <v>211.53196721311474</v>
      </c>
    </row>
    <row r="91" spans="2:9" s="5" customFormat="1" ht="10.199999999999999" x14ac:dyDescent="0.2">
      <c r="B91" s="1" t="s">
        <v>87</v>
      </c>
      <c r="C91" s="6">
        <v>145.08931506849316</v>
      </c>
      <c r="E91" s="1" t="s">
        <v>74</v>
      </c>
      <c r="F91" s="6">
        <v>165.06191780821916</v>
      </c>
    </row>
    <row r="92" spans="2:9" s="5" customFormat="1" ht="10.199999999999999" x14ac:dyDescent="0.2">
      <c r="B92" s="1" t="s">
        <v>88</v>
      </c>
      <c r="C92" s="6">
        <v>143.43005464480868</v>
      </c>
      <c r="E92" s="1" t="s">
        <v>48</v>
      </c>
      <c r="F92" s="6">
        <v>190.05643835616436</v>
      </c>
    </row>
    <row r="93" spans="2:9" s="5" customFormat="1" ht="10.199999999999999" x14ac:dyDescent="0.2">
      <c r="B93" s="1" t="s">
        <v>89</v>
      </c>
      <c r="C93" s="6">
        <v>139.90849315068496</v>
      </c>
      <c r="E93" s="1" t="s">
        <v>87</v>
      </c>
      <c r="F93" s="6">
        <v>145.08931506849316</v>
      </c>
    </row>
    <row r="94" spans="2:9" s="5" customFormat="1" ht="10.199999999999999" x14ac:dyDescent="0.2">
      <c r="B94" s="1" t="s">
        <v>90</v>
      </c>
      <c r="C94" s="6">
        <v>136.79508196721306</v>
      </c>
      <c r="E94" s="1" t="s">
        <v>92</v>
      </c>
      <c r="F94" s="6">
        <v>135.8073770491803</v>
      </c>
    </row>
    <row r="95" spans="2:9" s="5" customFormat="1" ht="10.199999999999999" x14ac:dyDescent="0.2">
      <c r="B95" s="1" t="s">
        <v>91</v>
      </c>
      <c r="C95" s="6">
        <v>136.13479452054793</v>
      </c>
      <c r="E95" s="1" t="s">
        <v>80</v>
      </c>
      <c r="F95" s="6">
        <v>155.92739726027395</v>
      </c>
    </row>
    <row r="96" spans="2:9" s="5" customFormat="1" ht="10.199999999999999" x14ac:dyDescent="0.2">
      <c r="B96" s="1" t="s">
        <v>92</v>
      </c>
      <c r="C96" s="6">
        <v>135.8073770491803</v>
      </c>
      <c r="E96" s="1" t="s">
        <v>65</v>
      </c>
      <c r="F96" s="6">
        <v>177.00438356164383</v>
      </c>
    </row>
    <row r="97" spans="2:6" s="5" customFormat="1" ht="10.199999999999999" x14ac:dyDescent="0.2">
      <c r="B97" s="1" t="s">
        <v>93</v>
      </c>
      <c r="C97" s="6">
        <v>132.77041095890414</v>
      </c>
      <c r="E97" s="1" t="s">
        <v>35</v>
      </c>
      <c r="F97" s="6">
        <v>203.44520547945203</v>
      </c>
    </row>
    <row r="98" spans="2:6" s="5" customFormat="1" ht="10.199999999999999" x14ac:dyDescent="0.2">
      <c r="B98" s="1" t="s">
        <v>94</v>
      </c>
      <c r="C98" s="6">
        <v>132.713698630137</v>
      </c>
      <c r="E98" s="1" t="s">
        <v>88</v>
      </c>
      <c r="F98" s="6">
        <v>143.43005464480868</v>
      </c>
    </row>
    <row r="99" spans="2:6" s="5" customFormat="1" ht="10.199999999999999" x14ac:dyDescent="0.2">
      <c r="B99" s="1" t="s">
        <v>95</v>
      </c>
      <c r="C99" s="6">
        <v>131.39287671232876</v>
      </c>
      <c r="E99" s="1" t="s">
        <v>81</v>
      </c>
      <c r="F99" s="6">
        <v>155.24794520547948</v>
      </c>
    </row>
    <row r="100" spans="2:6" s="5" customFormat="1" ht="10.199999999999999" x14ac:dyDescent="0.2">
      <c r="B100" s="1" t="s">
        <v>96</v>
      </c>
      <c r="C100" s="6">
        <v>130.02520547945204</v>
      </c>
      <c r="E100" s="1" t="s">
        <v>94</v>
      </c>
      <c r="F100" s="6">
        <v>132.713698630137</v>
      </c>
    </row>
    <row r="101" spans="2:6" s="5" customFormat="1" ht="10.199999999999999" x14ac:dyDescent="0.2">
      <c r="B101" s="1" t="s">
        <v>97</v>
      </c>
      <c r="C101" s="6">
        <v>128.71671232876713</v>
      </c>
      <c r="E101" s="1" t="s">
        <v>71</v>
      </c>
      <c r="F101" s="6">
        <v>167.21013698630134</v>
      </c>
    </row>
    <row r="102" spans="2:6" s="5" customFormat="1" ht="10.199999999999999" x14ac:dyDescent="0.2">
      <c r="B102" s="1" t="s">
        <v>98</v>
      </c>
      <c r="C102" s="6">
        <v>121.92191780821912</v>
      </c>
      <c r="E102" s="1" t="s">
        <v>4</v>
      </c>
      <c r="F102" s="6">
        <v>251.87131147540987</v>
      </c>
    </row>
    <row r="103" spans="2:6" s="5" customFormat="1" ht="10.199999999999999" x14ac:dyDescent="0.2">
      <c r="B103" s="1" t="s">
        <v>99</v>
      </c>
      <c r="C103" s="6">
        <v>120.44027397260272</v>
      </c>
      <c r="E103" s="1" t="s">
        <v>3</v>
      </c>
      <c r="F103" s="6">
        <v>263.71178082191784</v>
      </c>
    </row>
    <row r="104" spans="2:6" s="5" customFormat="1" ht="10.199999999999999" x14ac:dyDescent="0.2">
      <c r="B104" s="1" t="s">
        <v>100</v>
      </c>
      <c r="C104" s="6">
        <v>119.60464480874316</v>
      </c>
      <c r="E104" s="1" t="s">
        <v>43</v>
      </c>
      <c r="F104" s="6">
        <v>194.46931506849319</v>
      </c>
    </row>
    <row r="105" spans="2:6" s="5" customFormat="1" ht="10.199999999999999" x14ac:dyDescent="0.2">
      <c r="B105" s="8" t="s">
        <v>101</v>
      </c>
      <c r="C105" s="7">
        <v>118.10657534246576</v>
      </c>
      <c r="E105" s="8" t="s">
        <v>22</v>
      </c>
      <c r="F105" s="7">
        <v>215.36931506849317</v>
      </c>
    </row>
    <row r="106" spans="2:6" s="5" customFormat="1" ht="10.199999999999999" x14ac:dyDescent="0.2">
      <c r="B106" s="1"/>
      <c r="C106" s="2"/>
      <c r="E106" s="1"/>
      <c r="F106" s="2"/>
    </row>
    <row r="107" spans="2:6" s="5" customFormat="1" ht="10.8" thickBot="1" x14ac:dyDescent="0.25">
      <c r="B107" s="9" t="s">
        <v>102</v>
      </c>
      <c r="C107" s="10">
        <v>185.43608230315971</v>
      </c>
      <c r="E107" s="9" t="s">
        <v>102</v>
      </c>
      <c r="F107" s="10">
        <v>185.43608230315971</v>
      </c>
    </row>
    <row r="108" spans="2:6" s="5" customFormat="1" ht="10.199999999999999" x14ac:dyDescent="0.2">
      <c r="B108" s="5" t="s">
        <v>103</v>
      </c>
      <c r="C108" s="5">
        <f>STDEV(C7:C105)</f>
        <v>34.173081380180321</v>
      </c>
      <c r="E108" s="11" t="s">
        <v>103</v>
      </c>
      <c r="F108" s="11">
        <f>STDEV(F7:F105)</f>
        <v>34.173081380179838</v>
      </c>
    </row>
    <row r="109" spans="2:6" s="5" customFormat="1" ht="10.199999999999999" x14ac:dyDescent="0.2">
      <c r="B109" s="11" t="s">
        <v>107</v>
      </c>
      <c r="C109" s="12">
        <f>MIN(C7:C105)</f>
        <v>118.10657534246576</v>
      </c>
      <c r="E109" s="11" t="s">
        <v>107</v>
      </c>
      <c r="F109" s="12">
        <f>MIN(F7:F105)</f>
        <v>118.10657534246576</v>
      </c>
    </row>
    <row r="110" spans="2:6" s="5" customFormat="1" ht="10.199999999999999" x14ac:dyDescent="0.2">
      <c r="B110" s="11" t="s">
        <v>108</v>
      </c>
      <c r="C110" s="12">
        <f>MAX(C7:C105)</f>
        <v>263.71178082191784</v>
      </c>
      <c r="E110" s="11" t="s">
        <v>108</v>
      </c>
      <c r="F110" s="12">
        <f>MAX(F7:F105)</f>
        <v>263.71178082191784</v>
      </c>
    </row>
  </sheetData>
  <mergeCells count="7">
    <mergeCell ref="E3:F3"/>
    <mergeCell ref="B3:C3"/>
    <mergeCell ref="H3:I3"/>
    <mergeCell ref="H77:I77"/>
    <mergeCell ref="B4:C4"/>
    <mergeCell ref="E4:F4"/>
    <mergeCell ref="H4:I4"/>
  </mergeCells>
  <phoneticPr fontId="0" type="noConversion"/>
  <pageMargins left="0.75" right="0.75" top="0.23" bottom="0.18" header="0.17" footer="0.16"/>
  <pageSetup scale="60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" sqref="G7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L7" sqref="L7"/>
    </sheetView>
  </sheetViews>
  <sheetFormatPr defaultRowHeight="13.2" x14ac:dyDescent="0.25"/>
  <sheetData>
    <row r="1" spans="1:12" ht="15.75" customHeight="1" x14ac:dyDescent="0.3">
      <c r="A1" s="33" t="s">
        <v>125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3" spans="1:12" ht="13.8" x14ac:dyDescent="0.3">
      <c r="A3" s="22" t="s">
        <v>126</v>
      </c>
    </row>
    <row r="4" spans="1:12" ht="13.8" x14ac:dyDescent="0.3">
      <c r="A4" s="22" t="s">
        <v>127</v>
      </c>
    </row>
    <row r="5" spans="1:12" ht="13.8" x14ac:dyDescent="0.3">
      <c r="A5" s="23" t="s">
        <v>128</v>
      </c>
    </row>
    <row r="6" spans="1:12" ht="13.8" x14ac:dyDescent="0.3">
      <c r="A6" s="23" t="s">
        <v>129</v>
      </c>
    </row>
    <row r="7" spans="1:12" ht="13.8" x14ac:dyDescent="0.3">
      <c r="A7" s="23" t="s">
        <v>130</v>
      </c>
    </row>
    <row r="8" spans="1:12" x14ac:dyDescent="0.25">
      <c r="A8" s="24" t="s">
        <v>131</v>
      </c>
    </row>
    <row r="10" spans="1:12" ht="16.2" x14ac:dyDescent="0.3">
      <c r="A10" s="22" t="s">
        <v>132</v>
      </c>
    </row>
    <row r="11" spans="1:12" ht="13.8" x14ac:dyDescent="0.3">
      <c r="A11" s="22" t="s">
        <v>133</v>
      </c>
    </row>
    <row r="12" spans="1:12" ht="13.8" x14ac:dyDescent="0.3">
      <c r="A12" s="23" t="s">
        <v>134</v>
      </c>
    </row>
    <row r="13" spans="1:12" ht="13.8" x14ac:dyDescent="0.3">
      <c r="A13" s="23" t="s">
        <v>135</v>
      </c>
    </row>
    <row r="14" spans="1:12" ht="13.8" x14ac:dyDescent="0.3">
      <c r="A14" s="22" t="s">
        <v>136</v>
      </c>
    </row>
    <row r="15" spans="1:12" ht="13.8" x14ac:dyDescent="0.3">
      <c r="A15" s="23" t="s">
        <v>137</v>
      </c>
    </row>
    <row r="16" spans="1:12" ht="13.8" x14ac:dyDescent="0.3">
      <c r="A16" s="22" t="s">
        <v>138</v>
      </c>
    </row>
    <row r="17" spans="1:1" ht="13.8" x14ac:dyDescent="0.3">
      <c r="A17" s="23" t="s">
        <v>139</v>
      </c>
    </row>
    <row r="18" spans="1:1" ht="13.8" x14ac:dyDescent="0.3">
      <c r="A18" s="23" t="s">
        <v>140</v>
      </c>
    </row>
    <row r="19" spans="1:1" ht="13.8" x14ac:dyDescent="0.3">
      <c r="A19" s="23" t="s">
        <v>141</v>
      </c>
    </row>
    <row r="20" spans="1:1" ht="13.8" x14ac:dyDescent="0.3">
      <c r="A20" s="22" t="s">
        <v>142</v>
      </c>
    </row>
    <row r="21" spans="1:1" ht="13.8" x14ac:dyDescent="0.3">
      <c r="A21" s="23" t="s">
        <v>143</v>
      </c>
    </row>
    <row r="22" spans="1:1" ht="13.8" x14ac:dyDescent="0.3">
      <c r="A22" s="23" t="s">
        <v>144</v>
      </c>
    </row>
    <row r="23" spans="1:1" ht="13.8" x14ac:dyDescent="0.3">
      <c r="A23" s="23" t="s">
        <v>145</v>
      </c>
    </row>
    <row r="24" spans="1:1" ht="16.2" x14ac:dyDescent="0.3">
      <c r="A24" s="22" t="s">
        <v>146</v>
      </c>
    </row>
    <row r="25" spans="1:1" ht="13.8" x14ac:dyDescent="0.3">
      <c r="A25" s="23" t="s">
        <v>147</v>
      </c>
    </row>
    <row r="26" spans="1:1" ht="16.2" x14ac:dyDescent="0.3">
      <c r="A26" s="22" t="s">
        <v>148</v>
      </c>
    </row>
    <row r="27" spans="1:1" ht="16.2" x14ac:dyDescent="0.3">
      <c r="A27" s="23" t="s">
        <v>149</v>
      </c>
    </row>
    <row r="28" spans="1:1" ht="13.8" x14ac:dyDescent="0.3">
      <c r="A28" s="23" t="s">
        <v>150</v>
      </c>
    </row>
    <row r="29" spans="1:1" ht="13.8" x14ac:dyDescent="0.3">
      <c r="A29" s="22" t="s">
        <v>151</v>
      </c>
    </row>
  </sheetData>
  <mergeCells count="1">
    <mergeCell ref="A1:L1"/>
  </mergeCells>
  <phoneticPr fontId="0" type="noConversion"/>
  <hyperlinks>
    <hyperlink ref="A8" r:id="rId1" display="http://oregon.usgs.gov/rt_home/gifs/col.dalles.gif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Chart</vt:lpstr>
      <vt:lpstr>StationDescription</vt:lpstr>
      <vt:lpstr>StationDescription!DESCRIPTION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Hydrograph and station description for 14105700</dc:title>
  <dc:creator>Preferred Customer</dc:creator>
  <cp:lastModifiedBy>Havlíček Jan</cp:lastModifiedBy>
  <cp:lastPrinted>2001-06-13T15:51:41Z</cp:lastPrinted>
  <dcterms:created xsi:type="dcterms:W3CDTF">2001-02-15T03:57:15Z</dcterms:created>
  <dcterms:modified xsi:type="dcterms:W3CDTF">2023-09-10T12:17:28Z</dcterms:modified>
</cp:coreProperties>
</file>