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36" yWindow="-36" windowWidth="15468" windowHeight="8796" tabRatio="712" firstSheet="9" activeTab="12"/>
  </bookViews>
  <sheets>
    <sheet name="DEC99GULFCOAST" sheetId="1" r:id="rId1"/>
    <sheet name="JAN00GULFCOAST" sheetId="4" r:id="rId2"/>
    <sheet name="May00GulfCoast" sheetId="9" r:id="rId3"/>
    <sheet name="June00GulfCoast" sheetId="10" r:id="rId4"/>
    <sheet name="July2000GulfCoast" sheetId="11" r:id="rId5"/>
    <sheet name="August 2000 GulfCoast " sheetId="15" r:id="rId6"/>
    <sheet name="September 2000 GulfCoast" sheetId="16" r:id="rId7"/>
    <sheet name="October 2000 GulfCoast " sheetId="17" r:id="rId8"/>
    <sheet name="November 2000 GulfCoast  " sheetId="18" r:id="rId9"/>
    <sheet name="December 2000 GulfCoast   " sheetId="21" r:id="rId10"/>
    <sheet name="January 2001 GulfCoast " sheetId="22" r:id="rId11"/>
    <sheet name="Febuary 2001 GulfCoast " sheetId="23" r:id="rId12"/>
    <sheet name="March 2001 GulfCoast " sheetId="24" r:id="rId13"/>
    <sheet name="JANMOSSBLUFF" sheetId="2" r:id="rId14"/>
    <sheet name="FEBMOSSBLUFF" sheetId="5" r:id="rId15"/>
    <sheet name="MarMOSSBLUFF" sheetId="6" r:id="rId16"/>
    <sheet name="AprMOSSBLUFF" sheetId="7" r:id="rId17"/>
    <sheet name="MayMosBluff" sheetId="8" r:id="rId18"/>
    <sheet name="JuneMossBluff" sheetId="12" r:id="rId19"/>
    <sheet name="JulyMossBluff" sheetId="13" r:id="rId20"/>
    <sheet name="AugustMossBluff" sheetId="14" r:id="rId21"/>
  </sheets>
  <definedNames>
    <definedName name="_xlnm.Print_Area" localSheetId="9">'December 2000 GulfCoast   '!$A$1:$K$41</definedName>
    <definedName name="_xlnm.Print_Area" localSheetId="11">'Febuary 2001 GulfCoast '!$A$1:$K$41</definedName>
    <definedName name="_xlnm.Print_Area" localSheetId="13">JANMOSSBLUFF!$A$1:$R$40</definedName>
    <definedName name="_xlnm.Print_Area" localSheetId="10">'January 2001 GulfCoast '!$A$1:$K$41</definedName>
    <definedName name="_xlnm.Print_Area" localSheetId="12">'March 2001 GulfCoast '!$A$1:$K$41</definedName>
    <definedName name="_xlnm.Print_Area" localSheetId="8">'November 2000 GulfCoast  '!$A$1:$K$41</definedName>
    <definedName name="_xlnm.Print_Area" localSheetId="7">'October 2000 GulfCoast '!$A$1:$K$41</definedName>
    <definedName name="_xlnm.Print_Area" localSheetId="6">'September 2000 GulfCoast'!$A$1:$K$40</definedName>
  </definedNames>
  <calcPr calcId="0"/>
</workbook>
</file>

<file path=xl/calcChain.xml><?xml version="1.0" encoding="utf-8"?>
<calcChain xmlns="http://schemas.openxmlformats.org/spreadsheetml/2006/main">
  <c r="B2" i="7" l="1"/>
  <c r="B36" i="7"/>
  <c r="C36" i="7"/>
  <c r="E36" i="7"/>
  <c r="F36" i="7"/>
  <c r="H36" i="7"/>
  <c r="I36" i="7"/>
  <c r="K36" i="7"/>
  <c r="L36" i="7"/>
  <c r="N36" i="7"/>
  <c r="O36" i="7"/>
  <c r="B37" i="7"/>
  <c r="E37" i="7"/>
  <c r="H37" i="7"/>
  <c r="K37" i="7"/>
  <c r="N37" i="7"/>
  <c r="Q37" i="7"/>
  <c r="B39" i="7"/>
  <c r="B5" i="15"/>
  <c r="G5" i="15"/>
  <c r="B37" i="15"/>
  <c r="G37" i="15"/>
  <c r="H37" i="15"/>
  <c r="I37" i="15"/>
  <c r="J37" i="15"/>
  <c r="B39" i="15"/>
  <c r="G39" i="15"/>
  <c r="B40" i="15"/>
  <c r="B2" i="14"/>
  <c r="B37" i="14"/>
  <c r="C37" i="14"/>
  <c r="E37" i="14"/>
  <c r="F37" i="14"/>
  <c r="H37" i="14"/>
  <c r="I37" i="14"/>
  <c r="K37" i="14"/>
  <c r="L37" i="14"/>
  <c r="N37" i="14"/>
  <c r="O37" i="14"/>
  <c r="B38" i="14"/>
  <c r="E38" i="14"/>
  <c r="H38" i="14"/>
  <c r="K38" i="14"/>
  <c r="N38" i="14"/>
  <c r="Q38" i="14"/>
  <c r="B40" i="14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B35" i="1"/>
  <c r="F35" i="1"/>
  <c r="B37" i="1"/>
  <c r="F37" i="1"/>
  <c r="C6" i="21"/>
  <c r="E6" i="21"/>
  <c r="J6" i="21"/>
  <c r="B38" i="21"/>
  <c r="C38" i="21"/>
  <c r="D38" i="21"/>
  <c r="E38" i="21"/>
  <c r="F38" i="21"/>
  <c r="G38" i="21"/>
  <c r="H38" i="21"/>
  <c r="I38" i="21"/>
  <c r="J38" i="21"/>
  <c r="K38" i="21"/>
  <c r="B39" i="21"/>
  <c r="C39" i="21"/>
  <c r="E39" i="21"/>
  <c r="G39" i="21"/>
  <c r="H39" i="21"/>
  <c r="J39" i="21"/>
  <c r="K39" i="21"/>
  <c r="B40" i="21"/>
  <c r="B41" i="21"/>
  <c r="B42" i="21"/>
  <c r="B2" i="5"/>
  <c r="B13" i="5"/>
  <c r="B21" i="5"/>
  <c r="B35" i="5"/>
  <c r="C35" i="5"/>
  <c r="E35" i="5"/>
  <c r="F35" i="5"/>
  <c r="H35" i="5"/>
  <c r="I35" i="5"/>
  <c r="K35" i="5"/>
  <c r="L35" i="5"/>
  <c r="N35" i="5"/>
  <c r="O35" i="5"/>
  <c r="B36" i="5"/>
  <c r="E36" i="5"/>
  <c r="H36" i="5"/>
  <c r="K36" i="5"/>
  <c r="N36" i="5"/>
  <c r="Q36" i="5"/>
  <c r="B38" i="5"/>
  <c r="C38" i="23"/>
  <c r="D38" i="23"/>
  <c r="E38" i="23"/>
  <c r="F38" i="23"/>
  <c r="G38" i="23"/>
  <c r="H38" i="23"/>
  <c r="I38" i="23"/>
  <c r="J38" i="23"/>
  <c r="K38" i="23"/>
  <c r="G39" i="23"/>
  <c r="H39" i="23"/>
  <c r="J39" i="23"/>
  <c r="B40" i="23"/>
  <c r="B41" i="23"/>
  <c r="B42" i="23"/>
  <c r="B37" i="4"/>
  <c r="F37" i="4"/>
  <c r="B39" i="4"/>
  <c r="F39" i="4"/>
  <c r="B40" i="4"/>
  <c r="B2" i="2"/>
  <c r="B34" i="2"/>
  <c r="B35" i="2"/>
  <c r="B36" i="2"/>
  <c r="B37" i="2"/>
  <c r="C37" i="2"/>
  <c r="E37" i="2"/>
  <c r="F37" i="2"/>
  <c r="H37" i="2"/>
  <c r="I37" i="2"/>
  <c r="K37" i="2"/>
  <c r="L37" i="2"/>
  <c r="N37" i="2"/>
  <c r="O37" i="2"/>
  <c r="B38" i="2"/>
  <c r="E38" i="2"/>
  <c r="H38" i="2"/>
  <c r="K38" i="2"/>
  <c r="N38" i="2"/>
  <c r="Q38" i="2"/>
  <c r="B40" i="2"/>
  <c r="B38" i="22"/>
  <c r="C38" i="22"/>
  <c r="D38" i="22"/>
  <c r="E38" i="22"/>
  <c r="F38" i="22"/>
  <c r="G38" i="22"/>
  <c r="H38" i="22"/>
  <c r="I38" i="22"/>
  <c r="J38" i="22"/>
  <c r="K38" i="22"/>
  <c r="B39" i="22"/>
  <c r="C39" i="22"/>
  <c r="E39" i="22"/>
  <c r="G39" i="22"/>
  <c r="H39" i="22"/>
  <c r="J39" i="22"/>
  <c r="K39" i="22"/>
  <c r="B40" i="22"/>
  <c r="B41" i="22"/>
  <c r="B42" i="22"/>
  <c r="B5" i="11"/>
  <c r="G5" i="11"/>
  <c r="B37" i="11"/>
  <c r="G37" i="11"/>
  <c r="H37" i="11"/>
  <c r="I37" i="11"/>
  <c r="J37" i="11"/>
  <c r="B39" i="11"/>
  <c r="G39" i="11"/>
  <c r="B40" i="11"/>
  <c r="B2" i="13"/>
  <c r="B37" i="13"/>
  <c r="C37" i="13"/>
  <c r="E37" i="13"/>
  <c r="F37" i="13"/>
  <c r="H37" i="13"/>
  <c r="I37" i="13"/>
  <c r="K37" i="13"/>
  <c r="L37" i="13"/>
  <c r="N37" i="13"/>
  <c r="O37" i="13"/>
  <c r="B38" i="13"/>
  <c r="E38" i="13"/>
  <c r="H38" i="13"/>
  <c r="K38" i="13"/>
  <c r="N38" i="13"/>
  <c r="Q38" i="13"/>
  <c r="B40" i="13"/>
  <c r="B5" i="10"/>
  <c r="K5" i="10"/>
  <c r="D6" i="10"/>
  <c r="G6" i="10"/>
  <c r="J6" i="10"/>
  <c r="D7" i="10"/>
  <c r="G7" i="10"/>
  <c r="J7" i="10"/>
  <c r="D8" i="10"/>
  <c r="G8" i="10"/>
  <c r="J8" i="10"/>
  <c r="D9" i="10"/>
  <c r="G9" i="10"/>
  <c r="J9" i="10"/>
  <c r="D10" i="10"/>
  <c r="G10" i="10"/>
  <c r="J10" i="10"/>
  <c r="D11" i="10"/>
  <c r="G11" i="10"/>
  <c r="J11" i="10"/>
  <c r="D12" i="10"/>
  <c r="G12" i="10"/>
  <c r="J12" i="10"/>
  <c r="D13" i="10"/>
  <c r="G13" i="10"/>
  <c r="J13" i="10"/>
  <c r="D14" i="10"/>
  <c r="G14" i="10"/>
  <c r="J14" i="10"/>
  <c r="D15" i="10"/>
  <c r="G15" i="10"/>
  <c r="J15" i="10"/>
  <c r="D16" i="10"/>
  <c r="G16" i="10"/>
  <c r="J16" i="10"/>
  <c r="D17" i="10"/>
  <c r="G17" i="10"/>
  <c r="J17" i="10"/>
  <c r="D18" i="10"/>
  <c r="G18" i="10"/>
  <c r="J18" i="10"/>
  <c r="D19" i="10"/>
  <c r="G19" i="10"/>
  <c r="J19" i="10"/>
  <c r="D20" i="10"/>
  <c r="G20" i="10"/>
  <c r="J20" i="10"/>
  <c r="D21" i="10"/>
  <c r="G21" i="10"/>
  <c r="J21" i="10"/>
  <c r="D22" i="10"/>
  <c r="G22" i="10"/>
  <c r="J22" i="10"/>
  <c r="D23" i="10"/>
  <c r="G23" i="10"/>
  <c r="J23" i="10"/>
  <c r="D24" i="10"/>
  <c r="G24" i="10"/>
  <c r="J24" i="10"/>
  <c r="D25" i="10"/>
  <c r="G25" i="10"/>
  <c r="J25" i="10"/>
  <c r="D26" i="10"/>
  <c r="G26" i="10"/>
  <c r="J26" i="10"/>
  <c r="D27" i="10"/>
  <c r="G27" i="10"/>
  <c r="J27" i="10"/>
  <c r="D28" i="10"/>
  <c r="G28" i="10"/>
  <c r="J28" i="10"/>
  <c r="D29" i="10"/>
  <c r="G29" i="10"/>
  <c r="J29" i="10"/>
  <c r="D30" i="10"/>
  <c r="G30" i="10"/>
  <c r="J30" i="10"/>
  <c r="D31" i="10"/>
  <c r="G31" i="10"/>
  <c r="J31" i="10"/>
  <c r="D32" i="10"/>
  <c r="G32" i="10"/>
  <c r="J32" i="10"/>
  <c r="D33" i="10"/>
  <c r="G33" i="10"/>
  <c r="J33" i="10"/>
  <c r="D34" i="10"/>
  <c r="G34" i="10"/>
  <c r="J34" i="10"/>
  <c r="D35" i="10"/>
  <c r="G35" i="10"/>
  <c r="J35" i="10"/>
  <c r="C37" i="10"/>
  <c r="E37" i="10"/>
  <c r="F37" i="10"/>
  <c r="H37" i="10"/>
  <c r="I37" i="10"/>
  <c r="K37" i="10"/>
  <c r="B39" i="10"/>
  <c r="K39" i="10"/>
  <c r="B40" i="10"/>
  <c r="B2" i="12"/>
  <c r="B36" i="12"/>
  <c r="C36" i="12"/>
  <c r="E36" i="12"/>
  <c r="F36" i="12"/>
  <c r="H36" i="12"/>
  <c r="I36" i="12"/>
  <c r="K36" i="12"/>
  <c r="L36" i="12"/>
  <c r="N36" i="12"/>
  <c r="O36" i="12"/>
  <c r="B37" i="12"/>
  <c r="E37" i="12"/>
  <c r="H37" i="12"/>
  <c r="K37" i="12"/>
  <c r="N37" i="12"/>
  <c r="Q37" i="12"/>
  <c r="B39" i="12"/>
  <c r="C38" i="24"/>
  <c r="D38" i="24"/>
  <c r="E38" i="24"/>
  <c r="F38" i="24"/>
  <c r="G38" i="24"/>
  <c r="H38" i="24"/>
  <c r="I38" i="24"/>
  <c r="J38" i="24"/>
  <c r="K38" i="24"/>
  <c r="H39" i="24"/>
  <c r="J39" i="24"/>
  <c r="B40" i="24"/>
  <c r="B41" i="24"/>
  <c r="B42" i="24"/>
  <c r="B2" i="6"/>
  <c r="B6" i="6"/>
  <c r="B37" i="6"/>
  <c r="C37" i="6"/>
  <c r="E37" i="6"/>
  <c r="F37" i="6"/>
  <c r="H37" i="6"/>
  <c r="I37" i="6"/>
  <c r="K37" i="6"/>
  <c r="L37" i="6"/>
  <c r="N37" i="6"/>
  <c r="O37" i="6"/>
  <c r="B38" i="6"/>
  <c r="E38" i="6"/>
  <c r="H38" i="6"/>
  <c r="K38" i="6"/>
  <c r="N38" i="6"/>
  <c r="Q38" i="6"/>
  <c r="B40" i="6"/>
  <c r="B5" i="9"/>
  <c r="F5" i="9"/>
  <c r="B37" i="9"/>
  <c r="F37" i="9"/>
  <c r="B39" i="9"/>
  <c r="F39" i="9"/>
  <c r="B40" i="9"/>
  <c r="B2" i="8"/>
  <c r="B37" i="8"/>
  <c r="C37" i="8"/>
  <c r="E37" i="8"/>
  <c r="F37" i="8"/>
  <c r="H37" i="8"/>
  <c r="I37" i="8"/>
  <c r="K37" i="8"/>
  <c r="L37" i="8"/>
  <c r="N37" i="8"/>
  <c r="O37" i="8"/>
  <c r="B38" i="8"/>
  <c r="E38" i="8"/>
  <c r="H38" i="8"/>
  <c r="K38" i="8"/>
  <c r="N38" i="8"/>
  <c r="Q38" i="8"/>
  <c r="B40" i="8"/>
  <c r="B38" i="18"/>
  <c r="C38" i="18"/>
  <c r="D38" i="18"/>
  <c r="E38" i="18"/>
  <c r="F38" i="18"/>
  <c r="G38" i="18"/>
  <c r="H38" i="18"/>
  <c r="I38" i="18"/>
  <c r="J38" i="18"/>
  <c r="B39" i="18"/>
  <c r="C39" i="18"/>
  <c r="E39" i="18"/>
  <c r="G39" i="18"/>
  <c r="H39" i="18"/>
  <c r="J39" i="18"/>
  <c r="B40" i="18"/>
  <c r="B41" i="18"/>
  <c r="B42" i="18"/>
  <c r="B38" i="17"/>
  <c r="G38" i="17"/>
  <c r="H38" i="17"/>
  <c r="I38" i="17"/>
  <c r="J38" i="17"/>
  <c r="B40" i="17"/>
  <c r="G40" i="17"/>
  <c r="B41" i="17"/>
  <c r="B42" i="17"/>
  <c r="G5" i="16"/>
  <c r="B37" i="16"/>
  <c r="D37" i="16"/>
  <c r="G37" i="16"/>
  <c r="H37" i="16"/>
  <c r="I37" i="16"/>
  <c r="J37" i="16"/>
  <c r="B39" i="16"/>
  <c r="G39" i="16"/>
  <c r="B40" i="16"/>
</calcChain>
</file>

<file path=xl/comments1.xml><?xml version="1.0" encoding="utf-8"?>
<comments xmlns="http://schemas.openxmlformats.org/spreadsheetml/2006/main">
  <authors>
    <author>klenart</author>
  </authors>
  <commentList>
    <comment ref="B13" authorId="0" shapeId="0">
      <text>
        <r>
          <rPr>
            <b/>
            <sz val="8"/>
            <color indexed="81"/>
            <rFont val="Tahoma"/>
          </rPr>
          <t>klenart:</t>
        </r>
        <r>
          <rPr>
            <sz val="8"/>
            <color indexed="81"/>
            <rFont val="Tahoma"/>
          </rPr>
          <t xml:space="preserve">
Gross 29994
Fuel       450
Net    29544</t>
        </r>
      </text>
    </comment>
    <comment ref="B21" authorId="0" shapeId="0">
      <text>
        <r>
          <rPr>
            <b/>
            <sz val="8"/>
            <color indexed="81"/>
            <rFont val="Tahoma"/>
          </rPr>
          <t>klenart:</t>
        </r>
        <r>
          <rPr>
            <sz val="8"/>
            <color indexed="81"/>
            <rFont val="Tahoma"/>
          </rPr>
          <t xml:space="preserve">
Gross 10250
Fuel       154
Net     10096</t>
        </r>
      </text>
    </comment>
    <comment ref="B23" authorId="0" shapeId="0">
      <text>
        <r>
          <rPr>
            <b/>
            <sz val="8"/>
            <color indexed="81"/>
            <rFont val="Tahoma"/>
          </rPr>
          <t>klenart:</t>
        </r>
        <r>
          <rPr>
            <sz val="8"/>
            <color indexed="81"/>
            <rFont val="Tahoma"/>
          </rPr>
          <t xml:space="preserve">
Gross 9896
Fuel     148
Net    9748</t>
        </r>
      </text>
    </comment>
  </commentList>
</comments>
</file>

<file path=xl/comments2.xml><?xml version="1.0" encoding="utf-8"?>
<comments xmlns="http://schemas.openxmlformats.org/spreadsheetml/2006/main">
  <authors>
    <author>klenart</author>
  </authors>
  <commentList>
    <comment ref="B34" authorId="0" shapeId="0">
      <text>
        <r>
          <rPr>
            <b/>
            <sz val="8"/>
            <color indexed="81"/>
            <rFont val="Tahoma"/>
          </rPr>
          <t>klenart:</t>
        </r>
        <r>
          <rPr>
            <sz val="8"/>
            <color indexed="81"/>
            <rFont val="Tahoma"/>
          </rPr>
          <t xml:space="preserve">
Gross 4739
Fuel       71
Net    4668</t>
        </r>
      </text>
    </comment>
    <comment ref="B35" authorId="0" shapeId="0">
      <text>
        <r>
          <rPr>
            <b/>
            <sz val="8"/>
            <color indexed="81"/>
            <rFont val="Tahoma"/>
          </rPr>
          <t>klenart:</t>
        </r>
        <r>
          <rPr>
            <sz val="8"/>
            <color indexed="81"/>
            <rFont val="Tahoma"/>
          </rPr>
          <t xml:space="preserve">
Gross 4739
Fuel       71
Net    4668</t>
        </r>
      </text>
    </comment>
  </commentList>
</comments>
</file>

<file path=xl/comments3.xml><?xml version="1.0" encoding="utf-8"?>
<comments xmlns="http://schemas.openxmlformats.org/spreadsheetml/2006/main">
  <authors>
    <author>klenart</author>
  </authors>
  <commentList>
    <comment ref="B12" authorId="0" shapeId="0">
      <text>
        <r>
          <rPr>
            <b/>
            <sz val="8"/>
            <color indexed="81"/>
            <rFont val="Tahoma"/>
          </rPr>
          <t>klenart:</t>
        </r>
        <r>
          <rPr>
            <sz val="8"/>
            <color indexed="81"/>
            <rFont val="Tahoma"/>
          </rPr>
          <t xml:space="preserve">
Gross 19792
Fue        297
Net     19495</t>
        </r>
      </text>
    </comment>
    <comment ref="B13" authorId="0" shapeId="0">
      <text>
        <r>
          <rPr>
            <b/>
            <sz val="8"/>
            <color indexed="81"/>
            <rFont val="Tahoma"/>
          </rPr>
          <t>klenart:</t>
        </r>
        <r>
          <rPr>
            <sz val="8"/>
            <color indexed="81"/>
            <rFont val="Tahoma"/>
          </rPr>
          <t xml:space="preserve">
Gross 19792
Fue        297
Net     19495</t>
        </r>
      </text>
    </comment>
    <comment ref="B14" authorId="0" shapeId="0">
      <text>
        <r>
          <rPr>
            <b/>
            <sz val="8"/>
            <color indexed="81"/>
            <rFont val="Tahoma"/>
          </rPr>
          <t>klenart:</t>
        </r>
        <r>
          <rPr>
            <sz val="8"/>
            <color indexed="81"/>
            <rFont val="Tahoma"/>
          </rPr>
          <t xml:space="preserve">
Gross 19792
Fue        297
Net     19495</t>
        </r>
      </text>
    </comment>
    <comment ref="B15" authorId="0" shapeId="0">
      <text>
        <r>
          <rPr>
            <b/>
            <sz val="8"/>
            <color indexed="81"/>
            <rFont val="Tahoma"/>
          </rPr>
          <t>klenart:</t>
        </r>
        <r>
          <rPr>
            <sz val="8"/>
            <color indexed="81"/>
            <rFont val="Tahoma"/>
          </rPr>
          <t xml:space="preserve">
Gross 19792
Fue        297
Net     19495</t>
        </r>
      </text>
    </comment>
    <comment ref="B34" authorId="0" shapeId="0">
      <text>
        <r>
          <rPr>
            <b/>
            <sz val="8"/>
            <color indexed="81"/>
            <rFont val="Tahoma"/>
          </rPr>
          <t>klenart:</t>
        </r>
        <r>
          <rPr>
            <sz val="8"/>
            <color indexed="81"/>
            <rFont val="Tahoma"/>
          </rPr>
          <t xml:space="preserve">
Gross 1397
Fuel     21
Net    1376</t>
        </r>
      </text>
    </comment>
    <comment ref="B35" authorId="0" shapeId="0">
      <text>
        <r>
          <rPr>
            <b/>
            <sz val="8"/>
            <color indexed="81"/>
            <rFont val="Tahoma"/>
          </rPr>
          <t>klenart:</t>
        </r>
        <r>
          <rPr>
            <sz val="8"/>
            <color indexed="81"/>
            <rFont val="Tahoma"/>
          </rPr>
          <t xml:space="preserve">
Gross 1397
Fuel     21
Net    1376</t>
        </r>
      </text>
    </comment>
    <comment ref="B36" authorId="0" shapeId="0">
      <text>
        <r>
          <rPr>
            <b/>
            <sz val="8"/>
            <color indexed="81"/>
            <rFont val="Tahoma"/>
          </rPr>
          <t>klenart:</t>
        </r>
        <r>
          <rPr>
            <sz val="8"/>
            <color indexed="81"/>
            <rFont val="Tahoma"/>
          </rPr>
          <t xml:space="preserve">
Gross 1397
Fuel     21
Net    1376</t>
        </r>
      </text>
    </comment>
  </commentList>
</comments>
</file>

<file path=xl/sharedStrings.xml><?xml version="1.0" encoding="utf-8"?>
<sst xmlns="http://schemas.openxmlformats.org/spreadsheetml/2006/main" count="455" uniqueCount="55">
  <si>
    <t>K#114786</t>
  </si>
  <si>
    <t>K#114846</t>
  </si>
  <si>
    <t>Beg Balance</t>
  </si>
  <si>
    <t>Total Balance</t>
  </si>
  <si>
    <t>MWQ</t>
  </si>
  <si>
    <t>Diff Stor Bal &amp; MWQ</t>
  </si>
  <si>
    <t>NGPL GULF COAST STORAGE</t>
  </si>
  <si>
    <t>LA Withdrawl</t>
  </si>
  <si>
    <t>LA Injection</t>
  </si>
  <si>
    <t>STX Injection</t>
  </si>
  <si>
    <t>STX Withdrawl</t>
  </si>
  <si>
    <t>Ending Balance</t>
  </si>
  <si>
    <t>DECEMBER 1999</t>
  </si>
  <si>
    <t>Injection</t>
  </si>
  <si>
    <t>Withdrawl</t>
  </si>
  <si>
    <t>NGPL</t>
  </si>
  <si>
    <t>CHANNEL (EL PASO)</t>
  </si>
  <si>
    <t>HOUSTON PIPELINE (HPL)</t>
  </si>
  <si>
    <t>MIDCON TX (UTTCO)</t>
  </si>
  <si>
    <t>TEJAS GAS</t>
  </si>
  <si>
    <t>TETCO</t>
  </si>
  <si>
    <t>ENRON NORTH AMERICA MOSS BLUFF STORAGE</t>
  </si>
  <si>
    <t>Net Inj/WithD per Pipe</t>
  </si>
  <si>
    <t>Total Inj/Withdrawl</t>
  </si>
  <si>
    <t>Total Combined Balance</t>
  </si>
  <si>
    <t>Inj net fuel</t>
  </si>
  <si>
    <t>NOTE:  1.5% FUEL CHARGED GOING INTO MOSS BLUFF</t>
  </si>
  <si>
    <t>NOTE:  1.5% FUEL CHARGED GOING INTO MOSS BLUFF (Injection)</t>
  </si>
  <si>
    <t>31 was retro nom to clear over MWQ,  Pipe allowed retro nom</t>
  </si>
  <si>
    <t>TXOK Injection</t>
  </si>
  <si>
    <t>TXOK Withdrawl</t>
  </si>
  <si>
    <t>TxOK Injection</t>
  </si>
  <si>
    <t>TxOK Withdrawl</t>
  </si>
  <si>
    <t>Total Monthly Balance</t>
  </si>
  <si>
    <t>0</t>
  </si>
  <si>
    <t>1.70% for fuel</t>
  </si>
  <si>
    <t xml:space="preserve"> </t>
  </si>
  <si>
    <t>SEPTEMBER</t>
  </si>
  <si>
    <t>OCTOBER</t>
  </si>
  <si>
    <t>November</t>
  </si>
  <si>
    <t>Total Ending Balance</t>
  </si>
  <si>
    <t xml:space="preserve">               Beg Balance</t>
  </si>
  <si>
    <t>October</t>
  </si>
  <si>
    <t>K#114786  MAX MDQ=18,283</t>
  </si>
  <si>
    <t>K#114846  MAX MDQ=13,333</t>
  </si>
  <si>
    <t>Net Withdrawl/Injection</t>
  </si>
  <si>
    <t>December</t>
  </si>
  <si>
    <t>.</t>
  </si>
  <si>
    <t>K#114846  MAX MDQ=13,333 X 70% = 9,333</t>
  </si>
  <si>
    <t>January</t>
  </si>
  <si>
    <t>K#114786  MAX MDQ=18,283 X 70% = 12,770</t>
  </si>
  <si>
    <t xml:space="preserve"> 1/11/01</t>
  </si>
  <si>
    <t>February</t>
  </si>
  <si>
    <t>TXOK</t>
  </si>
  <si>
    <t>March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</si>
</sst>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8" formatCode="_(* #,##0_);_(* \(#,##0\);_(* &quot;-&quot;??_);_(@_)"/>
  </numFmts>
  <fonts count="10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b/>
      <u/>
      <sz val="9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8"/>
        <bgColor indexed="64"/>
      </patternFill>
    </fill>
  </fills>
  <borders count="9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Dashed">
        <color indexed="64"/>
      </right>
      <top style="mediumDashed">
        <color indexed="64"/>
      </top>
      <bottom/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/>
      <right style="mediumDashed">
        <color indexed="64"/>
      </right>
      <top/>
      <bottom/>
      <diagonal/>
    </border>
    <border>
      <left style="mediumDashed">
        <color indexed="64"/>
      </left>
      <right/>
      <top style="mediumDashed">
        <color indexed="64"/>
      </top>
      <bottom/>
      <diagonal/>
    </border>
    <border>
      <left/>
      <right style="mediumDashed">
        <color indexed="64"/>
      </right>
      <top style="medium">
        <color indexed="64"/>
      </top>
      <bottom/>
      <diagonal/>
    </border>
    <border>
      <left style="thin">
        <color indexed="64"/>
      </left>
      <right style="mediumDashed">
        <color indexed="64"/>
      </right>
      <top/>
      <bottom/>
      <diagonal/>
    </border>
    <border>
      <left/>
      <right/>
      <top style="mediumDashed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mediumDashed">
        <color indexed="64"/>
      </top>
      <bottom/>
      <diagonal/>
    </border>
    <border>
      <left/>
      <right style="thick">
        <color indexed="64"/>
      </right>
      <top style="mediumDashed">
        <color indexed="64"/>
      </top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mediumDashed">
        <color indexed="64"/>
      </left>
      <right/>
      <top style="medium">
        <color indexed="64"/>
      </top>
      <bottom/>
      <diagonal/>
    </border>
    <border>
      <left style="mediumDashed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mediumDashed">
        <color indexed="64"/>
      </left>
      <right style="thin">
        <color indexed="64"/>
      </right>
      <top style="medium">
        <color indexed="64"/>
      </top>
      <bottom/>
      <diagonal/>
    </border>
    <border>
      <left style="mediumDashed">
        <color indexed="64"/>
      </left>
      <right style="thin">
        <color indexed="64"/>
      </right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Dashed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/>
      <top style="mediumDashed">
        <color indexed="64"/>
      </top>
      <bottom style="thick">
        <color indexed="64"/>
      </bottom>
      <diagonal/>
    </border>
    <border>
      <left/>
      <right style="thick">
        <color indexed="64"/>
      </right>
      <top style="mediumDashed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/>
      <right/>
      <top style="mediumDashed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medium">
        <color indexed="64"/>
      </left>
      <right/>
      <top style="mediumDashed">
        <color indexed="64"/>
      </top>
      <bottom/>
      <diagonal/>
    </border>
    <border>
      <left/>
      <right style="medium">
        <color indexed="64"/>
      </right>
      <top style="mediumDashed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mediumDashed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medium">
        <color indexed="64"/>
      </top>
      <bottom/>
      <diagonal/>
    </border>
    <border>
      <left style="mediumDashed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Dashed">
        <color indexed="64"/>
      </top>
      <bottom/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medium">
        <color indexed="64"/>
      </bottom>
      <diagonal/>
    </border>
    <border>
      <left style="mediumDashed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mediumDashed">
        <color indexed="64"/>
      </bottom>
      <diagonal/>
    </border>
    <border>
      <left/>
      <right/>
      <top style="thick">
        <color indexed="64"/>
      </top>
      <bottom style="mediumDashed">
        <color indexed="64"/>
      </bottom>
      <diagonal/>
    </border>
    <border>
      <left/>
      <right style="thick">
        <color indexed="64"/>
      </right>
      <top style="thick">
        <color indexed="64"/>
      </top>
      <bottom style="mediumDashed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mediumDashDot">
        <color indexed="64"/>
      </top>
      <bottom style="mediumDashed">
        <color indexed="64"/>
      </bottom>
      <diagonal/>
    </border>
    <border>
      <left/>
      <right style="thick">
        <color indexed="64"/>
      </right>
      <top style="mediumDashDot">
        <color indexed="64"/>
      </top>
      <bottom style="mediumDashed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28">
    <xf numFmtId="0" fontId="0" fillId="0" borderId="0" xfId="0"/>
    <xf numFmtId="14" fontId="0" fillId="0" borderId="0" xfId="0" applyNumberFormat="1"/>
    <xf numFmtId="0" fontId="2" fillId="0" borderId="0" xfId="0" applyFont="1"/>
    <xf numFmtId="0" fontId="2" fillId="0" borderId="0" xfId="0" applyFont="1" applyAlignment="1">
      <alignment horizontal="center"/>
    </xf>
    <xf numFmtId="168" fontId="2" fillId="0" borderId="1" xfId="1" applyNumberFormat="1" applyFont="1" applyBorder="1"/>
    <xf numFmtId="168" fontId="0" fillId="0" borderId="0" xfId="1" applyNumberFormat="1" applyFont="1" applyBorder="1"/>
    <xf numFmtId="168" fontId="2" fillId="0" borderId="2" xfId="1" applyNumberFormat="1" applyFont="1" applyBorder="1"/>
    <xf numFmtId="168" fontId="0" fillId="0" borderId="3" xfId="1" applyNumberFormat="1" applyFont="1" applyBorder="1"/>
    <xf numFmtId="0" fontId="2" fillId="0" borderId="4" xfId="0" applyFont="1" applyBorder="1" applyAlignment="1">
      <alignment horizontal="center"/>
    </xf>
    <xf numFmtId="168" fontId="2" fillId="0" borderId="5" xfId="1" applyNumberFormat="1" applyFont="1" applyBorder="1"/>
    <xf numFmtId="168" fontId="0" fillId="0" borderId="6" xfId="1" applyNumberFormat="1" applyFont="1" applyBorder="1"/>
    <xf numFmtId="0" fontId="2" fillId="0" borderId="7" xfId="0" applyFont="1" applyBorder="1" applyAlignment="1">
      <alignment horizontal="center"/>
    </xf>
    <xf numFmtId="168" fontId="0" fillId="0" borderId="8" xfId="1" applyNumberFormat="1" applyFont="1" applyBorder="1"/>
    <xf numFmtId="168" fontId="0" fillId="0" borderId="9" xfId="1" applyNumberFormat="1" applyFont="1" applyBorder="1"/>
    <xf numFmtId="0" fontId="0" fillId="0" borderId="1" xfId="0" applyBorder="1"/>
    <xf numFmtId="0" fontId="2" fillId="0" borderId="10" xfId="0" applyFont="1" applyBorder="1" applyAlignment="1">
      <alignment horizontal="center"/>
    </xf>
    <xf numFmtId="168" fontId="2" fillId="0" borderId="0" xfId="1" applyNumberFormat="1" applyFont="1" applyBorder="1"/>
    <xf numFmtId="0" fontId="0" fillId="0" borderId="11" xfId="0" applyBorder="1"/>
    <xf numFmtId="0" fontId="0" fillId="0" borderId="12" xfId="0" applyBorder="1"/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168" fontId="2" fillId="0" borderId="15" xfId="1" applyNumberFormat="1" applyFont="1" applyBorder="1"/>
    <xf numFmtId="0" fontId="0" fillId="0" borderId="16" xfId="0" applyBorder="1"/>
    <xf numFmtId="0" fontId="0" fillId="0" borderId="0" xfId="0" applyBorder="1"/>
    <xf numFmtId="168" fontId="0" fillId="0" borderId="17" xfId="1" applyNumberFormat="1" applyFont="1" applyBorder="1"/>
    <xf numFmtId="168" fontId="2" fillId="0" borderId="18" xfId="1" applyNumberFormat="1" applyFont="1" applyBorder="1"/>
    <xf numFmtId="168" fontId="2" fillId="0" borderId="17" xfId="1" applyNumberFormat="1" applyFont="1" applyBorder="1"/>
    <xf numFmtId="168" fontId="2" fillId="0" borderId="19" xfId="0" applyNumberFormat="1" applyFont="1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168" fontId="0" fillId="0" borderId="23" xfId="1" applyNumberFormat="1" applyFont="1" applyBorder="1"/>
    <xf numFmtId="43" fontId="0" fillId="0" borderId="6" xfId="1" applyFont="1" applyBorder="1"/>
    <xf numFmtId="0" fontId="2" fillId="0" borderId="12" xfId="0" applyFont="1" applyBorder="1" applyAlignment="1">
      <alignment horizontal="center"/>
    </xf>
    <xf numFmtId="168" fontId="2" fillId="0" borderId="16" xfId="1" applyNumberFormat="1" applyFont="1" applyBorder="1"/>
    <xf numFmtId="168" fontId="0" fillId="0" borderId="24" xfId="1" applyNumberFormat="1" applyFont="1" applyBorder="1"/>
    <xf numFmtId="168" fontId="2" fillId="0" borderId="25" xfId="1" applyNumberFormat="1" applyFont="1" applyBorder="1"/>
    <xf numFmtId="168" fontId="2" fillId="0" borderId="24" xfId="1" applyNumberFormat="1" applyFont="1" applyBorder="1"/>
    <xf numFmtId="168" fontId="2" fillId="0" borderId="20" xfId="0" applyNumberFormat="1" applyFont="1" applyBorder="1"/>
    <xf numFmtId="0" fontId="2" fillId="0" borderId="20" xfId="0" applyFont="1" applyBorder="1"/>
    <xf numFmtId="0" fontId="2" fillId="0" borderId="26" xfId="0" applyFont="1" applyBorder="1"/>
    <xf numFmtId="43" fontId="0" fillId="0" borderId="0" xfId="1" applyFont="1" applyBorder="1"/>
    <xf numFmtId="168" fontId="0" fillId="0" borderId="27" xfId="1" applyNumberFormat="1" applyFont="1" applyBorder="1"/>
    <xf numFmtId="168" fontId="0" fillId="0" borderId="28" xfId="1" applyNumberFormat="1" applyFont="1" applyBorder="1"/>
    <xf numFmtId="43" fontId="0" fillId="0" borderId="29" xfId="1" applyFont="1" applyBorder="1"/>
    <xf numFmtId="43" fontId="0" fillId="0" borderId="30" xfId="1" applyFont="1" applyBorder="1"/>
    <xf numFmtId="0" fontId="0" fillId="0" borderId="31" xfId="0" applyBorder="1"/>
    <xf numFmtId="0" fontId="0" fillId="0" borderId="32" xfId="0" applyBorder="1"/>
    <xf numFmtId="168" fontId="1" fillId="0" borderId="17" xfId="1" applyNumberFormat="1" applyBorder="1"/>
    <xf numFmtId="168" fontId="1" fillId="0" borderId="8" xfId="1" applyNumberFormat="1" applyBorder="1"/>
    <xf numFmtId="168" fontId="1" fillId="0" borderId="24" xfId="1" applyNumberFormat="1" applyBorder="1"/>
    <xf numFmtId="43" fontId="1" fillId="0" borderId="29" xfId="1" applyBorder="1"/>
    <xf numFmtId="168" fontId="1" fillId="0" borderId="9" xfId="1" applyNumberFormat="1" applyBorder="1"/>
    <xf numFmtId="168" fontId="1" fillId="0" borderId="0" xfId="1" applyNumberFormat="1" applyBorder="1"/>
    <xf numFmtId="43" fontId="1" fillId="0" borderId="30" xfId="1" applyBorder="1"/>
    <xf numFmtId="43" fontId="1" fillId="0" borderId="6" xfId="1" applyBorder="1"/>
    <xf numFmtId="168" fontId="1" fillId="0" borderId="6" xfId="1" applyNumberFormat="1" applyBorder="1"/>
    <xf numFmtId="43" fontId="1" fillId="0" borderId="33" xfId="1" applyBorder="1"/>
    <xf numFmtId="168" fontId="1" fillId="0" borderId="34" xfId="1" applyNumberFormat="1" applyBorder="1"/>
    <xf numFmtId="168" fontId="1" fillId="0" borderId="35" xfId="1" applyNumberFormat="1" applyBorder="1"/>
    <xf numFmtId="168" fontId="1" fillId="0" borderId="36" xfId="1" applyNumberFormat="1" applyBorder="1"/>
    <xf numFmtId="168" fontId="1" fillId="0" borderId="37" xfId="1" applyNumberFormat="1" applyBorder="1"/>
    <xf numFmtId="0" fontId="0" fillId="0" borderId="2" xfId="0" applyBorder="1"/>
    <xf numFmtId="0" fontId="0" fillId="0" borderId="25" xfId="0" applyBorder="1"/>
    <xf numFmtId="168" fontId="2" fillId="2" borderId="38" xfId="1" applyNumberFormat="1" applyFont="1" applyFill="1" applyBorder="1"/>
    <xf numFmtId="168" fontId="2" fillId="2" borderId="39" xfId="1" applyNumberFormat="1" applyFont="1" applyFill="1" applyBorder="1"/>
    <xf numFmtId="168" fontId="2" fillId="2" borderId="40" xfId="1" applyNumberFormat="1" applyFont="1" applyFill="1" applyBorder="1"/>
    <xf numFmtId="168" fontId="2" fillId="2" borderId="41" xfId="1" applyNumberFormat="1" applyFont="1" applyFill="1" applyBorder="1"/>
    <xf numFmtId="168" fontId="0" fillId="2" borderId="42" xfId="1" applyNumberFormat="1" applyFont="1" applyFill="1" applyBorder="1"/>
    <xf numFmtId="43" fontId="0" fillId="2" borderId="43" xfId="1" applyFont="1" applyFill="1" applyBorder="1"/>
    <xf numFmtId="0" fontId="3" fillId="0" borderId="0" xfId="0" applyFont="1"/>
    <xf numFmtId="0" fontId="3" fillId="0" borderId="0" xfId="0" applyFont="1" applyBorder="1"/>
    <xf numFmtId="0" fontId="4" fillId="0" borderId="0" xfId="0" applyFont="1"/>
    <xf numFmtId="0" fontId="4" fillId="0" borderId="13" xfId="0" applyFont="1" applyBorder="1" applyAlignment="1">
      <alignment horizontal="center"/>
    </xf>
    <xf numFmtId="0" fontId="4" fillId="0" borderId="44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45" xfId="0" applyFont="1" applyBorder="1" applyAlignment="1">
      <alignment horizontal="center"/>
    </xf>
    <xf numFmtId="0" fontId="4" fillId="0" borderId="46" xfId="0" applyFont="1" applyBorder="1" applyAlignment="1">
      <alignment horizontal="center"/>
    </xf>
    <xf numFmtId="14" fontId="3" fillId="0" borderId="0" xfId="0" applyNumberFormat="1" applyFont="1"/>
    <xf numFmtId="168" fontId="3" fillId="0" borderId="35" xfId="1" applyNumberFormat="1" applyFont="1" applyBorder="1"/>
    <xf numFmtId="168" fontId="3" fillId="0" borderId="24" xfId="1" applyNumberFormat="1" applyFont="1" applyBorder="1"/>
    <xf numFmtId="168" fontId="3" fillId="0" borderId="0" xfId="1" applyNumberFormat="1" applyFont="1" applyBorder="1"/>
    <xf numFmtId="168" fontId="3" fillId="0" borderId="34" xfId="1" applyNumberFormat="1" applyFont="1" applyBorder="1"/>
    <xf numFmtId="168" fontId="3" fillId="0" borderId="17" xfId="1" applyNumberFormat="1" applyFont="1" applyBorder="1"/>
    <xf numFmtId="168" fontId="3" fillId="0" borderId="47" xfId="1" applyNumberFormat="1" applyFont="1" applyBorder="1"/>
    <xf numFmtId="168" fontId="4" fillId="0" borderId="0" xfId="1" applyNumberFormat="1" applyFont="1" applyBorder="1"/>
    <xf numFmtId="168" fontId="4" fillId="0" borderId="44" xfId="1" applyNumberFormat="1" applyFont="1" applyBorder="1"/>
    <xf numFmtId="0" fontId="4" fillId="0" borderId="0" xfId="0" applyFont="1" applyBorder="1"/>
    <xf numFmtId="168" fontId="4" fillId="0" borderId="48" xfId="1" applyNumberFormat="1" applyFont="1" applyBorder="1"/>
    <xf numFmtId="168" fontId="4" fillId="0" borderId="12" xfId="1" applyNumberFormat="1" applyFont="1" applyBorder="1"/>
    <xf numFmtId="168" fontId="4" fillId="0" borderId="19" xfId="1" applyNumberFormat="1" applyFont="1" applyBorder="1"/>
    <xf numFmtId="168" fontId="4" fillId="0" borderId="26" xfId="1" applyNumberFormat="1" applyFont="1" applyBorder="1"/>
    <xf numFmtId="168" fontId="4" fillId="0" borderId="49" xfId="1" applyNumberFormat="1" applyFont="1" applyBorder="1"/>
    <xf numFmtId="168" fontId="4" fillId="0" borderId="50" xfId="1" applyNumberFormat="1" applyFont="1" applyBorder="1"/>
    <xf numFmtId="0" fontId="4" fillId="0" borderId="51" xfId="0" applyFont="1" applyBorder="1"/>
    <xf numFmtId="0" fontId="4" fillId="0" borderId="52" xfId="0" applyFont="1" applyBorder="1" applyAlignment="1">
      <alignment horizontal="center"/>
    </xf>
    <xf numFmtId="168" fontId="4" fillId="0" borderId="52" xfId="0" applyNumberFormat="1" applyFont="1" applyBorder="1"/>
    <xf numFmtId="0" fontId="5" fillId="0" borderId="0" xfId="0" applyFont="1" applyBorder="1" applyAlignment="1">
      <alignment horizontal="center"/>
    </xf>
    <xf numFmtId="168" fontId="3" fillId="0" borderId="30" xfId="1" applyNumberFormat="1" applyFont="1" applyBorder="1"/>
    <xf numFmtId="1" fontId="4" fillId="0" borderId="52" xfId="0" applyNumberFormat="1" applyFont="1" applyBorder="1" applyAlignment="1">
      <alignment horizontal="center"/>
    </xf>
    <xf numFmtId="0" fontId="6" fillId="0" borderId="0" xfId="0" applyFont="1" applyBorder="1" applyAlignment="1">
      <alignment horizontal="left"/>
    </xf>
    <xf numFmtId="168" fontId="3" fillId="0" borderId="53" xfId="1" applyNumberFormat="1" applyFont="1" applyBorder="1"/>
    <xf numFmtId="0" fontId="4" fillId="0" borderId="54" xfId="0" applyFont="1" applyBorder="1" applyAlignment="1">
      <alignment horizontal="center"/>
    </xf>
    <xf numFmtId="168" fontId="3" fillId="0" borderId="55" xfId="1" applyNumberFormat="1" applyFont="1" applyBorder="1"/>
    <xf numFmtId="168" fontId="4" fillId="0" borderId="56" xfId="1" applyNumberFormat="1" applyFont="1" applyBorder="1"/>
    <xf numFmtId="168" fontId="4" fillId="0" borderId="20" xfId="1" applyNumberFormat="1" applyFont="1" applyBorder="1"/>
    <xf numFmtId="14" fontId="3" fillId="0" borderId="0" xfId="0" applyNumberFormat="1" applyFont="1" applyBorder="1"/>
    <xf numFmtId="168" fontId="3" fillId="0" borderId="0" xfId="0" applyNumberFormat="1" applyFont="1" applyBorder="1"/>
    <xf numFmtId="168" fontId="4" fillId="0" borderId="0" xfId="0" applyNumberFormat="1" applyFont="1" applyBorder="1"/>
    <xf numFmtId="0" fontId="4" fillId="0" borderId="57" xfId="0" applyFont="1" applyBorder="1" applyAlignment="1">
      <alignment horizontal="center"/>
    </xf>
    <xf numFmtId="0" fontId="4" fillId="0" borderId="58" xfId="0" applyFont="1" applyBorder="1" applyAlignment="1">
      <alignment horizontal="center"/>
    </xf>
    <xf numFmtId="168" fontId="3" fillId="0" borderId="59" xfId="1" applyNumberFormat="1" applyFont="1" applyBorder="1"/>
    <xf numFmtId="168" fontId="3" fillId="0" borderId="60" xfId="1" applyNumberFormat="1" applyFont="1" applyBorder="1"/>
    <xf numFmtId="168" fontId="3" fillId="0" borderId="61" xfId="1" applyNumberFormat="1" applyFont="1" applyBorder="1"/>
    <xf numFmtId="168" fontId="3" fillId="0" borderId="62" xfId="1" applyNumberFormat="1" applyFont="1" applyBorder="1"/>
    <xf numFmtId="168" fontId="4" fillId="0" borderId="63" xfId="1" applyNumberFormat="1" applyFont="1" applyBorder="1"/>
    <xf numFmtId="168" fontId="4" fillId="0" borderId="64" xfId="1" applyNumberFormat="1" applyFont="1" applyBorder="1"/>
    <xf numFmtId="168" fontId="4" fillId="0" borderId="65" xfId="1" applyNumberFormat="1" applyFont="1" applyBorder="1"/>
    <xf numFmtId="168" fontId="4" fillId="0" borderId="66" xfId="1" applyNumberFormat="1" applyFont="1" applyBorder="1"/>
    <xf numFmtId="43" fontId="1" fillId="0" borderId="8" xfId="1" applyBorder="1"/>
    <xf numFmtId="168" fontId="2" fillId="0" borderId="67" xfId="1" applyNumberFormat="1" applyFont="1" applyBorder="1"/>
    <xf numFmtId="0" fontId="0" fillId="0" borderId="48" xfId="0" applyBorder="1"/>
    <xf numFmtId="0" fontId="2" fillId="0" borderId="13" xfId="0" applyFont="1" applyBorder="1"/>
    <xf numFmtId="0" fontId="2" fillId="0" borderId="14" xfId="0" applyFont="1" applyBorder="1"/>
    <xf numFmtId="43" fontId="1" fillId="0" borderId="9" xfId="1" applyBorder="1"/>
    <xf numFmtId="43" fontId="1" fillId="0" borderId="24" xfId="1" applyBorder="1"/>
    <xf numFmtId="43" fontId="1" fillId="0" borderId="25" xfId="1" applyBorder="1"/>
    <xf numFmtId="0" fontId="0" fillId="0" borderId="68" xfId="0" applyBorder="1"/>
    <xf numFmtId="0" fontId="0" fillId="0" borderId="19" xfId="0" applyBorder="1"/>
    <xf numFmtId="0" fontId="0" fillId="0" borderId="26" xfId="0" applyBorder="1"/>
    <xf numFmtId="168" fontId="1" fillId="0" borderId="69" xfId="1" applyNumberFormat="1" applyBorder="1"/>
    <xf numFmtId="43" fontId="1" fillId="0" borderId="37" xfId="1" applyBorder="1"/>
    <xf numFmtId="43" fontId="1" fillId="0" borderId="70" xfId="1" applyBorder="1"/>
    <xf numFmtId="168" fontId="1" fillId="0" borderId="3" xfId="1" applyNumberFormat="1" applyBorder="1"/>
    <xf numFmtId="168" fontId="1" fillId="0" borderId="71" xfId="1" applyNumberFormat="1" applyBorder="1"/>
    <xf numFmtId="43" fontId="1" fillId="0" borderId="0" xfId="1" applyBorder="1"/>
    <xf numFmtId="168" fontId="3" fillId="0" borderId="72" xfId="1" applyNumberFormat="1" applyFont="1" applyBorder="1"/>
    <xf numFmtId="168" fontId="1" fillId="0" borderId="73" xfId="1" applyNumberFormat="1" applyBorder="1"/>
    <xf numFmtId="168" fontId="3" fillId="0" borderId="17" xfId="1" applyNumberFormat="1" applyFont="1" applyFill="1" applyBorder="1"/>
    <xf numFmtId="168" fontId="3" fillId="0" borderId="47" xfId="1" quotePrefix="1" applyNumberFormat="1" applyFont="1" applyBorder="1" applyAlignment="1">
      <alignment horizontal="center"/>
    </xf>
    <xf numFmtId="168" fontId="3" fillId="0" borderId="47" xfId="1" applyNumberFormat="1" applyFont="1" applyFill="1" applyBorder="1"/>
    <xf numFmtId="168" fontId="2" fillId="0" borderId="74" xfId="1" applyNumberFormat="1" applyFont="1" applyBorder="1"/>
    <xf numFmtId="168" fontId="1" fillId="0" borderId="75" xfId="1" applyNumberFormat="1" applyBorder="1"/>
    <xf numFmtId="168" fontId="1" fillId="0" borderId="76" xfId="1" applyNumberFormat="1" applyBorder="1"/>
    <xf numFmtId="168" fontId="1" fillId="0" borderId="0" xfId="1" applyNumberFormat="1" applyFont="1" applyBorder="1"/>
    <xf numFmtId="168" fontId="1" fillId="0" borderId="77" xfId="1" applyNumberFormat="1" applyBorder="1"/>
    <xf numFmtId="14" fontId="0" fillId="0" borderId="0" xfId="0" applyNumberFormat="1" applyAlignment="1">
      <alignment horizontal="right"/>
    </xf>
    <xf numFmtId="0" fontId="2" fillId="0" borderId="6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3" borderId="17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2" fillId="0" borderId="73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168" fontId="1" fillId="5" borderId="9" xfId="1" applyNumberFormat="1" applyFill="1" applyBorder="1"/>
    <xf numFmtId="168" fontId="1" fillId="5" borderId="0" xfId="1" applyNumberFormat="1" applyFill="1" applyBorder="1"/>
    <xf numFmtId="168" fontId="0" fillId="0" borderId="0" xfId="0" applyNumberFormat="1"/>
    <xf numFmtId="168" fontId="1" fillId="5" borderId="78" xfId="1" applyNumberFormat="1" applyFill="1" applyBorder="1"/>
    <xf numFmtId="168" fontId="1" fillId="5" borderId="79" xfId="1" applyNumberFormat="1" applyFill="1" applyBorder="1"/>
    <xf numFmtId="168" fontId="1" fillId="0" borderId="8" xfId="1" applyNumberFormat="1" applyFont="1" applyBorder="1"/>
    <xf numFmtId="168" fontId="1" fillId="0" borderId="77" xfId="1" applyNumberFormat="1" applyFont="1" applyBorder="1"/>
    <xf numFmtId="168" fontId="1" fillId="0" borderId="73" xfId="1" applyNumberFormat="1" applyFont="1" applyBorder="1"/>
    <xf numFmtId="168" fontId="2" fillId="0" borderId="73" xfId="1" applyNumberFormat="1" applyFont="1" applyBorder="1"/>
    <xf numFmtId="168" fontId="9" fillId="0" borderId="73" xfId="1" applyNumberFormat="1" applyFont="1" applyBorder="1"/>
    <xf numFmtId="0" fontId="2" fillId="4" borderId="76" xfId="0" applyFont="1" applyFill="1" applyBorder="1" applyAlignment="1">
      <alignment horizontal="center"/>
    </xf>
    <xf numFmtId="0" fontId="0" fillId="0" borderId="73" xfId="0" applyBorder="1"/>
    <xf numFmtId="0" fontId="2" fillId="0" borderId="80" xfId="0" applyFont="1" applyBorder="1" applyAlignment="1">
      <alignment horizontal="center"/>
    </xf>
    <xf numFmtId="0" fontId="2" fillId="0" borderId="81" xfId="0" applyFont="1" applyBorder="1" applyAlignment="1">
      <alignment horizontal="center"/>
    </xf>
    <xf numFmtId="0" fontId="2" fillId="5" borderId="37" xfId="0" applyFont="1" applyFill="1" applyBorder="1" applyAlignment="1">
      <alignment horizontal="center"/>
    </xf>
    <xf numFmtId="168" fontId="1" fillId="0" borderId="70" xfId="1" applyNumberFormat="1" applyBorder="1"/>
    <xf numFmtId="168" fontId="1" fillId="3" borderId="79" xfId="1" applyNumberFormat="1" applyFill="1" applyBorder="1"/>
    <xf numFmtId="0" fontId="2" fillId="3" borderId="35" xfId="0" applyFont="1" applyFill="1" applyBorder="1" applyAlignment="1">
      <alignment horizontal="center"/>
    </xf>
    <xf numFmtId="168" fontId="1" fillId="0" borderId="6" xfId="1" applyNumberFormat="1" applyFill="1" applyBorder="1"/>
    <xf numFmtId="168" fontId="1" fillId="0" borderId="0" xfId="1" applyNumberFormat="1" applyFill="1" applyBorder="1"/>
    <xf numFmtId="168" fontId="2" fillId="0" borderId="0" xfId="0" applyNumberFormat="1" applyFont="1" applyBorder="1"/>
    <xf numFmtId="168" fontId="2" fillId="6" borderId="82" xfId="1" applyNumberFormat="1" applyFont="1" applyFill="1" applyBorder="1"/>
    <xf numFmtId="168" fontId="2" fillId="6" borderId="83" xfId="1" applyNumberFormat="1" applyFont="1" applyFill="1" applyBorder="1"/>
    <xf numFmtId="168" fontId="2" fillId="6" borderId="84" xfId="1" applyNumberFormat="1" applyFont="1" applyFill="1" applyBorder="1"/>
    <xf numFmtId="0" fontId="2" fillId="6" borderId="83" xfId="0" applyFont="1" applyFill="1" applyBorder="1" applyAlignment="1">
      <alignment horizontal="center"/>
    </xf>
    <xf numFmtId="168" fontId="2" fillId="6" borderId="0" xfId="1" applyNumberFormat="1" applyFont="1" applyFill="1" applyBorder="1"/>
    <xf numFmtId="168" fontId="2" fillId="6" borderId="24" xfId="1" applyNumberFormat="1" applyFont="1" applyFill="1" applyBorder="1"/>
    <xf numFmtId="0" fontId="2" fillId="6" borderId="31" xfId="0" applyFont="1" applyFill="1" applyBorder="1"/>
    <xf numFmtId="168" fontId="2" fillId="0" borderId="32" xfId="0" applyNumberFormat="1" applyFont="1" applyBorder="1"/>
    <xf numFmtId="168" fontId="2" fillId="3" borderId="17" xfId="1" applyNumberFormat="1" applyFont="1" applyFill="1" applyBorder="1"/>
    <xf numFmtId="168" fontId="4" fillId="3" borderId="52" xfId="0" applyNumberFormat="1" applyFont="1" applyFill="1" applyBorder="1"/>
    <xf numFmtId="0" fontId="2" fillId="0" borderId="16" xfId="0" applyFont="1" applyBorder="1"/>
    <xf numFmtId="9" fontId="2" fillId="0" borderId="19" xfId="2" applyFont="1" applyBorder="1"/>
    <xf numFmtId="168" fontId="2" fillId="0" borderId="76" xfId="1" applyNumberFormat="1" applyFont="1" applyBorder="1"/>
    <xf numFmtId="168" fontId="1" fillId="0" borderId="23" xfId="1" applyNumberFormat="1" applyBorder="1"/>
    <xf numFmtId="168" fontId="2" fillId="0" borderId="6" xfId="1" applyNumberFormat="1" applyFont="1" applyBorder="1"/>
    <xf numFmtId="168" fontId="1" fillId="0" borderId="29" xfId="1" applyNumberFormat="1" applyBorder="1"/>
    <xf numFmtId="168" fontId="1" fillId="0" borderId="30" xfId="1" applyNumberFormat="1" applyBorder="1"/>
    <xf numFmtId="0" fontId="2" fillId="4" borderId="24" xfId="0" applyFont="1" applyFill="1" applyBorder="1" applyAlignment="1">
      <alignment horizontal="center"/>
    </xf>
    <xf numFmtId="0" fontId="2" fillId="0" borderId="35" xfId="0" applyFont="1" applyBorder="1" applyAlignment="1">
      <alignment horizontal="center"/>
    </xf>
    <xf numFmtId="0" fontId="0" fillId="0" borderId="85" xfId="0" applyBorder="1"/>
    <xf numFmtId="168" fontId="1" fillId="0" borderId="86" xfId="1" applyNumberFormat="1" applyBorder="1"/>
    <xf numFmtId="168" fontId="1" fillId="0" borderId="55" xfId="1" applyNumberFormat="1" applyBorder="1"/>
    <xf numFmtId="168" fontId="1" fillId="0" borderId="28" xfId="1" applyNumberFormat="1" applyBorder="1"/>
    <xf numFmtId="0" fontId="2" fillId="0" borderId="24" xfId="0" applyFont="1" applyBorder="1"/>
    <xf numFmtId="168" fontId="2" fillId="0" borderId="87" xfId="1" applyNumberFormat="1" applyFont="1" applyBorder="1"/>
    <xf numFmtId="168" fontId="1" fillId="0" borderId="73" xfId="1" applyNumberFormat="1" applyFill="1" applyBorder="1"/>
    <xf numFmtId="14" fontId="9" fillId="0" borderId="0" xfId="0" applyNumberFormat="1" applyFont="1" applyAlignment="1">
      <alignment horizontal="right"/>
    </xf>
    <xf numFmtId="168" fontId="2" fillId="0" borderId="82" xfId="1" applyNumberFormat="1" applyFont="1" applyFill="1" applyBorder="1"/>
    <xf numFmtId="168" fontId="2" fillId="0" borderId="0" xfId="1" quotePrefix="1" applyNumberFormat="1" applyFont="1" applyBorder="1" applyAlignment="1">
      <alignment horizontal="center"/>
    </xf>
    <xf numFmtId="168" fontId="2" fillId="0" borderId="6" xfId="1" quotePrefix="1" applyNumberFormat="1" applyFont="1" applyBorder="1" applyAlignment="1">
      <alignment horizontal="center"/>
    </xf>
    <xf numFmtId="168" fontId="2" fillId="5" borderId="84" xfId="1" applyNumberFormat="1" applyFont="1" applyFill="1" applyBorder="1"/>
    <xf numFmtId="0" fontId="2" fillId="0" borderId="87" xfId="0" applyFont="1" applyBorder="1" applyAlignment="1">
      <alignment horizontal="center"/>
    </xf>
    <xf numFmtId="0" fontId="2" fillId="0" borderId="48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88" xfId="0" applyFont="1" applyBorder="1" applyAlignment="1">
      <alignment horizontal="center"/>
    </xf>
    <xf numFmtId="0" fontId="2" fillId="0" borderId="0" xfId="0" quotePrefix="1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89" xfId="0" applyFont="1" applyBorder="1" applyAlignment="1">
      <alignment horizontal="center"/>
    </xf>
    <xf numFmtId="0" fontId="2" fillId="0" borderId="90" xfId="0" applyFont="1" applyBorder="1" applyAlignment="1">
      <alignment horizontal="center"/>
    </xf>
    <xf numFmtId="0" fontId="2" fillId="0" borderId="91" xfId="0" applyFont="1" applyBorder="1" applyAlignment="1">
      <alignment horizontal="center"/>
    </xf>
    <xf numFmtId="0" fontId="2" fillId="0" borderId="92" xfId="0" applyFont="1" applyBorder="1" applyAlignment="1">
      <alignment horizontal="center"/>
    </xf>
    <xf numFmtId="0" fontId="2" fillId="0" borderId="93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94" xfId="0" applyFont="1" applyBorder="1" applyAlignment="1">
      <alignment horizontal="center"/>
    </xf>
    <xf numFmtId="0" fontId="4" fillId="0" borderId="95" xfId="0" applyFont="1" applyBorder="1" applyAlignment="1">
      <alignment horizontal="center"/>
    </xf>
    <xf numFmtId="0" fontId="4" fillId="0" borderId="96" xfId="0" applyFont="1" applyBorder="1" applyAlignment="1">
      <alignment horizontal="center"/>
    </xf>
    <xf numFmtId="0" fontId="4" fillId="0" borderId="29" xfId="0" applyFont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workbookViewId="0">
      <selection activeCell="F35" sqref="F35"/>
    </sheetView>
  </sheetViews>
  <sheetFormatPr defaultRowHeight="13.2" x14ac:dyDescent="0.25"/>
  <cols>
    <col min="1" max="1" width="20.5546875" customWidth="1"/>
    <col min="2" max="2" width="12.88671875" bestFit="1" customWidth="1"/>
    <col min="3" max="3" width="12.88671875" customWidth="1"/>
    <col min="4" max="4" width="14.88671875" customWidth="1"/>
    <col min="5" max="5" width="14.5546875" customWidth="1"/>
    <col min="6" max="6" width="13.109375" customWidth="1"/>
    <col min="7" max="7" width="14.5546875" customWidth="1"/>
    <col min="8" max="8" width="13.109375" customWidth="1"/>
    <col min="9" max="9" width="15" customWidth="1"/>
  </cols>
  <sheetData>
    <row r="1" spans="1:10" x14ac:dyDescent="0.25">
      <c r="A1" s="213" t="s">
        <v>6</v>
      </c>
      <c r="B1" s="213"/>
      <c r="C1" s="213"/>
      <c r="D1" s="213"/>
      <c r="E1" s="213"/>
      <c r="F1" s="213"/>
      <c r="G1" s="213"/>
      <c r="H1" s="213"/>
      <c r="I1" s="213"/>
    </row>
    <row r="2" spans="1:10" ht="13.8" thickBot="1" x14ac:dyDescent="0.3">
      <c r="A2" s="212" t="s">
        <v>12</v>
      </c>
      <c r="B2" s="212"/>
      <c r="C2" s="212"/>
      <c r="D2" s="212"/>
      <c r="E2" s="212"/>
      <c r="F2" s="212"/>
      <c r="G2" s="212"/>
      <c r="H2" s="212"/>
      <c r="I2" s="212"/>
      <c r="J2" s="16"/>
    </row>
    <row r="3" spans="1:10" ht="14.4" thickTop="1" thickBot="1" x14ac:dyDescent="0.3">
      <c r="B3" s="209" t="s">
        <v>0</v>
      </c>
      <c r="C3" s="210"/>
      <c r="D3" s="210"/>
      <c r="E3" s="33"/>
      <c r="F3" s="209" t="s">
        <v>1</v>
      </c>
      <c r="G3" s="211"/>
      <c r="H3" s="17"/>
      <c r="I3" s="18"/>
    </row>
    <row r="4" spans="1:10" x14ac:dyDescent="0.25">
      <c r="B4" s="19" t="s">
        <v>8</v>
      </c>
      <c r="C4" s="8" t="s">
        <v>7</v>
      </c>
      <c r="D4" s="11" t="s">
        <v>9</v>
      </c>
      <c r="E4" s="20" t="s">
        <v>10</v>
      </c>
      <c r="F4" s="19" t="s">
        <v>8</v>
      </c>
      <c r="G4" s="8" t="s">
        <v>7</v>
      </c>
      <c r="H4" s="15" t="s">
        <v>9</v>
      </c>
      <c r="I4" s="20" t="s">
        <v>10</v>
      </c>
    </row>
    <row r="5" spans="1:10" ht="13.8" thickBot="1" x14ac:dyDescent="0.3">
      <c r="A5" s="2" t="s">
        <v>2</v>
      </c>
      <c r="B5" s="21">
        <v>931225</v>
      </c>
      <c r="C5" s="9"/>
      <c r="D5" s="4"/>
      <c r="E5" s="34"/>
      <c r="F5" s="21">
        <v>992271</v>
      </c>
      <c r="G5" s="9"/>
      <c r="H5" s="14"/>
      <c r="I5" s="22"/>
    </row>
    <row r="6" spans="1:10" x14ac:dyDescent="0.25">
      <c r="A6" s="1">
        <v>36497</v>
      </c>
      <c r="B6" s="24"/>
      <c r="C6" s="12"/>
      <c r="D6" s="7"/>
      <c r="E6" s="35"/>
      <c r="F6" s="31">
        <v>0</v>
      </c>
      <c r="G6" s="41">
        <v>0</v>
      </c>
      <c r="H6" s="42">
        <v>4129</v>
      </c>
      <c r="I6" s="44">
        <v>0</v>
      </c>
    </row>
    <row r="7" spans="1:10" x14ac:dyDescent="0.25">
      <c r="A7" s="1">
        <v>36498</v>
      </c>
      <c r="B7" s="24">
        <v>5463</v>
      </c>
      <c r="C7" s="13">
        <v>0</v>
      </c>
      <c r="D7" s="5">
        <v>555</v>
      </c>
      <c r="E7" s="35"/>
      <c r="F7" s="24">
        <v>0</v>
      </c>
      <c r="G7" s="41">
        <v>0</v>
      </c>
      <c r="H7" s="43">
        <v>3573</v>
      </c>
      <c r="I7" s="45">
        <v>0</v>
      </c>
    </row>
    <row r="8" spans="1:10" x14ac:dyDescent="0.25">
      <c r="A8" s="1">
        <f>+A7+1</f>
        <v>36499</v>
      </c>
      <c r="B8" s="24">
        <v>1859</v>
      </c>
      <c r="C8" s="13">
        <v>0</v>
      </c>
      <c r="D8" s="5">
        <v>4129</v>
      </c>
      <c r="E8" s="35"/>
      <c r="F8" s="24">
        <v>0</v>
      </c>
      <c r="G8" s="32">
        <v>0</v>
      </c>
      <c r="H8" s="43">
        <v>0</v>
      </c>
      <c r="I8" s="45">
        <v>0</v>
      </c>
    </row>
    <row r="9" spans="1:10" x14ac:dyDescent="0.25">
      <c r="A9" s="1">
        <f t="shared" ref="A9:A34" si="0">+A8+1</f>
        <v>36500</v>
      </c>
      <c r="B9" s="24">
        <v>1859</v>
      </c>
      <c r="C9" s="13">
        <v>0</v>
      </c>
      <c r="D9" s="5">
        <v>4129</v>
      </c>
      <c r="E9" s="35"/>
      <c r="F9" s="24">
        <v>0</v>
      </c>
      <c r="G9" s="32">
        <v>0</v>
      </c>
      <c r="H9" s="43">
        <v>0</v>
      </c>
      <c r="I9" s="45">
        <v>0</v>
      </c>
    </row>
    <row r="10" spans="1:10" x14ac:dyDescent="0.25">
      <c r="A10" s="1">
        <f t="shared" si="0"/>
        <v>36501</v>
      </c>
      <c r="B10" s="24">
        <v>1887</v>
      </c>
      <c r="C10" s="13">
        <v>0</v>
      </c>
      <c r="D10" s="5">
        <v>4129</v>
      </c>
      <c r="E10" s="35"/>
      <c r="F10" s="24">
        <v>0</v>
      </c>
      <c r="G10" s="32">
        <v>0</v>
      </c>
      <c r="H10" s="43">
        <v>0</v>
      </c>
      <c r="I10" s="45">
        <v>0</v>
      </c>
    </row>
    <row r="11" spans="1:10" x14ac:dyDescent="0.25">
      <c r="A11" s="1">
        <f t="shared" si="0"/>
        <v>36502</v>
      </c>
      <c r="B11" s="24">
        <v>0</v>
      </c>
      <c r="C11" s="13">
        <v>0</v>
      </c>
      <c r="D11" s="5">
        <v>4129</v>
      </c>
      <c r="E11" s="35"/>
      <c r="F11" s="24">
        <v>0</v>
      </c>
      <c r="G11" s="32">
        <v>0</v>
      </c>
      <c r="H11" s="43">
        <v>0</v>
      </c>
      <c r="I11" s="45">
        <v>0</v>
      </c>
    </row>
    <row r="12" spans="1:10" x14ac:dyDescent="0.25">
      <c r="A12" s="1">
        <f t="shared" si="0"/>
        <v>36503</v>
      </c>
      <c r="B12" s="24">
        <v>0</v>
      </c>
      <c r="C12" s="13">
        <v>0</v>
      </c>
      <c r="D12" s="5">
        <v>4129</v>
      </c>
      <c r="E12" s="35"/>
      <c r="F12" s="24">
        <v>0</v>
      </c>
      <c r="G12" s="32">
        <v>0</v>
      </c>
      <c r="H12" s="43">
        <v>0</v>
      </c>
      <c r="I12" s="45">
        <v>0</v>
      </c>
    </row>
    <row r="13" spans="1:10" x14ac:dyDescent="0.25">
      <c r="A13" s="1">
        <f t="shared" si="0"/>
        <v>36504</v>
      </c>
      <c r="B13" s="24">
        <v>0</v>
      </c>
      <c r="C13" s="13">
        <v>0</v>
      </c>
      <c r="D13" s="5">
        <v>4129</v>
      </c>
      <c r="E13" s="35"/>
      <c r="F13" s="24">
        <v>0</v>
      </c>
      <c r="G13" s="32">
        <v>0</v>
      </c>
      <c r="H13" s="43">
        <v>0</v>
      </c>
      <c r="I13" s="45">
        <v>0</v>
      </c>
    </row>
    <row r="14" spans="1:10" x14ac:dyDescent="0.25">
      <c r="A14" s="1">
        <f t="shared" si="0"/>
        <v>36505</v>
      </c>
      <c r="B14" s="24">
        <v>0</v>
      </c>
      <c r="C14" s="13">
        <v>0</v>
      </c>
      <c r="D14" s="5">
        <v>4129</v>
      </c>
      <c r="E14" s="35"/>
      <c r="F14" s="24">
        <v>0</v>
      </c>
      <c r="G14" s="32">
        <v>0</v>
      </c>
      <c r="H14" s="43">
        <v>0</v>
      </c>
      <c r="I14" s="45">
        <v>0</v>
      </c>
    </row>
    <row r="15" spans="1:10" x14ac:dyDescent="0.25">
      <c r="A15" s="1">
        <f t="shared" si="0"/>
        <v>36506</v>
      </c>
      <c r="B15" s="24">
        <v>0</v>
      </c>
      <c r="C15" s="13">
        <v>0</v>
      </c>
      <c r="D15" s="5">
        <v>4129</v>
      </c>
      <c r="E15" s="35"/>
      <c r="F15" s="24">
        <v>0</v>
      </c>
      <c r="G15" s="32">
        <v>0</v>
      </c>
      <c r="H15" s="43">
        <v>0</v>
      </c>
      <c r="I15" s="45">
        <v>0</v>
      </c>
    </row>
    <row r="16" spans="1:10" x14ac:dyDescent="0.25">
      <c r="A16" s="1">
        <f t="shared" si="0"/>
        <v>36507</v>
      </c>
      <c r="B16" s="24">
        <v>0</v>
      </c>
      <c r="C16" s="13">
        <v>0</v>
      </c>
      <c r="D16" s="5">
        <v>4129</v>
      </c>
      <c r="E16" s="35"/>
      <c r="F16" s="24">
        <v>0</v>
      </c>
      <c r="G16" s="32">
        <v>0</v>
      </c>
      <c r="H16" s="43">
        <v>0</v>
      </c>
      <c r="I16" s="45">
        <v>0</v>
      </c>
    </row>
    <row r="17" spans="1:9" x14ac:dyDescent="0.25">
      <c r="A17" s="1">
        <f t="shared" si="0"/>
        <v>36508</v>
      </c>
      <c r="B17" s="24">
        <v>0</v>
      </c>
      <c r="C17" s="13">
        <v>0</v>
      </c>
      <c r="D17" s="5">
        <v>4200</v>
      </c>
      <c r="E17" s="35"/>
      <c r="F17" s="24">
        <v>0</v>
      </c>
      <c r="G17" s="32">
        <v>0</v>
      </c>
      <c r="H17" s="43">
        <v>0</v>
      </c>
      <c r="I17" s="45">
        <v>0</v>
      </c>
    </row>
    <row r="18" spans="1:9" x14ac:dyDescent="0.25">
      <c r="A18" s="1">
        <f t="shared" si="0"/>
        <v>36509</v>
      </c>
      <c r="B18" s="24">
        <v>0</v>
      </c>
      <c r="C18" s="13">
        <v>0</v>
      </c>
      <c r="D18" s="5">
        <v>4129</v>
      </c>
      <c r="E18" s="35"/>
      <c r="F18" s="24">
        <v>0</v>
      </c>
      <c r="G18" s="32">
        <v>0</v>
      </c>
      <c r="H18" s="43">
        <v>0</v>
      </c>
      <c r="I18" s="45">
        <v>0</v>
      </c>
    </row>
    <row r="19" spans="1:9" x14ac:dyDescent="0.25">
      <c r="A19" s="1">
        <f t="shared" si="0"/>
        <v>36510</v>
      </c>
      <c r="B19" s="24">
        <v>0</v>
      </c>
      <c r="C19" s="13">
        <v>0</v>
      </c>
      <c r="D19" s="5">
        <v>4129</v>
      </c>
      <c r="E19" s="35"/>
      <c r="F19" s="24">
        <v>0</v>
      </c>
      <c r="G19" s="32">
        <v>0</v>
      </c>
      <c r="H19" s="43">
        <v>0</v>
      </c>
      <c r="I19" s="45">
        <v>0</v>
      </c>
    </row>
    <row r="20" spans="1:9" x14ac:dyDescent="0.25">
      <c r="A20" s="1">
        <f t="shared" si="0"/>
        <v>36511</v>
      </c>
      <c r="B20" s="24">
        <v>0</v>
      </c>
      <c r="C20" s="13">
        <v>0</v>
      </c>
      <c r="D20" s="5">
        <v>4129</v>
      </c>
      <c r="E20" s="35"/>
      <c r="F20" s="24">
        <v>0</v>
      </c>
      <c r="G20" s="32">
        <v>0</v>
      </c>
      <c r="H20" s="43">
        <v>0</v>
      </c>
      <c r="I20" s="45">
        <v>0</v>
      </c>
    </row>
    <row r="21" spans="1:9" x14ac:dyDescent="0.25">
      <c r="A21" s="1">
        <f t="shared" si="0"/>
        <v>36512</v>
      </c>
      <c r="B21" s="24">
        <v>0</v>
      </c>
      <c r="C21" s="13">
        <v>0</v>
      </c>
      <c r="D21" s="5">
        <v>4129</v>
      </c>
      <c r="E21" s="35"/>
      <c r="F21" s="24">
        <v>0</v>
      </c>
      <c r="G21" s="32">
        <v>0</v>
      </c>
      <c r="H21" s="43">
        <v>0</v>
      </c>
      <c r="I21" s="45">
        <v>0</v>
      </c>
    </row>
    <row r="22" spans="1:9" x14ac:dyDescent="0.25">
      <c r="A22" s="1">
        <f t="shared" si="0"/>
        <v>36513</v>
      </c>
      <c r="B22" s="24">
        <v>0</v>
      </c>
      <c r="C22" s="13">
        <v>0</v>
      </c>
      <c r="D22" s="5">
        <v>4129</v>
      </c>
      <c r="E22" s="35"/>
      <c r="F22" s="24">
        <v>0</v>
      </c>
      <c r="G22" s="32">
        <v>0</v>
      </c>
      <c r="H22" s="43">
        <v>0</v>
      </c>
      <c r="I22" s="45">
        <v>0</v>
      </c>
    </row>
    <row r="23" spans="1:9" x14ac:dyDescent="0.25">
      <c r="A23" s="1">
        <f t="shared" si="0"/>
        <v>36514</v>
      </c>
      <c r="B23" s="24">
        <v>0</v>
      </c>
      <c r="C23" s="13">
        <v>0</v>
      </c>
      <c r="D23" s="5">
        <v>4129</v>
      </c>
      <c r="E23" s="35"/>
      <c r="F23" s="24">
        <v>0</v>
      </c>
      <c r="G23" s="32">
        <v>0</v>
      </c>
      <c r="H23" s="43">
        <v>0</v>
      </c>
      <c r="I23" s="45">
        <v>0</v>
      </c>
    </row>
    <row r="24" spans="1:9" x14ac:dyDescent="0.25">
      <c r="A24" s="1">
        <f t="shared" si="0"/>
        <v>36515</v>
      </c>
      <c r="B24" s="24">
        <v>0</v>
      </c>
      <c r="C24" s="13">
        <v>0</v>
      </c>
      <c r="D24" s="5">
        <v>4129</v>
      </c>
      <c r="E24" s="35"/>
      <c r="F24" s="24">
        <v>0</v>
      </c>
      <c r="G24" s="32">
        <v>0</v>
      </c>
      <c r="H24" s="43">
        <v>0</v>
      </c>
      <c r="I24" s="45">
        <v>0</v>
      </c>
    </row>
    <row r="25" spans="1:9" x14ac:dyDescent="0.25">
      <c r="A25" s="1">
        <f>+A24+1</f>
        <v>36516</v>
      </c>
      <c r="B25" s="24">
        <v>0</v>
      </c>
      <c r="C25" s="13">
        <v>0</v>
      </c>
      <c r="D25" s="5">
        <v>4129</v>
      </c>
      <c r="E25" s="35"/>
      <c r="F25" s="24">
        <v>0</v>
      </c>
      <c r="G25" s="32">
        <v>0</v>
      </c>
      <c r="H25" s="43">
        <v>0</v>
      </c>
      <c r="I25" s="45">
        <v>0</v>
      </c>
    </row>
    <row r="26" spans="1:9" x14ac:dyDescent="0.25">
      <c r="A26" s="1">
        <f t="shared" si="0"/>
        <v>36517</v>
      </c>
      <c r="B26" s="24">
        <v>0</v>
      </c>
      <c r="C26" s="13">
        <v>0</v>
      </c>
      <c r="D26" s="5">
        <v>4129</v>
      </c>
      <c r="E26" s="35"/>
      <c r="F26" s="24">
        <v>0</v>
      </c>
      <c r="G26" s="32">
        <v>0</v>
      </c>
      <c r="H26" s="43">
        <v>0</v>
      </c>
      <c r="I26" s="45">
        <v>0</v>
      </c>
    </row>
    <row r="27" spans="1:9" x14ac:dyDescent="0.25">
      <c r="A27" s="1">
        <f t="shared" si="0"/>
        <v>36518</v>
      </c>
      <c r="B27" s="24">
        <v>0</v>
      </c>
      <c r="C27" s="13">
        <v>0</v>
      </c>
      <c r="D27" s="5">
        <v>4129</v>
      </c>
      <c r="E27" s="35"/>
      <c r="F27" s="24">
        <v>0</v>
      </c>
      <c r="G27" s="32">
        <v>0</v>
      </c>
      <c r="H27" s="43">
        <v>0</v>
      </c>
      <c r="I27" s="45">
        <v>0</v>
      </c>
    </row>
    <row r="28" spans="1:9" x14ac:dyDescent="0.25">
      <c r="A28" s="1">
        <f t="shared" si="0"/>
        <v>36519</v>
      </c>
      <c r="B28" s="24">
        <v>0</v>
      </c>
      <c r="C28" s="13">
        <v>0</v>
      </c>
      <c r="D28" s="5">
        <v>4129</v>
      </c>
      <c r="E28" s="35"/>
      <c r="F28" s="24">
        <v>0</v>
      </c>
      <c r="G28" s="32">
        <v>0</v>
      </c>
      <c r="H28" s="43">
        <v>0</v>
      </c>
      <c r="I28" s="45">
        <v>0</v>
      </c>
    </row>
    <row r="29" spans="1:9" x14ac:dyDescent="0.25">
      <c r="A29" s="1">
        <f t="shared" si="0"/>
        <v>36520</v>
      </c>
      <c r="B29" s="24">
        <v>0</v>
      </c>
      <c r="C29" s="13">
        <v>0</v>
      </c>
      <c r="D29" s="5">
        <v>4129</v>
      </c>
      <c r="E29" s="35"/>
      <c r="F29" s="24">
        <v>0</v>
      </c>
      <c r="G29" s="32">
        <v>0</v>
      </c>
      <c r="H29" s="43">
        <v>0</v>
      </c>
      <c r="I29" s="45">
        <v>0</v>
      </c>
    </row>
    <row r="30" spans="1:9" x14ac:dyDescent="0.25">
      <c r="A30" s="1">
        <f t="shared" si="0"/>
        <v>36521</v>
      </c>
      <c r="B30" s="24">
        <v>0</v>
      </c>
      <c r="C30" s="13">
        <v>0</v>
      </c>
      <c r="D30" s="5">
        <v>4129</v>
      </c>
      <c r="E30" s="35"/>
      <c r="F30" s="24">
        <v>0</v>
      </c>
      <c r="G30" s="32">
        <v>0</v>
      </c>
      <c r="H30" s="43">
        <v>0</v>
      </c>
      <c r="I30" s="45">
        <v>0</v>
      </c>
    </row>
    <row r="31" spans="1:9" x14ac:dyDescent="0.25">
      <c r="A31" s="1">
        <f t="shared" si="0"/>
        <v>36522</v>
      </c>
      <c r="B31" s="24">
        <v>0</v>
      </c>
      <c r="C31" s="13">
        <v>0</v>
      </c>
      <c r="D31" s="5">
        <v>4129</v>
      </c>
      <c r="E31" s="35"/>
      <c r="F31" s="24">
        <v>0</v>
      </c>
      <c r="G31" s="10">
        <v>-5278</v>
      </c>
      <c r="H31" s="43">
        <v>0</v>
      </c>
      <c r="I31" s="45">
        <v>0</v>
      </c>
    </row>
    <row r="32" spans="1:9" x14ac:dyDescent="0.25">
      <c r="A32" s="1">
        <f>+A31+1</f>
        <v>36523</v>
      </c>
      <c r="B32" s="24"/>
      <c r="C32" s="10"/>
      <c r="D32" s="5">
        <v>4129</v>
      </c>
      <c r="E32" s="35"/>
      <c r="F32" s="24">
        <v>0</v>
      </c>
      <c r="G32" s="32">
        <v>0</v>
      </c>
      <c r="H32" s="43">
        <v>0</v>
      </c>
      <c r="I32" s="45">
        <v>0</v>
      </c>
    </row>
    <row r="33" spans="1:9" x14ac:dyDescent="0.25">
      <c r="A33" s="1">
        <f t="shared" si="0"/>
        <v>36524</v>
      </c>
      <c r="B33" s="24"/>
      <c r="C33" s="10"/>
      <c r="D33" s="5">
        <v>4129</v>
      </c>
      <c r="E33" s="35"/>
      <c r="F33" s="24">
        <v>0</v>
      </c>
      <c r="G33" s="10"/>
      <c r="H33" s="43">
        <v>0</v>
      </c>
      <c r="I33" s="45">
        <v>0</v>
      </c>
    </row>
    <row r="34" spans="1:9" ht="13.8" thickBot="1" x14ac:dyDescent="0.3">
      <c r="A34" s="1">
        <f t="shared" si="0"/>
        <v>36525</v>
      </c>
      <c r="B34" s="24"/>
      <c r="C34" s="10"/>
      <c r="D34" s="5">
        <v>4129</v>
      </c>
      <c r="E34" s="35"/>
      <c r="F34" s="24">
        <v>0</v>
      </c>
      <c r="G34" s="10"/>
      <c r="H34" s="43">
        <v>0</v>
      </c>
      <c r="I34" s="45">
        <v>0</v>
      </c>
    </row>
    <row r="35" spans="1:9" x14ac:dyDescent="0.25">
      <c r="A35" s="2" t="s">
        <v>11</v>
      </c>
      <c r="B35" s="64">
        <f>SUM(SUM(B6:B34)+SUM(D6:D34))+B5+SUM(C6:C34)</f>
        <v>1054402</v>
      </c>
      <c r="C35" s="65"/>
      <c r="D35" s="65"/>
      <c r="E35" s="66"/>
      <c r="F35" s="64">
        <f>SUM(F6:F34)+SUM(G6:G34)+SUM(H6:H34)+F5</f>
        <v>994695</v>
      </c>
      <c r="G35" s="67"/>
      <c r="H35" s="68"/>
      <c r="I35" s="69"/>
    </row>
    <row r="36" spans="1:9" x14ac:dyDescent="0.25">
      <c r="A36" s="2" t="s">
        <v>4</v>
      </c>
      <c r="B36" s="26">
        <v>1371225</v>
      </c>
      <c r="C36" s="16"/>
      <c r="D36" s="16"/>
      <c r="E36" s="37"/>
      <c r="F36" s="26">
        <v>999975</v>
      </c>
      <c r="G36" s="23"/>
      <c r="H36" s="62"/>
      <c r="I36" s="63"/>
    </row>
    <row r="37" spans="1:9" ht="13.8" thickBot="1" x14ac:dyDescent="0.3">
      <c r="A37" s="2" t="s">
        <v>5</v>
      </c>
      <c r="B37" s="27">
        <f>+B36-B35</f>
        <v>316823</v>
      </c>
      <c r="C37" s="38"/>
      <c r="D37" s="39"/>
      <c r="E37" s="40"/>
      <c r="F37" s="27">
        <f>+F36-F35</f>
        <v>5280</v>
      </c>
      <c r="G37" s="28"/>
      <c r="H37" s="29"/>
      <c r="I37" s="30"/>
    </row>
    <row r="38" spans="1:9" ht="13.8" thickTop="1" x14ac:dyDescent="0.25">
      <c r="A38" s="2"/>
    </row>
  </sheetData>
  <mergeCells count="4">
    <mergeCell ref="B3:D3"/>
    <mergeCell ref="F3:G3"/>
    <mergeCell ref="A2:I2"/>
    <mergeCell ref="A1:I1"/>
  </mergeCells>
  <pageMargins left="0" right="0" top="0.5" bottom="0.5" header="0.5" footer="0.5"/>
  <pageSetup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2"/>
  <sheetViews>
    <sheetView topLeftCell="A2" zoomScale="85" workbookViewId="0">
      <selection activeCell="K35" sqref="K35"/>
    </sheetView>
  </sheetViews>
  <sheetFormatPr defaultRowHeight="13.2" x14ac:dyDescent="0.25"/>
  <cols>
    <col min="1" max="1" width="21.5546875" customWidth="1"/>
    <col min="2" max="4" width="14.44140625" customWidth="1"/>
    <col min="5" max="5" width="14.6640625" customWidth="1"/>
    <col min="6" max="6" width="0.88671875" customWidth="1"/>
    <col min="7" max="10" width="14.44140625" customWidth="1"/>
    <col min="11" max="11" width="14.5546875" customWidth="1"/>
  </cols>
  <sheetData>
    <row r="1" spans="1:11" x14ac:dyDescent="0.25">
      <c r="A1" s="213" t="s">
        <v>6</v>
      </c>
      <c r="B1" s="213"/>
      <c r="C1" s="213"/>
      <c r="D1" s="213"/>
      <c r="E1" s="213"/>
      <c r="F1" s="213"/>
      <c r="G1" s="213"/>
      <c r="H1" s="213"/>
      <c r="I1" s="213"/>
      <c r="J1" s="213"/>
      <c r="K1" s="213"/>
    </row>
    <row r="2" spans="1:11" ht="13.8" thickBot="1" x14ac:dyDescent="0.3">
      <c r="B2" s="213" t="s">
        <v>35</v>
      </c>
      <c r="C2" s="213"/>
      <c r="D2" s="213"/>
      <c r="E2" s="3"/>
      <c r="F2" s="3"/>
      <c r="G2" s="213"/>
      <c r="H2" s="213"/>
      <c r="K2" s="16"/>
    </row>
    <row r="3" spans="1:11" ht="14.4" thickTop="1" thickBot="1" x14ac:dyDescent="0.3">
      <c r="B3" s="214" t="s">
        <v>43</v>
      </c>
      <c r="C3" s="215"/>
      <c r="D3" s="215"/>
      <c r="E3" s="215"/>
      <c r="F3" s="215"/>
      <c r="G3" s="217" t="s">
        <v>44</v>
      </c>
      <c r="H3" s="218"/>
      <c r="I3" s="218"/>
      <c r="J3" s="218"/>
      <c r="K3" s="196"/>
    </row>
    <row r="4" spans="1:11" x14ac:dyDescent="0.25">
      <c r="B4" s="168" t="s">
        <v>8</v>
      </c>
      <c r="C4" s="8" t="s">
        <v>7</v>
      </c>
      <c r="D4" s="169" t="s">
        <v>9</v>
      </c>
      <c r="E4" s="20" t="s">
        <v>10</v>
      </c>
      <c r="G4" s="195" t="s">
        <v>8</v>
      </c>
      <c r="H4" s="147" t="s">
        <v>7</v>
      </c>
      <c r="I4" s="155" t="s">
        <v>9</v>
      </c>
      <c r="J4" s="149" t="s">
        <v>10</v>
      </c>
      <c r="K4" s="195" t="s">
        <v>29</v>
      </c>
    </row>
    <row r="5" spans="1:11" x14ac:dyDescent="0.25">
      <c r="B5" s="173"/>
      <c r="C5" s="152" t="s">
        <v>46</v>
      </c>
      <c r="D5" s="170"/>
      <c r="E5" s="166" t="s">
        <v>46</v>
      </c>
      <c r="F5" s="167"/>
      <c r="G5" s="154"/>
      <c r="H5" s="152" t="s">
        <v>46</v>
      </c>
      <c r="I5" s="155"/>
      <c r="J5" s="194" t="s">
        <v>46</v>
      </c>
      <c r="K5" s="154"/>
    </row>
    <row r="6" spans="1:11" ht="13.8" thickBot="1" x14ac:dyDescent="0.3">
      <c r="A6" s="2" t="s">
        <v>41</v>
      </c>
      <c r="B6" s="177">
        <v>0</v>
      </c>
      <c r="C6" s="191">
        <f>'November 2000 GulfCoast  '!C39</f>
        <v>254998</v>
      </c>
      <c r="D6" s="178">
        <v>0</v>
      </c>
      <c r="E6" s="189">
        <f>'November 2000 GulfCoast  '!E39</f>
        <v>205034</v>
      </c>
      <c r="F6" s="141"/>
      <c r="G6" s="179"/>
      <c r="H6" s="9">
        <v>489334</v>
      </c>
      <c r="I6" s="180"/>
      <c r="J6" s="187">
        <f>'November 2000 GulfCoast  '!J39</f>
        <v>340978</v>
      </c>
      <c r="K6" s="179"/>
    </row>
    <row r="7" spans="1:11" x14ac:dyDescent="0.25">
      <c r="A7" s="146">
        <v>36861</v>
      </c>
      <c r="B7" s="190">
        <v>0</v>
      </c>
      <c r="C7" s="163">
        <v>-8884</v>
      </c>
      <c r="D7" s="142">
        <v>0</v>
      </c>
      <c r="E7" s="163">
        <v>-9399</v>
      </c>
      <c r="F7" s="142">
        <v>0</v>
      </c>
      <c r="G7" s="145"/>
      <c r="H7" s="53">
        <v>-15</v>
      </c>
      <c r="I7" s="60">
        <v>0</v>
      </c>
      <c r="J7" s="192">
        <v>-3118</v>
      </c>
      <c r="K7" s="145"/>
    </row>
    <row r="8" spans="1:11" x14ac:dyDescent="0.25">
      <c r="A8" s="146">
        <v>36862</v>
      </c>
      <c r="B8" s="48">
        <v>0</v>
      </c>
      <c r="C8" s="163">
        <v>-8884</v>
      </c>
      <c r="D8" s="143">
        <v>0</v>
      </c>
      <c r="E8" s="163">
        <v>-9399</v>
      </c>
      <c r="F8" s="143">
        <v>0</v>
      </c>
      <c r="G8" s="137">
        <v>0</v>
      </c>
      <c r="H8" s="175">
        <v>-15</v>
      </c>
      <c r="I8" s="61">
        <v>0</v>
      </c>
      <c r="J8" s="193">
        <v>-3118</v>
      </c>
      <c r="K8" s="137">
        <v>0</v>
      </c>
    </row>
    <row r="9" spans="1:11" x14ac:dyDescent="0.25">
      <c r="A9" s="146">
        <v>36863</v>
      </c>
      <c r="B9" s="48">
        <v>0</v>
      </c>
      <c r="C9" s="163">
        <v>-8884</v>
      </c>
      <c r="D9" s="143">
        <v>0</v>
      </c>
      <c r="E9" s="163">
        <v>-9399</v>
      </c>
      <c r="F9" s="143">
        <v>0</v>
      </c>
      <c r="G9" s="137"/>
      <c r="H9" s="175">
        <v>-15</v>
      </c>
      <c r="I9" s="61">
        <v>0</v>
      </c>
      <c r="J9" s="193">
        <v>-3118</v>
      </c>
      <c r="K9" s="137"/>
    </row>
    <row r="10" spans="1:11" x14ac:dyDescent="0.25">
      <c r="A10" s="146">
        <v>36864</v>
      </c>
      <c r="B10" s="48">
        <v>0</v>
      </c>
      <c r="C10" s="163">
        <v>-8884</v>
      </c>
      <c r="D10" s="143">
        <v>0</v>
      </c>
      <c r="E10" s="163">
        <v>-9399</v>
      </c>
      <c r="F10" s="143">
        <v>0</v>
      </c>
      <c r="G10" s="137"/>
      <c r="H10" s="53">
        <v>-15</v>
      </c>
      <c r="I10" s="61">
        <v>0</v>
      </c>
      <c r="J10" s="193">
        <v>-3118</v>
      </c>
      <c r="K10" s="137"/>
    </row>
    <row r="11" spans="1:11" x14ac:dyDescent="0.25">
      <c r="A11" s="146">
        <v>36865</v>
      </c>
      <c r="B11" s="48">
        <v>0</v>
      </c>
      <c r="C11" s="163">
        <v>-8884</v>
      </c>
      <c r="D11" s="143">
        <v>0</v>
      </c>
      <c r="E11" s="163">
        <v>-9399</v>
      </c>
      <c r="F11" s="143">
        <v>0</v>
      </c>
      <c r="G11" s="137"/>
      <c r="H11" s="53">
        <v>-5884</v>
      </c>
      <c r="I11" s="61">
        <v>0</v>
      </c>
      <c r="J11" s="193">
        <v>-3118</v>
      </c>
      <c r="K11" s="137"/>
    </row>
    <row r="12" spans="1:11" x14ac:dyDescent="0.25">
      <c r="A12" s="146">
        <v>36866</v>
      </c>
      <c r="B12" s="59">
        <v>0</v>
      </c>
      <c r="C12" s="56">
        <v>0</v>
      </c>
      <c r="D12" s="61">
        <v>0</v>
      </c>
      <c r="E12" s="163">
        <v>-9399</v>
      </c>
      <c r="F12" s="143">
        <v>0</v>
      </c>
      <c r="G12" s="137"/>
      <c r="H12" s="55">
        <v>0</v>
      </c>
      <c r="I12" s="61">
        <v>0</v>
      </c>
      <c r="J12" s="193">
        <v>-3118</v>
      </c>
      <c r="K12" s="137"/>
    </row>
    <row r="13" spans="1:11" x14ac:dyDescent="0.25">
      <c r="A13" s="146">
        <v>36867</v>
      </c>
      <c r="B13" s="59">
        <v>0</v>
      </c>
      <c r="C13" s="52">
        <v>-8884</v>
      </c>
      <c r="D13" s="61">
        <v>0</v>
      </c>
      <c r="E13" s="163">
        <v>-9399</v>
      </c>
      <c r="F13" s="143">
        <v>0</v>
      </c>
      <c r="G13" s="137"/>
      <c r="H13" s="56">
        <v>-1343</v>
      </c>
      <c r="I13" s="61">
        <v>0</v>
      </c>
      <c r="J13" s="193">
        <v>-3118</v>
      </c>
      <c r="K13" s="137"/>
    </row>
    <row r="14" spans="1:11" x14ac:dyDescent="0.25">
      <c r="A14" s="146">
        <v>36868</v>
      </c>
      <c r="B14" s="59">
        <v>0</v>
      </c>
      <c r="C14" s="52">
        <v>-8064</v>
      </c>
      <c r="D14" s="61">
        <v>0</v>
      </c>
      <c r="E14" s="163">
        <v>-9399</v>
      </c>
      <c r="F14" s="143">
        <v>0</v>
      </c>
      <c r="G14" s="137"/>
      <c r="H14" s="56">
        <v>0</v>
      </c>
      <c r="I14" s="61">
        <v>0</v>
      </c>
      <c r="J14" s="193">
        <v>-3118</v>
      </c>
      <c r="K14" s="137"/>
    </row>
    <row r="15" spans="1:11" x14ac:dyDescent="0.25">
      <c r="A15" s="146">
        <v>36869</v>
      </c>
      <c r="B15" s="59">
        <v>0</v>
      </c>
      <c r="C15" s="52">
        <v>-8064</v>
      </c>
      <c r="D15" s="61">
        <v>0</v>
      </c>
      <c r="E15" s="163">
        <v>-9399</v>
      </c>
      <c r="F15" s="143">
        <v>0</v>
      </c>
      <c r="G15" s="137"/>
      <c r="H15" s="56">
        <v>0</v>
      </c>
      <c r="I15" s="61">
        <v>0</v>
      </c>
      <c r="J15" s="193">
        <v>-3118</v>
      </c>
      <c r="K15" s="137"/>
    </row>
    <row r="16" spans="1:11" x14ac:dyDescent="0.25">
      <c r="A16" s="146">
        <v>36870</v>
      </c>
      <c r="B16" s="59">
        <v>0</v>
      </c>
      <c r="C16" s="52">
        <v>-8064</v>
      </c>
      <c r="D16" s="61">
        <v>0</v>
      </c>
      <c r="E16" s="163">
        <v>-9399</v>
      </c>
      <c r="F16" s="143">
        <v>0</v>
      </c>
      <c r="G16" s="137"/>
      <c r="H16" s="55">
        <v>0</v>
      </c>
      <c r="I16" s="61">
        <v>0</v>
      </c>
      <c r="J16" s="193">
        <v>-3118</v>
      </c>
      <c r="K16" s="137"/>
    </row>
    <row r="17" spans="1:11" x14ac:dyDescent="0.25">
      <c r="A17" s="146">
        <v>36871</v>
      </c>
      <c r="B17" s="59">
        <v>0</v>
      </c>
      <c r="C17" s="52">
        <v>-8064</v>
      </c>
      <c r="D17" s="61">
        <v>0</v>
      </c>
      <c r="E17" s="163">
        <v>-9399</v>
      </c>
      <c r="F17" s="143">
        <v>0</v>
      </c>
      <c r="G17" s="137"/>
      <c r="H17" s="174">
        <v>0</v>
      </c>
      <c r="I17" s="61">
        <v>0</v>
      </c>
      <c r="J17" s="193">
        <v>-3118</v>
      </c>
      <c r="K17" s="137"/>
    </row>
    <row r="18" spans="1:11" x14ac:dyDescent="0.25">
      <c r="A18" s="146">
        <v>36872</v>
      </c>
      <c r="B18" s="59">
        <v>0</v>
      </c>
      <c r="C18" s="52">
        <v>-5564</v>
      </c>
      <c r="D18" s="61">
        <v>0</v>
      </c>
      <c r="E18" s="163">
        <v>-9399</v>
      </c>
      <c r="F18" s="143">
        <v>0</v>
      </c>
      <c r="G18" s="137"/>
      <c r="H18" s="174">
        <v>0</v>
      </c>
      <c r="I18" s="61">
        <v>0</v>
      </c>
      <c r="J18" s="193">
        <v>-3118</v>
      </c>
      <c r="K18" s="137"/>
    </row>
    <row r="19" spans="1:11" x14ac:dyDescent="0.25">
      <c r="A19" s="146">
        <v>36873</v>
      </c>
      <c r="B19" s="59">
        <v>0</v>
      </c>
      <c r="C19" s="52">
        <v>0</v>
      </c>
      <c r="D19" s="61">
        <v>0</v>
      </c>
      <c r="E19" s="163">
        <v>-17462</v>
      </c>
      <c r="F19" s="143">
        <v>0</v>
      </c>
      <c r="G19" s="137"/>
      <c r="H19" s="174">
        <v>-9900</v>
      </c>
      <c r="I19" s="61">
        <v>0</v>
      </c>
      <c r="J19" s="193">
        <v>-3118</v>
      </c>
      <c r="K19" s="137"/>
    </row>
    <row r="20" spans="1:11" x14ac:dyDescent="0.25">
      <c r="A20" s="146">
        <v>36874</v>
      </c>
      <c r="B20" s="59">
        <v>17972</v>
      </c>
      <c r="C20" s="52">
        <v>0</v>
      </c>
      <c r="D20" s="61">
        <v>0</v>
      </c>
      <c r="E20" s="163">
        <v>-11978</v>
      </c>
      <c r="F20" s="143">
        <v>0</v>
      </c>
      <c r="G20" s="137">
        <v>3591</v>
      </c>
      <c r="H20" s="174">
        <v>0</v>
      </c>
      <c r="I20" s="61">
        <v>0</v>
      </c>
      <c r="J20" s="193">
        <v>0</v>
      </c>
      <c r="K20" s="137">
        <v>0</v>
      </c>
    </row>
    <row r="21" spans="1:11" x14ac:dyDescent="0.25">
      <c r="A21" s="146">
        <v>36875</v>
      </c>
      <c r="B21" s="59">
        <v>0</v>
      </c>
      <c r="C21" s="52">
        <v>0</v>
      </c>
      <c r="D21" s="61">
        <v>0</v>
      </c>
      <c r="E21" s="163">
        <v>-12517</v>
      </c>
      <c r="F21" s="143">
        <v>0</v>
      </c>
      <c r="G21" s="137"/>
      <c r="H21" s="174">
        <v>-8064</v>
      </c>
      <c r="I21" s="61">
        <v>0</v>
      </c>
      <c r="J21" s="193">
        <v>0</v>
      </c>
      <c r="K21" s="137"/>
    </row>
    <row r="22" spans="1:11" x14ac:dyDescent="0.25">
      <c r="A22" s="146">
        <v>36876</v>
      </c>
      <c r="B22" s="59">
        <v>0</v>
      </c>
      <c r="C22" s="52">
        <v>0</v>
      </c>
      <c r="D22" s="61">
        <v>0</v>
      </c>
      <c r="E22" s="163">
        <v>-12517</v>
      </c>
      <c r="F22" s="143">
        <v>0</v>
      </c>
      <c r="G22" s="137"/>
      <c r="H22" s="174">
        <v>-8064</v>
      </c>
      <c r="I22" s="61">
        <v>0</v>
      </c>
      <c r="J22" s="193">
        <v>0</v>
      </c>
      <c r="K22" s="137"/>
    </row>
    <row r="23" spans="1:11" x14ac:dyDescent="0.25">
      <c r="A23" s="146">
        <v>36877</v>
      </c>
      <c r="B23" s="59">
        <v>0</v>
      </c>
      <c r="C23" s="52">
        <v>0</v>
      </c>
      <c r="D23" s="61">
        <v>0</v>
      </c>
      <c r="E23" s="163">
        <v>-12517</v>
      </c>
      <c r="F23" s="143">
        <v>0</v>
      </c>
      <c r="G23" s="137"/>
      <c r="H23" s="174">
        <v>-8064</v>
      </c>
      <c r="I23" s="61">
        <v>0</v>
      </c>
      <c r="J23" s="193">
        <v>0</v>
      </c>
      <c r="K23" s="137"/>
    </row>
    <row r="24" spans="1:11" x14ac:dyDescent="0.25">
      <c r="A24" s="146">
        <v>36878</v>
      </c>
      <c r="B24" s="59">
        <v>0</v>
      </c>
      <c r="C24" s="52">
        <v>0</v>
      </c>
      <c r="D24" s="61">
        <v>0</v>
      </c>
      <c r="E24" s="163">
        <v>-12517</v>
      </c>
      <c r="F24" s="143">
        <v>0</v>
      </c>
      <c r="G24" s="137"/>
      <c r="H24" s="174">
        <v>-8064</v>
      </c>
      <c r="I24" s="61">
        <v>0</v>
      </c>
      <c r="J24" s="193">
        <v>0</v>
      </c>
      <c r="K24" s="137"/>
    </row>
    <row r="25" spans="1:11" x14ac:dyDescent="0.25">
      <c r="A25" s="146">
        <v>36879</v>
      </c>
      <c r="B25" s="59">
        <v>0</v>
      </c>
      <c r="C25" s="52">
        <v>0</v>
      </c>
      <c r="D25" s="61">
        <v>0</v>
      </c>
      <c r="E25" s="163">
        <v>-12517</v>
      </c>
      <c r="F25" s="143">
        <v>0</v>
      </c>
      <c r="G25" s="137"/>
      <c r="H25" s="56">
        <v>-8064</v>
      </c>
      <c r="I25" s="61">
        <v>0</v>
      </c>
      <c r="J25" s="193">
        <v>0</v>
      </c>
      <c r="K25" s="137"/>
    </row>
    <row r="26" spans="1:11" x14ac:dyDescent="0.25">
      <c r="A26" s="146">
        <v>36880</v>
      </c>
      <c r="B26" s="59">
        <v>0</v>
      </c>
      <c r="C26" s="52">
        <v>-5064</v>
      </c>
      <c r="D26" s="61">
        <v>0</v>
      </c>
      <c r="E26" s="163">
        <v>-221</v>
      </c>
      <c r="F26" s="143">
        <v>0</v>
      </c>
      <c r="G26" s="163" t="s">
        <v>47</v>
      </c>
      <c r="H26" s="56">
        <v>0</v>
      </c>
      <c r="I26" s="61">
        <v>0</v>
      </c>
      <c r="J26" s="193">
        <v>-12296</v>
      </c>
      <c r="K26" s="137">
        <v>1525</v>
      </c>
    </row>
    <row r="27" spans="1:11" x14ac:dyDescent="0.25">
      <c r="A27" s="146">
        <v>36881</v>
      </c>
      <c r="B27" s="59">
        <v>0</v>
      </c>
      <c r="C27" s="52">
        <v>-7973</v>
      </c>
      <c r="D27" s="61">
        <v>0</v>
      </c>
      <c r="E27" s="163">
        <v>0</v>
      </c>
      <c r="F27" s="143">
        <v>0</v>
      </c>
      <c r="G27" s="137"/>
      <c r="H27" s="56">
        <v>0</v>
      </c>
      <c r="I27" s="61">
        <v>0</v>
      </c>
      <c r="J27" s="193">
        <v>-12478</v>
      </c>
      <c r="K27" s="137"/>
    </row>
    <row r="28" spans="1:11" x14ac:dyDescent="0.25">
      <c r="A28" s="146">
        <v>36882</v>
      </c>
      <c r="B28" s="59">
        <v>0</v>
      </c>
      <c r="C28" s="52">
        <v>-3367</v>
      </c>
      <c r="D28" s="61">
        <v>0</v>
      </c>
      <c r="E28" s="163">
        <v>0</v>
      </c>
      <c r="F28" s="143">
        <v>0</v>
      </c>
      <c r="G28" s="137"/>
      <c r="H28" s="56">
        <v>0</v>
      </c>
      <c r="I28" s="61">
        <v>0</v>
      </c>
      <c r="J28" s="193">
        <v>-13333</v>
      </c>
      <c r="K28" s="137"/>
    </row>
    <row r="29" spans="1:11" x14ac:dyDescent="0.25">
      <c r="A29" s="146">
        <v>36883</v>
      </c>
      <c r="B29" s="59">
        <v>0</v>
      </c>
      <c r="C29" s="52">
        <v>-8080</v>
      </c>
      <c r="D29" s="61">
        <v>0</v>
      </c>
      <c r="E29" s="163">
        <v>0</v>
      </c>
      <c r="F29" s="143">
        <v>0</v>
      </c>
      <c r="G29" s="137"/>
      <c r="H29" s="56">
        <v>0</v>
      </c>
      <c r="I29" s="61">
        <v>0</v>
      </c>
      <c r="J29" s="193">
        <v>-12357</v>
      </c>
      <c r="K29" s="137"/>
    </row>
    <row r="30" spans="1:11" x14ac:dyDescent="0.25">
      <c r="A30" s="146">
        <v>36884</v>
      </c>
      <c r="B30" s="59">
        <v>0</v>
      </c>
      <c r="C30" s="52">
        <v>-8080</v>
      </c>
      <c r="D30" s="61">
        <v>0</v>
      </c>
      <c r="E30" s="163">
        <v>0</v>
      </c>
      <c r="F30" s="143">
        <v>0</v>
      </c>
      <c r="G30" s="137"/>
      <c r="H30" s="56">
        <v>0</v>
      </c>
      <c r="I30" s="61">
        <v>0</v>
      </c>
      <c r="J30" s="193">
        <v>-12357</v>
      </c>
      <c r="K30" s="137"/>
    </row>
    <row r="31" spans="1:11" x14ac:dyDescent="0.25">
      <c r="A31" s="146">
        <v>36885</v>
      </c>
      <c r="B31" s="59">
        <v>0</v>
      </c>
      <c r="C31" s="52">
        <v>-8080</v>
      </c>
      <c r="D31" s="61">
        <v>0</v>
      </c>
      <c r="E31" s="163">
        <v>0</v>
      </c>
      <c r="F31" s="143">
        <v>0</v>
      </c>
      <c r="G31" s="137"/>
      <c r="H31" s="56">
        <v>0</v>
      </c>
      <c r="I31" s="61">
        <v>0</v>
      </c>
      <c r="J31" s="193">
        <v>-12357</v>
      </c>
      <c r="K31" s="137"/>
    </row>
    <row r="32" spans="1:11" x14ac:dyDescent="0.25">
      <c r="A32" s="146">
        <v>36886</v>
      </c>
      <c r="B32" s="59">
        <v>0</v>
      </c>
      <c r="C32" s="52">
        <v>-8080</v>
      </c>
      <c r="D32" s="61">
        <v>0</v>
      </c>
      <c r="E32" s="163">
        <v>0</v>
      </c>
      <c r="F32" s="143">
        <v>0</v>
      </c>
      <c r="G32" s="137"/>
      <c r="H32" s="56">
        <v>0</v>
      </c>
      <c r="I32" s="61">
        <v>0</v>
      </c>
      <c r="J32" s="193">
        <v>-12357</v>
      </c>
      <c r="K32" s="137"/>
    </row>
    <row r="33" spans="1:11" x14ac:dyDescent="0.25">
      <c r="A33" s="146">
        <v>36887</v>
      </c>
      <c r="B33" s="59">
        <v>0</v>
      </c>
      <c r="C33" s="52">
        <v>-8229</v>
      </c>
      <c r="D33" s="61">
        <v>0</v>
      </c>
      <c r="E33" s="163">
        <v>0</v>
      </c>
      <c r="F33" s="143">
        <v>0</v>
      </c>
      <c r="G33" s="137"/>
      <c r="H33" s="56">
        <v>0</v>
      </c>
      <c r="I33" s="61">
        <v>0</v>
      </c>
      <c r="J33" s="193">
        <v>-12357</v>
      </c>
      <c r="K33" s="137"/>
    </row>
    <row r="34" spans="1:11" x14ac:dyDescent="0.25">
      <c r="A34" s="146">
        <v>36888</v>
      </c>
      <c r="B34" s="59">
        <v>0</v>
      </c>
      <c r="C34" s="52">
        <v>-8229</v>
      </c>
      <c r="D34" s="61">
        <v>0</v>
      </c>
      <c r="E34" s="163">
        <v>0</v>
      </c>
      <c r="F34" s="143">
        <v>0</v>
      </c>
      <c r="G34" s="137"/>
      <c r="H34" s="56">
        <v>0</v>
      </c>
      <c r="I34" s="61">
        <v>0</v>
      </c>
      <c r="J34" s="193">
        <v>-12357</v>
      </c>
      <c r="K34" s="137">
        <v>4915</v>
      </c>
    </row>
    <row r="35" spans="1:11" x14ac:dyDescent="0.25">
      <c r="A35" s="146">
        <v>36889</v>
      </c>
      <c r="B35" s="59">
        <v>0</v>
      </c>
      <c r="C35" s="52">
        <v>0</v>
      </c>
      <c r="D35" s="61">
        <v>0</v>
      </c>
      <c r="E35" s="163">
        <v>0</v>
      </c>
      <c r="F35" s="143">
        <v>0</v>
      </c>
      <c r="G35" s="137"/>
      <c r="H35" s="56">
        <v>0</v>
      </c>
      <c r="I35" s="61">
        <v>0</v>
      </c>
      <c r="J35" s="193">
        <v>0</v>
      </c>
      <c r="K35" s="137"/>
    </row>
    <row r="36" spans="1:11" x14ac:dyDescent="0.25">
      <c r="A36" s="146">
        <v>36890</v>
      </c>
      <c r="B36" s="59">
        <v>0</v>
      </c>
      <c r="C36" s="52">
        <v>0</v>
      </c>
      <c r="D36" s="61">
        <v>0</v>
      </c>
      <c r="E36" s="165">
        <v>0</v>
      </c>
      <c r="F36" s="143">
        <v>0</v>
      </c>
      <c r="G36" s="137"/>
      <c r="H36" s="56">
        <v>0</v>
      </c>
      <c r="I36" s="61">
        <v>0</v>
      </c>
      <c r="J36" s="193">
        <v>0</v>
      </c>
      <c r="K36" s="137"/>
    </row>
    <row r="37" spans="1:11" x14ac:dyDescent="0.25">
      <c r="A37" s="146">
        <v>36891</v>
      </c>
      <c r="B37" s="48">
        <v>0</v>
      </c>
      <c r="C37" s="160"/>
      <c r="D37" s="137"/>
      <c r="E37" s="164">
        <v>0</v>
      </c>
      <c r="F37" s="143"/>
      <c r="G37" s="137">
        <v>0</v>
      </c>
      <c r="H37" s="135"/>
      <c r="I37" s="53"/>
      <c r="J37" s="53"/>
      <c r="K37" s="137">
        <v>0</v>
      </c>
    </row>
    <row r="38" spans="1:11" x14ac:dyDescent="0.25">
      <c r="A38" s="2" t="s">
        <v>45</v>
      </c>
      <c r="B38" s="25">
        <f t="shared" ref="B38:K38" si="0">SUM(B7:B37)</f>
        <v>17972</v>
      </c>
      <c r="C38" s="25">
        <f t="shared" si="0"/>
        <v>-156306</v>
      </c>
      <c r="D38" s="25">
        <f t="shared" si="0"/>
        <v>0</v>
      </c>
      <c r="E38" s="25">
        <f t="shared" si="0"/>
        <v>-205034</v>
      </c>
      <c r="F38" s="25">
        <f t="shared" si="0"/>
        <v>0</v>
      </c>
      <c r="G38" s="25">
        <f t="shared" si="0"/>
        <v>3591</v>
      </c>
      <c r="H38" s="25">
        <f t="shared" si="0"/>
        <v>-57507</v>
      </c>
      <c r="I38" s="25">
        <f t="shared" si="0"/>
        <v>0</v>
      </c>
      <c r="J38" s="25">
        <f t="shared" si="0"/>
        <v>-152783</v>
      </c>
      <c r="K38" s="25">
        <f t="shared" si="0"/>
        <v>6440</v>
      </c>
    </row>
    <row r="39" spans="1:11" x14ac:dyDescent="0.25">
      <c r="A39" s="2" t="s">
        <v>11</v>
      </c>
      <c r="B39" s="185">
        <f>C39+E39</f>
        <v>116664</v>
      </c>
      <c r="C39" s="16">
        <f>(C6+B38+C38)</f>
        <v>116664</v>
      </c>
      <c r="D39" s="181"/>
      <c r="E39" s="16">
        <f>E6+D38+E38</f>
        <v>0</v>
      </c>
      <c r="F39" s="182"/>
      <c r="G39" s="185">
        <f>H39+J39</f>
        <v>623613</v>
      </c>
      <c r="H39" s="176">
        <f>H6+G38+H38</f>
        <v>435418</v>
      </c>
      <c r="I39" s="183"/>
      <c r="J39" s="184">
        <f>J6+I38+J38</f>
        <v>188195</v>
      </c>
      <c r="K39" s="185">
        <f>L39+N39</f>
        <v>0</v>
      </c>
    </row>
    <row r="40" spans="1:11" ht="13.8" thickBot="1" x14ac:dyDescent="0.3">
      <c r="A40" s="2" t="s">
        <v>5</v>
      </c>
      <c r="B40" s="188">
        <f>B41/2371200</f>
        <v>0.31219509109311738</v>
      </c>
      <c r="C40" s="38"/>
      <c r="D40" s="39"/>
      <c r="E40" s="39"/>
      <c r="F40" s="40"/>
      <c r="G40" s="27"/>
      <c r="H40" s="28"/>
      <c r="I40" s="29"/>
      <c r="J40" s="30"/>
      <c r="K40" s="27"/>
    </row>
    <row r="41" spans="1:11" ht="14.4" thickTop="1" thickBot="1" x14ac:dyDescent="0.3">
      <c r="A41" s="94" t="s">
        <v>24</v>
      </c>
      <c r="B41" s="186">
        <f>B39+G39</f>
        <v>740277</v>
      </c>
    </row>
    <row r="42" spans="1:11" ht="13.8" thickTop="1" x14ac:dyDescent="0.25">
      <c r="B42" s="158">
        <f>SUM(B12:B37)</f>
        <v>17972</v>
      </c>
    </row>
  </sheetData>
  <mergeCells count="5">
    <mergeCell ref="A1:K1"/>
    <mergeCell ref="B2:D2"/>
    <mergeCell ref="G2:H2"/>
    <mergeCell ref="G3:J3"/>
    <mergeCell ref="B3:F3"/>
  </mergeCells>
  <pageMargins left="0" right="0" top="0.5" bottom="0.5" header="0.5" footer="0.5"/>
  <pageSetup scale="90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2"/>
  <sheetViews>
    <sheetView zoomScale="85" workbookViewId="0">
      <selection activeCell="B38" sqref="B38"/>
    </sheetView>
  </sheetViews>
  <sheetFormatPr defaultRowHeight="13.2" x14ac:dyDescent="0.25"/>
  <cols>
    <col min="1" max="1" width="21.5546875" customWidth="1"/>
    <col min="2" max="4" width="14.44140625" customWidth="1"/>
    <col min="5" max="5" width="14.6640625" customWidth="1"/>
    <col min="6" max="6" width="0.88671875" customWidth="1"/>
    <col min="7" max="10" width="14.44140625" customWidth="1"/>
    <col min="11" max="11" width="14.5546875" customWidth="1"/>
  </cols>
  <sheetData>
    <row r="1" spans="1:11" x14ac:dyDescent="0.25">
      <c r="A1" s="213" t="s">
        <v>6</v>
      </c>
      <c r="B1" s="213"/>
      <c r="C1" s="213"/>
      <c r="D1" s="213"/>
      <c r="E1" s="213"/>
      <c r="F1" s="213"/>
      <c r="G1" s="213"/>
      <c r="H1" s="213"/>
      <c r="I1" s="213"/>
      <c r="J1" s="213"/>
      <c r="K1" s="213"/>
    </row>
    <row r="2" spans="1:11" ht="13.8" thickBot="1" x14ac:dyDescent="0.3">
      <c r="B2" s="213" t="s">
        <v>35</v>
      </c>
      <c r="C2" s="213"/>
      <c r="D2" s="213"/>
      <c r="E2" s="3"/>
      <c r="F2" s="3"/>
      <c r="G2" s="213"/>
      <c r="H2" s="213"/>
      <c r="K2" s="16"/>
    </row>
    <row r="3" spans="1:11" ht="14.4" thickTop="1" thickBot="1" x14ac:dyDescent="0.3">
      <c r="B3" s="214" t="s">
        <v>50</v>
      </c>
      <c r="C3" s="215"/>
      <c r="D3" s="215"/>
      <c r="E3" s="215"/>
      <c r="F3" s="215"/>
      <c r="G3" s="217" t="s">
        <v>48</v>
      </c>
      <c r="H3" s="218"/>
      <c r="I3" s="218"/>
      <c r="J3" s="218"/>
      <c r="K3" s="196"/>
    </row>
    <row r="4" spans="1:11" x14ac:dyDescent="0.25">
      <c r="B4" s="168" t="s">
        <v>53</v>
      </c>
      <c r="C4" s="8" t="s">
        <v>7</v>
      </c>
      <c r="D4" s="169" t="s">
        <v>9</v>
      </c>
      <c r="E4" s="20" t="s">
        <v>10</v>
      </c>
      <c r="G4" s="195" t="s">
        <v>8</v>
      </c>
      <c r="H4" s="147" t="s">
        <v>7</v>
      </c>
      <c r="I4" s="155" t="s">
        <v>9</v>
      </c>
      <c r="J4" s="149" t="s">
        <v>10</v>
      </c>
      <c r="K4" s="195" t="s">
        <v>29</v>
      </c>
    </row>
    <row r="5" spans="1:11" x14ac:dyDescent="0.25">
      <c r="B5" s="173">
        <v>25658</v>
      </c>
      <c r="C5" s="152" t="s">
        <v>49</v>
      </c>
      <c r="D5" s="170"/>
      <c r="E5" s="166" t="s">
        <v>49</v>
      </c>
      <c r="F5" s="167"/>
      <c r="G5" s="154"/>
      <c r="H5" s="152" t="s">
        <v>49</v>
      </c>
      <c r="I5" s="155"/>
      <c r="J5" s="194" t="s">
        <v>49</v>
      </c>
      <c r="K5" s="154"/>
    </row>
    <row r="6" spans="1:11" ht="13.8" thickBot="1" x14ac:dyDescent="0.3">
      <c r="A6" s="2" t="s">
        <v>41</v>
      </c>
      <c r="B6" s="177">
        <v>0</v>
      </c>
      <c r="C6" s="191">
        <v>116004</v>
      </c>
      <c r="D6" s="178">
        <v>0</v>
      </c>
      <c r="E6" s="189">
        <v>221</v>
      </c>
      <c r="F6" s="141"/>
      <c r="G6" s="179"/>
      <c r="H6" s="191">
        <v>435418</v>
      </c>
      <c r="I6" s="180"/>
      <c r="J6" s="200">
        <v>151124</v>
      </c>
      <c r="K6" s="179"/>
    </row>
    <row r="7" spans="1:11" x14ac:dyDescent="0.25">
      <c r="A7" s="146">
        <v>36892</v>
      </c>
      <c r="B7" s="190">
        <v>0</v>
      </c>
      <c r="C7" s="163">
        <v>-17572</v>
      </c>
      <c r="D7" s="142">
        <v>0</v>
      </c>
      <c r="E7" s="163">
        <v>0</v>
      </c>
      <c r="F7" s="142">
        <v>0</v>
      </c>
      <c r="G7" s="197"/>
      <c r="H7" s="163">
        <v>0</v>
      </c>
      <c r="I7" s="133">
        <v>0</v>
      </c>
      <c r="J7" s="137">
        <v>-4652</v>
      </c>
      <c r="K7" s="142"/>
    </row>
    <row r="8" spans="1:11" x14ac:dyDescent="0.25">
      <c r="A8" s="146">
        <v>36893</v>
      </c>
      <c r="B8" s="48">
        <v>0</v>
      </c>
      <c r="C8" s="163">
        <v>0</v>
      </c>
      <c r="D8" s="143">
        <v>0</v>
      </c>
      <c r="E8" s="163">
        <v>0</v>
      </c>
      <c r="F8" s="143">
        <v>0</v>
      </c>
      <c r="G8" s="198">
        <v>0</v>
      </c>
      <c r="H8" s="137">
        <v>0</v>
      </c>
      <c r="I8" s="53">
        <v>0</v>
      </c>
      <c r="J8" s="137">
        <v>-4652</v>
      </c>
      <c r="K8" s="143">
        <v>0</v>
      </c>
    </row>
    <row r="9" spans="1:11" x14ac:dyDescent="0.25">
      <c r="A9" s="146">
        <v>36894</v>
      </c>
      <c r="B9" s="48">
        <v>0</v>
      </c>
      <c r="C9" s="163">
        <v>-12798</v>
      </c>
      <c r="D9" s="143">
        <v>0</v>
      </c>
      <c r="E9" s="163">
        <v>0</v>
      </c>
      <c r="F9" s="143">
        <v>0</v>
      </c>
      <c r="G9" s="198"/>
      <c r="H9" s="137">
        <v>-4774</v>
      </c>
      <c r="I9" s="53">
        <v>0</v>
      </c>
      <c r="J9" s="137">
        <v>-4652</v>
      </c>
      <c r="K9" s="143"/>
    </row>
    <row r="10" spans="1:11" x14ac:dyDescent="0.25">
      <c r="A10" s="146">
        <v>36895</v>
      </c>
      <c r="B10" s="48">
        <v>0</v>
      </c>
      <c r="C10" s="163">
        <v>-12675</v>
      </c>
      <c r="D10" s="143">
        <v>0</v>
      </c>
      <c r="E10" s="163">
        <v>0</v>
      </c>
      <c r="F10" s="143">
        <v>0</v>
      </c>
      <c r="G10" s="198"/>
      <c r="H10" s="137">
        <v>-4774</v>
      </c>
      <c r="I10" s="53">
        <v>0</v>
      </c>
      <c r="J10" s="137">
        <v>-4653</v>
      </c>
      <c r="K10" s="143"/>
    </row>
    <row r="11" spans="1:11" x14ac:dyDescent="0.25">
      <c r="A11" s="146">
        <v>36896</v>
      </c>
      <c r="B11" s="48">
        <v>0</v>
      </c>
      <c r="C11" s="163">
        <v>-12675</v>
      </c>
      <c r="D11" s="143">
        <v>0</v>
      </c>
      <c r="E11" s="163">
        <v>0</v>
      </c>
      <c r="F11" s="143">
        <v>0</v>
      </c>
      <c r="G11" s="198"/>
      <c r="H11" s="137">
        <v>-4774</v>
      </c>
      <c r="I11" s="53">
        <v>0</v>
      </c>
      <c r="J11" s="137">
        <v>-4653</v>
      </c>
      <c r="K11" s="143"/>
    </row>
    <row r="12" spans="1:11" x14ac:dyDescent="0.25">
      <c r="A12" s="146">
        <v>36897</v>
      </c>
      <c r="B12" s="59">
        <v>0</v>
      </c>
      <c r="C12" s="163">
        <v>-12675</v>
      </c>
      <c r="D12" s="61">
        <v>0</v>
      </c>
      <c r="E12" s="163">
        <v>0</v>
      </c>
      <c r="F12" s="143">
        <v>0</v>
      </c>
      <c r="G12" s="198"/>
      <c r="H12" s="137">
        <v>-4774</v>
      </c>
      <c r="I12" s="53">
        <v>0</v>
      </c>
      <c r="J12" s="137">
        <v>-4653</v>
      </c>
      <c r="K12" s="143"/>
    </row>
    <row r="13" spans="1:11" x14ac:dyDescent="0.25">
      <c r="A13" s="146">
        <v>36898</v>
      </c>
      <c r="B13" s="59">
        <v>0</v>
      </c>
      <c r="C13" s="163">
        <v>-12675</v>
      </c>
      <c r="D13" s="61">
        <v>0</v>
      </c>
      <c r="E13" s="163">
        <v>0</v>
      </c>
      <c r="F13" s="143">
        <v>0</v>
      </c>
      <c r="G13" s="198"/>
      <c r="H13" s="137">
        <v>-4774</v>
      </c>
      <c r="I13" s="53">
        <v>0</v>
      </c>
      <c r="J13" s="137">
        <v>-4653</v>
      </c>
      <c r="K13" s="143"/>
    </row>
    <row r="14" spans="1:11" x14ac:dyDescent="0.25">
      <c r="A14" s="146">
        <v>36899</v>
      </c>
      <c r="B14" s="59">
        <v>0</v>
      </c>
      <c r="C14" s="163">
        <v>-12675</v>
      </c>
      <c r="D14" s="61">
        <v>0</v>
      </c>
      <c r="E14" s="163">
        <v>0</v>
      </c>
      <c r="F14" s="143">
        <v>0</v>
      </c>
      <c r="G14" s="198"/>
      <c r="H14" s="137">
        <v>-4774</v>
      </c>
      <c r="I14" s="53">
        <v>0</v>
      </c>
      <c r="J14" s="137">
        <v>-4653</v>
      </c>
      <c r="K14" s="143"/>
    </row>
    <row r="15" spans="1:11" x14ac:dyDescent="0.25">
      <c r="A15" s="146">
        <v>36900</v>
      </c>
      <c r="B15" s="59">
        <v>0</v>
      </c>
      <c r="C15" s="163">
        <v>-12675</v>
      </c>
      <c r="D15" s="61">
        <v>0</v>
      </c>
      <c r="E15" s="163">
        <v>-123</v>
      </c>
      <c r="F15" s="143">
        <v>0</v>
      </c>
      <c r="G15" s="137"/>
      <c r="H15" s="56">
        <v>-4774</v>
      </c>
      <c r="I15" s="199">
        <v>0</v>
      </c>
      <c r="J15" s="137">
        <v>-4432</v>
      </c>
      <c r="K15" s="143"/>
    </row>
    <row r="16" spans="1:11" x14ac:dyDescent="0.25">
      <c r="A16" s="146">
        <v>36901</v>
      </c>
      <c r="B16" s="59">
        <v>0</v>
      </c>
      <c r="C16" s="163">
        <v>-435</v>
      </c>
      <c r="D16" s="61">
        <v>0</v>
      </c>
      <c r="E16" s="163">
        <v>-98</v>
      </c>
      <c r="F16" s="143">
        <v>0</v>
      </c>
      <c r="G16" s="137"/>
      <c r="H16" s="56">
        <v>-4681</v>
      </c>
      <c r="I16" s="199">
        <v>0</v>
      </c>
      <c r="J16" s="137">
        <v>-4555</v>
      </c>
      <c r="K16" s="143"/>
    </row>
    <row r="17" spans="1:11" x14ac:dyDescent="0.25">
      <c r="A17" s="203" t="s">
        <v>51</v>
      </c>
      <c r="B17" s="59">
        <v>0</v>
      </c>
      <c r="C17" s="163">
        <v>-435</v>
      </c>
      <c r="D17" s="61">
        <v>0</v>
      </c>
      <c r="E17" s="163">
        <v>0</v>
      </c>
      <c r="F17" s="143">
        <v>0</v>
      </c>
      <c r="G17" s="137"/>
      <c r="H17" s="174">
        <v>-4678</v>
      </c>
      <c r="I17" s="199">
        <v>0</v>
      </c>
      <c r="J17" s="137">
        <v>-4653</v>
      </c>
      <c r="K17" s="143"/>
    </row>
    <row r="18" spans="1:11" x14ac:dyDescent="0.25">
      <c r="A18" s="146">
        <v>36903</v>
      </c>
      <c r="B18" s="59">
        <v>0</v>
      </c>
      <c r="C18" s="163">
        <v>-435</v>
      </c>
      <c r="D18" s="61">
        <v>0</v>
      </c>
      <c r="E18" s="163">
        <v>0</v>
      </c>
      <c r="F18" s="143">
        <v>0</v>
      </c>
      <c r="G18" s="137"/>
      <c r="H18" s="174">
        <v>-4678</v>
      </c>
      <c r="I18" s="199">
        <v>0</v>
      </c>
      <c r="J18" s="137">
        <v>-4653</v>
      </c>
      <c r="K18" s="143"/>
    </row>
    <row r="19" spans="1:11" x14ac:dyDescent="0.25">
      <c r="A19" s="146">
        <v>36904</v>
      </c>
      <c r="B19" s="59">
        <v>0</v>
      </c>
      <c r="C19" s="163">
        <v>-435</v>
      </c>
      <c r="D19" s="61">
        <v>0</v>
      </c>
      <c r="E19" s="163">
        <v>0</v>
      </c>
      <c r="F19" s="143">
        <v>0</v>
      </c>
      <c r="G19" s="137"/>
      <c r="H19" s="174">
        <v>-4678</v>
      </c>
      <c r="I19" s="199">
        <v>0</v>
      </c>
      <c r="J19" s="137">
        <v>-4653</v>
      </c>
      <c r="K19" s="143"/>
    </row>
    <row r="20" spans="1:11" x14ac:dyDescent="0.25">
      <c r="A20" s="146">
        <v>36905</v>
      </c>
      <c r="B20" s="59">
        <v>0</v>
      </c>
      <c r="C20" s="163">
        <v>-435</v>
      </c>
      <c r="D20" s="61">
        <v>0</v>
      </c>
      <c r="E20" s="163">
        <v>0</v>
      </c>
      <c r="F20" s="143">
        <v>0</v>
      </c>
      <c r="G20" s="202">
        <v>0</v>
      </c>
      <c r="H20" s="174">
        <v>-4678</v>
      </c>
      <c r="I20" s="199">
        <v>0</v>
      </c>
      <c r="J20" s="137">
        <v>-4653</v>
      </c>
      <c r="K20" s="143">
        <v>0</v>
      </c>
    </row>
    <row r="21" spans="1:11" x14ac:dyDescent="0.25">
      <c r="A21" s="146">
        <v>36906</v>
      </c>
      <c r="B21" s="59">
        <v>0</v>
      </c>
      <c r="C21" s="163">
        <v>-435</v>
      </c>
      <c r="D21" s="61">
        <v>0</v>
      </c>
      <c r="E21" s="163">
        <v>0</v>
      </c>
      <c r="F21" s="143">
        <v>0</v>
      </c>
      <c r="G21" s="137"/>
      <c r="H21" s="174">
        <v>-4678</v>
      </c>
      <c r="I21" s="199">
        <v>0</v>
      </c>
      <c r="J21" s="137">
        <v>-4653</v>
      </c>
      <c r="K21" s="143"/>
    </row>
    <row r="22" spans="1:11" x14ac:dyDescent="0.25">
      <c r="A22" s="146">
        <v>36907</v>
      </c>
      <c r="B22" s="59">
        <v>0</v>
      </c>
      <c r="C22" s="163">
        <v>-435</v>
      </c>
      <c r="D22" s="61">
        <v>0</v>
      </c>
      <c r="E22" s="163">
        <v>0</v>
      </c>
      <c r="F22" s="143">
        <v>0</v>
      </c>
      <c r="G22" s="137"/>
      <c r="H22" s="174">
        <v>-4678</v>
      </c>
      <c r="I22" s="199">
        <v>0</v>
      </c>
      <c r="J22" s="137">
        <v>-4653</v>
      </c>
      <c r="K22" s="143"/>
    </row>
    <row r="23" spans="1:11" x14ac:dyDescent="0.25">
      <c r="A23" s="146">
        <v>36908</v>
      </c>
      <c r="B23" s="59">
        <v>0</v>
      </c>
      <c r="C23" s="163">
        <v>-435</v>
      </c>
      <c r="D23" s="61">
        <v>0</v>
      </c>
      <c r="E23" s="163">
        <v>0</v>
      </c>
      <c r="F23" s="143">
        <v>0</v>
      </c>
      <c r="G23" s="137"/>
      <c r="H23" s="174">
        <v>-4678</v>
      </c>
      <c r="I23" s="199">
        <v>0</v>
      </c>
      <c r="J23" s="137">
        <v>-4653</v>
      </c>
      <c r="K23" s="143"/>
    </row>
    <row r="24" spans="1:11" x14ac:dyDescent="0.25">
      <c r="A24" s="146">
        <v>36909</v>
      </c>
      <c r="B24" s="59">
        <v>0</v>
      </c>
      <c r="C24" s="163">
        <v>-435</v>
      </c>
      <c r="D24" s="61">
        <v>0</v>
      </c>
      <c r="E24" s="163">
        <v>0</v>
      </c>
      <c r="F24" s="143">
        <v>0</v>
      </c>
      <c r="G24" s="137"/>
      <c r="H24" s="174">
        <v>-4678</v>
      </c>
      <c r="I24" s="199">
        <v>0</v>
      </c>
      <c r="J24" s="137">
        <v>-4653</v>
      </c>
      <c r="K24" s="143"/>
    </row>
    <row r="25" spans="1:11" x14ac:dyDescent="0.25">
      <c r="A25" s="146">
        <v>36910</v>
      </c>
      <c r="B25" s="59">
        <v>0</v>
      </c>
      <c r="C25" s="163">
        <v>-435</v>
      </c>
      <c r="D25" s="61">
        <v>0</v>
      </c>
      <c r="E25" s="163">
        <v>0</v>
      </c>
      <c r="F25" s="143">
        <v>0</v>
      </c>
      <c r="G25" s="137"/>
      <c r="H25" s="174">
        <v>-4678</v>
      </c>
      <c r="I25" s="199">
        <v>0</v>
      </c>
      <c r="J25" s="137">
        <v>-4653</v>
      </c>
      <c r="K25" s="137"/>
    </row>
    <row r="26" spans="1:11" x14ac:dyDescent="0.25">
      <c r="A26" s="146">
        <v>36911</v>
      </c>
      <c r="B26" s="59">
        <v>0</v>
      </c>
      <c r="C26" s="163">
        <v>-435</v>
      </c>
      <c r="D26" s="61">
        <v>0</v>
      </c>
      <c r="E26" s="163">
        <v>0</v>
      </c>
      <c r="F26" s="143">
        <v>0</v>
      </c>
      <c r="G26" s="163" t="s">
        <v>47</v>
      </c>
      <c r="H26" s="174">
        <v>-4678</v>
      </c>
      <c r="I26" s="199">
        <v>0</v>
      </c>
      <c r="J26" s="137">
        <v>-4653</v>
      </c>
      <c r="K26" s="137">
        <v>0</v>
      </c>
    </row>
    <row r="27" spans="1:11" x14ac:dyDescent="0.25">
      <c r="A27" s="146">
        <v>36912</v>
      </c>
      <c r="B27" s="59">
        <v>0</v>
      </c>
      <c r="C27" s="163">
        <v>-435</v>
      </c>
      <c r="D27" s="61">
        <v>0</v>
      </c>
      <c r="E27" s="163">
        <v>0</v>
      </c>
      <c r="F27" s="143">
        <v>0</v>
      </c>
      <c r="G27" s="137"/>
      <c r="H27" s="174">
        <v>-4678</v>
      </c>
      <c r="I27" s="199">
        <v>0</v>
      </c>
      <c r="J27" s="137">
        <v>-4653</v>
      </c>
      <c r="K27" s="137">
        <v>0</v>
      </c>
    </row>
    <row r="28" spans="1:11" x14ac:dyDescent="0.25">
      <c r="A28" s="146">
        <v>36913</v>
      </c>
      <c r="B28" s="59">
        <v>0</v>
      </c>
      <c r="C28" s="163">
        <v>-435</v>
      </c>
      <c r="D28" s="61">
        <v>0</v>
      </c>
      <c r="E28" s="163">
        <v>0</v>
      </c>
      <c r="F28" s="143">
        <v>0</v>
      </c>
      <c r="G28" s="137"/>
      <c r="H28" s="174">
        <v>-4678</v>
      </c>
      <c r="I28" s="199">
        <v>0</v>
      </c>
      <c r="J28" s="137">
        <v>-4653</v>
      </c>
      <c r="K28" s="137">
        <v>0</v>
      </c>
    </row>
    <row r="29" spans="1:11" x14ac:dyDescent="0.25">
      <c r="A29" s="146">
        <v>36914</v>
      </c>
      <c r="B29" s="59">
        <v>0</v>
      </c>
      <c r="C29" s="163">
        <v>-435</v>
      </c>
      <c r="D29" s="61">
        <v>0</v>
      </c>
      <c r="E29" s="163">
        <v>0</v>
      </c>
      <c r="F29" s="143">
        <v>0</v>
      </c>
      <c r="G29" s="137"/>
      <c r="H29" s="174">
        <v>-4678</v>
      </c>
      <c r="I29" s="199">
        <v>0</v>
      </c>
      <c r="J29" s="137">
        <v>-4653</v>
      </c>
      <c r="K29" s="137">
        <v>0</v>
      </c>
    </row>
    <row r="30" spans="1:11" x14ac:dyDescent="0.25">
      <c r="A30" s="146">
        <v>36915</v>
      </c>
      <c r="B30" s="59">
        <v>0</v>
      </c>
      <c r="C30" s="163">
        <v>-435</v>
      </c>
      <c r="D30" s="61">
        <v>0</v>
      </c>
      <c r="E30" s="163">
        <v>0</v>
      </c>
      <c r="F30" s="143">
        <v>0</v>
      </c>
      <c r="G30" s="137"/>
      <c r="H30" s="174">
        <v>-4678</v>
      </c>
      <c r="I30" s="199">
        <v>0</v>
      </c>
      <c r="J30" s="137">
        <v>-4653</v>
      </c>
      <c r="K30" s="137">
        <v>0</v>
      </c>
    </row>
    <row r="31" spans="1:11" x14ac:dyDescent="0.25">
      <c r="A31" s="146">
        <v>36916</v>
      </c>
      <c r="B31" s="59">
        <v>0</v>
      </c>
      <c r="C31" s="163">
        <v>-435</v>
      </c>
      <c r="D31" s="61">
        <v>0</v>
      </c>
      <c r="E31" s="163">
        <v>0</v>
      </c>
      <c r="F31" s="143">
        <v>0</v>
      </c>
      <c r="G31" s="137"/>
      <c r="H31" s="174">
        <v>-4678</v>
      </c>
      <c r="I31" s="199">
        <v>0</v>
      </c>
      <c r="J31" s="137">
        <v>-4653</v>
      </c>
      <c r="K31" s="137">
        <v>0</v>
      </c>
    </row>
    <row r="32" spans="1:11" x14ac:dyDescent="0.25">
      <c r="A32" s="146">
        <v>36917</v>
      </c>
      <c r="B32" s="59">
        <v>0</v>
      </c>
      <c r="C32" s="163">
        <v>-435</v>
      </c>
      <c r="D32" s="61">
        <v>0</v>
      </c>
      <c r="E32" s="163">
        <v>0</v>
      </c>
      <c r="F32" s="143">
        <v>0</v>
      </c>
      <c r="G32" s="137"/>
      <c r="H32" s="174">
        <v>-4678</v>
      </c>
      <c r="I32" s="199">
        <v>0</v>
      </c>
      <c r="J32" s="137">
        <v>-4653</v>
      </c>
      <c r="K32" s="137">
        <v>0</v>
      </c>
    </row>
    <row r="33" spans="1:11" x14ac:dyDescent="0.25">
      <c r="A33" s="146">
        <v>36918</v>
      </c>
      <c r="B33" s="59">
        <v>0</v>
      </c>
      <c r="C33" s="163">
        <v>-435</v>
      </c>
      <c r="D33" s="61">
        <v>0</v>
      </c>
      <c r="E33" s="163">
        <v>0</v>
      </c>
      <c r="F33" s="143">
        <v>0</v>
      </c>
      <c r="G33" s="137"/>
      <c r="H33" s="174">
        <v>-4678</v>
      </c>
      <c r="I33" s="199">
        <v>0</v>
      </c>
      <c r="J33" s="137">
        <v>-4653</v>
      </c>
      <c r="K33" s="137">
        <v>0</v>
      </c>
    </row>
    <row r="34" spans="1:11" x14ac:dyDescent="0.25">
      <c r="A34" s="146">
        <v>36919</v>
      </c>
      <c r="B34" s="59">
        <v>0</v>
      </c>
      <c r="C34" s="163">
        <v>-435</v>
      </c>
      <c r="D34" s="61">
        <v>0</v>
      </c>
      <c r="E34" s="163">
        <v>0</v>
      </c>
      <c r="F34" s="143">
        <v>0</v>
      </c>
      <c r="G34" s="137"/>
      <c r="H34" s="174">
        <v>-4678</v>
      </c>
      <c r="I34" s="199">
        <v>0</v>
      </c>
      <c r="J34" s="137">
        <v>-4653</v>
      </c>
      <c r="K34" s="137">
        <v>0</v>
      </c>
    </row>
    <row r="35" spans="1:11" x14ac:dyDescent="0.25">
      <c r="A35" s="146">
        <v>36920</v>
      </c>
      <c r="B35" s="59">
        <v>0</v>
      </c>
      <c r="C35" s="163">
        <v>-435</v>
      </c>
      <c r="D35" s="61">
        <v>0</v>
      </c>
      <c r="E35" s="163">
        <v>0</v>
      </c>
      <c r="F35" s="143">
        <v>0</v>
      </c>
      <c r="G35" s="137"/>
      <c r="H35" s="174">
        <v>-4678</v>
      </c>
      <c r="I35" s="61">
        <v>0</v>
      </c>
      <c r="J35" s="137">
        <v>-4653</v>
      </c>
      <c r="K35" s="137">
        <v>0</v>
      </c>
    </row>
    <row r="36" spans="1:11" x14ac:dyDescent="0.25">
      <c r="A36" s="146">
        <v>36921</v>
      </c>
      <c r="B36" s="59">
        <v>0</v>
      </c>
      <c r="C36" s="163">
        <v>-435</v>
      </c>
      <c r="D36" s="61">
        <v>0</v>
      </c>
      <c r="E36" s="165">
        <v>0</v>
      </c>
      <c r="F36" s="143">
        <v>0</v>
      </c>
      <c r="G36" s="137"/>
      <c r="H36" s="174">
        <v>-4678</v>
      </c>
      <c r="I36" s="61">
        <v>0</v>
      </c>
      <c r="J36" s="137">
        <v>-4653</v>
      </c>
      <c r="K36" s="137">
        <v>0</v>
      </c>
    </row>
    <row r="37" spans="1:11" x14ac:dyDescent="0.25">
      <c r="A37" s="146">
        <v>36922</v>
      </c>
      <c r="B37" s="48">
        <v>14400</v>
      </c>
      <c r="C37" s="163">
        <v>-435</v>
      </c>
      <c r="D37" s="137"/>
      <c r="E37" s="164">
        <v>0</v>
      </c>
      <c r="F37" s="143"/>
      <c r="G37" s="137">
        <v>0</v>
      </c>
      <c r="H37" s="174">
        <v>-4678</v>
      </c>
      <c r="I37" s="137"/>
      <c r="J37" s="137">
        <v>-4653</v>
      </c>
      <c r="K37" s="137">
        <v>0</v>
      </c>
    </row>
    <row r="38" spans="1:11" x14ac:dyDescent="0.25">
      <c r="A38" s="2" t="s">
        <v>45</v>
      </c>
      <c r="B38" s="25">
        <f t="shared" ref="B38:K38" si="0">SUM(B7:B37)</f>
        <v>14400</v>
      </c>
      <c r="C38" s="25">
        <f t="shared" si="0"/>
        <v>-115990</v>
      </c>
      <c r="D38" s="25">
        <f t="shared" si="0"/>
        <v>0</v>
      </c>
      <c r="E38" s="25">
        <f t="shared" si="0"/>
        <v>-221</v>
      </c>
      <c r="F38" s="25">
        <f t="shared" si="0"/>
        <v>0</v>
      </c>
      <c r="G38" s="25">
        <f t="shared" si="0"/>
        <v>0</v>
      </c>
      <c r="H38" s="25">
        <f t="shared" si="0"/>
        <v>-136337</v>
      </c>
      <c r="I38" s="25">
        <f t="shared" si="0"/>
        <v>0</v>
      </c>
      <c r="J38" s="25">
        <f t="shared" si="0"/>
        <v>-143921</v>
      </c>
      <c r="K38" s="201">
        <f t="shared" si="0"/>
        <v>0</v>
      </c>
    </row>
    <row r="39" spans="1:11" x14ac:dyDescent="0.25">
      <c r="A39" s="2" t="s">
        <v>11</v>
      </c>
      <c r="B39" s="185">
        <f>C39+E39</f>
        <v>14414</v>
      </c>
      <c r="C39" s="16">
        <f>(C6+B38+C38)</f>
        <v>14414</v>
      </c>
      <c r="D39" s="181"/>
      <c r="E39" s="16">
        <f>E6+D38+E38</f>
        <v>0</v>
      </c>
      <c r="F39" s="182"/>
      <c r="G39" s="185">
        <f>H39+J39</f>
        <v>306284</v>
      </c>
      <c r="H39" s="176">
        <f>H6+G38+H38</f>
        <v>299081</v>
      </c>
      <c r="I39" s="183"/>
      <c r="J39" s="184">
        <f>J6+I38+J38</f>
        <v>7203</v>
      </c>
      <c r="K39" s="185">
        <f>L39+N39</f>
        <v>0</v>
      </c>
    </row>
    <row r="40" spans="1:11" ht="13.8" thickBot="1" x14ac:dyDescent="0.3">
      <c r="A40" s="2" t="s">
        <v>5</v>
      </c>
      <c r="B40" s="188">
        <f>B41/2371200</f>
        <v>0.13524713225371121</v>
      </c>
      <c r="C40" s="38"/>
      <c r="D40" s="39"/>
      <c r="E40" s="39"/>
      <c r="F40" s="40"/>
      <c r="G40" s="27"/>
      <c r="H40" s="28"/>
      <c r="I40" s="29"/>
      <c r="J40" s="30"/>
      <c r="K40" s="27"/>
    </row>
    <row r="41" spans="1:11" ht="14.4" thickTop="1" thickBot="1" x14ac:dyDescent="0.3">
      <c r="A41" s="94" t="s">
        <v>24</v>
      </c>
      <c r="B41" s="186">
        <f>B39+G39</f>
        <v>320698</v>
      </c>
    </row>
    <row r="42" spans="1:11" ht="13.8" thickTop="1" x14ac:dyDescent="0.25">
      <c r="B42" s="158">
        <f>SUM(B12:B37)</f>
        <v>14400</v>
      </c>
    </row>
  </sheetData>
  <mergeCells count="5">
    <mergeCell ref="A1:K1"/>
    <mergeCell ref="B2:D2"/>
    <mergeCell ref="G2:H2"/>
    <mergeCell ref="G3:J3"/>
    <mergeCell ref="B3:F3"/>
  </mergeCells>
  <pageMargins left="0" right="0" top="0.5" bottom="0.5" header="0.5" footer="0.5"/>
  <pageSetup scale="90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2"/>
  <sheetViews>
    <sheetView zoomScale="85" workbookViewId="0">
      <selection activeCell="H7" sqref="H7"/>
    </sheetView>
  </sheetViews>
  <sheetFormatPr defaultRowHeight="13.2" x14ac:dyDescent="0.25"/>
  <cols>
    <col min="1" max="1" width="21.5546875" customWidth="1"/>
    <col min="2" max="4" width="14.44140625" customWidth="1"/>
    <col min="5" max="5" width="14.6640625" customWidth="1"/>
    <col min="6" max="6" width="0.88671875" customWidth="1"/>
    <col min="7" max="10" width="14.44140625" customWidth="1"/>
    <col min="11" max="11" width="14.5546875" customWidth="1"/>
  </cols>
  <sheetData>
    <row r="1" spans="1:11" x14ac:dyDescent="0.25">
      <c r="A1" s="213" t="s">
        <v>6</v>
      </c>
      <c r="B1" s="213"/>
      <c r="C1" s="213"/>
      <c r="D1" s="213"/>
      <c r="E1" s="213"/>
      <c r="F1" s="213"/>
      <c r="G1" s="213"/>
      <c r="H1" s="213"/>
      <c r="I1" s="213"/>
      <c r="J1" s="213"/>
      <c r="K1" s="213"/>
    </row>
    <row r="2" spans="1:11" ht="13.8" thickBot="1" x14ac:dyDescent="0.3">
      <c r="B2" s="213" t="s">
        <v>35</v>
      </c>
      <c r="C2" s="213"/>
      <c r="D2" s="213"/>
      <c r="E2" s="3"/>
      <c r="F2" s="3"/>
      <c r="G2" s="213"/>
      <c r="H2" s="213"/>
      <c r="K2" s="16"/>
    </row>
    <row r="3" spans="1:11" ht="14.4" thickTop="1" thickBot="1" x14ac:dyDescent="0.3">
      <c r="B3" s="214" t="s">
        <v>50</v>
      </c>
      <c r="C3" s="215"/>
      <c r="D3" s="215"/>
      <c r="E3" s="215"/>
      <c r="F3" s="215"/>
      <c r="G3" s="217" t="s">
        <v>48</v>
      </c>
      <c r="H3" s="218"/>
      <c r="I3" s="218"/>
      <c r="J3" s="218"/>
      <c r="K3" s="196"/>
    </row>
    <row r="4" spans="1:11" x14ac:dyDescent="0.25">
      <c r="B4" s="168" t="s">
        <v>29</v>
      </c>
      <c r="C4" s="8" t="s">
        <v>7</v>
      </c>
      <c r="D4" s="169" t="s">
        <v>9</v>
      </c>
      <c r="E4" s="20" t="s">
        <v>10</v>
      </c>
      <c r="G4" s="195" t="s">
        <v>8</v>
      </c>
      <c r="H4" s="147" t="s">
        <v>7</v>
      </c>
      <c r="I4" s="155" t="s">
        <v>9</v>
      </c>
      <c r="J4" s="149" t="s">
        <v>10</v>
      </c>
      <c r="K4" s="195" t="s">
        <v>29</v>
      </c>
    </row>
    <row r="5" spans="1:11" x14ac:dyDescent="0.25">
      <c r="B5" s="173"/>
      <c r="C5" s="152" t="s">
        <v>52</v>
      </c>
      <c r="D5" s="170"/>
      <c r="E5" s="166" t="s">
        <v>52</v>
      </c>
      <c r="F5" s="167"/>
      <c r="G5" s="154"/>
      <c r="H5" s="152" t="s">
        <v>52</v>
      </c>
      <c r="I5" s="155"/>
      <c r="J5" s="194" t="s">
        <v>52</v>
      </c>
      <c r="K5" s="154"/>
    </row>
    <row r="6" spans="1:11" ht="13.8" thickBot="1" x14ac:dyDescent="0.3">
      <c r="A6" s="2" t="s">
        <v>41</v>
      </c>
      <c r="B6" s="204">
        <v>7131</v>
      </c>
      <c r="C6" s="191">
        <v>14</v>
      </c>
      <c r="D6" s="178">
        <v>0</v>
      </c>
      <c r="E6" s="189">
        <v>221</v>
      </c>
      <c r="F6" s="141"/>
      <c r="G6" s="179"/>
      <c r="H6" s="191">
        <v>299081</v>
      </c>
      <c r="I6" s="180"/>
      <c r="J6" s="200">
        <v>7203</v>
      </c>
      <c r="K6" s="179"/>
    </row>
    <row r="7" spans="1:11" x14ac:dyDescent="0.25">
      <c r="A7" s="146">
        <v>36923</v>
      </c>
      <c r="B7" s="190">
        <v>-7145</v>
      </c>
      <c r="C7" s="163">
        <v>-14</v>
      </c>
      <c r="D7" s="142">
        <v>0</v>
      </c>
      <c r="E7" s="163">
        <v>0</v>
      </c>
      <c r="F7" s="142">
        <v>0</v>
      </c>
      <c r="G7" s="197"/>
      <c r="H7" s="163">
        <v>-9319</v>
      </c>
      <c r="I7" s="133">
        <v>0</v>
      </c>
      <c r="J7" s="137">
        <v>-14</v>
      </c>
      <c r="K7" s="142"/>
    </row>
    <row r="8" spans="1:11" x14ac:dyDescent="0.25">
      <c r="A8" s="146">
        <v>36924</v>
      </c>
      <c r="B8" s="48"/>
      <c r="C8" s="163">
        <v>0</v>
      </c>
      <c r="D8" s="143">
        <v>0</v>
      </c>
      <c r="E8" s="163">
        <v>0</v>
      </c>
      <c r="F8" s="143">
        <v>0</v>
      </c>
      <c r="G8" s="198">
        <v>0</v>
      </c>
      <c r="H8" s="163">
        <v>-9333</v>
      </c>
      <c r="I8" s="53">
        <v>0</v>
      </c>
      <c r="J8" s="137">
        <v>0</v>
      </c>
      <c r="K8" s="143">
        <v>0</v>
      </c>
    </row>
    <row r="9" spans="1:11" x14ac:dyDescent="0.25">
      <c r="A9" s="146">
        <v>36925</v>
      </c>
      <c r="B9" s="48"/>
      <c r="C9" s="163">
        <v>0</v>
      </c>
      <c r="D9" s="143">
        <v>0</v>
      </c>
      <c r="E9" s="163">
        <v>0</v>
      </c>
      <c r="F9" s="143">
        <v>0</v>
      </c>
      <c r="G9" s="198"/>
      <c r="H9" s="163">
        <v>-9333</v>
      </c>
      <c r="I9" s="53">
        <v>0</v>
      </c>
      <c r="J9" s="137">
        <v>0</v>
      </c>
      <c r="K9" s="143"/>
    </row>
    <row r="10" spans="1:11" x14ac:dyDescent="0.25">
      <c r="A10" s="146">
        <v>36926</v>
      </c>
      <c r="B10" s="48">
        <v>5997</v>
      </c>
      <c r="C10" s="163">
        <v>0</v>
      </c>
      <c r="D10" s="143">
        <v>0</v>
      </c>
      <c r="E10" s="163">
        <v>0</v>
      </c>
      <c r="F10" s="143">
        <v>0</v>
      </c>
      <c r="G10" s="198"/>
      <c r="H10" s="163">
        <v>-9333</v>
      </c>
      <c r="I10" s="53">
        <v>0</v>
      </c>
      <c r="J10" s="137">
        <v>0</v>
      </c>
      <c r="K10" s="143"/>
    </row>
    <row r="11" spans="1:11" x14ac:dyDescent="0.25">
      <c r="A11" s="146">
        <v>36927</v>
      </c>
      <c r="B11" s="48">
        <v>5997</v>
      </c>
      <c r="C11" s="163">
        <v>0</v>
      </c>
      <c r="D11" s="143">
        <v>0</v>
      </c>
      <c r="E11" s="163">
        <v>0</v>
      </c>
      <c r="F11" s="143">
        <v>0</v>
      </c>
      <c r="G11" s="198"/>
      <c r="H11" s="163">
        <v>-9333</v>
      </c>
      <c r="I11" s="53">
        <v>0</v>
      </c>
      <c r="J11" s="137">
        <v>0</v>
      </c>
      <c r="K11" s="143"/>
    </row>
    <row r="12" spans="1:11" x14ac:dyDescent="0.25">
      <c r="A12" s="146">
        <v>36928</v>
      </c>
      <c r="B12" s="59">
        <v>-11994</v>
      </c>
      <c r="C12" s="163">
        <v>0</v>
      </c>
      <c r="D12" s="61">
        <v>0</v>
      </c>
      <c r="E12" s="163">
        <v>0</v>
      </c>
      <c r="F12" s="143">
        <v>0</v>
      </c>
      <c r="G12" s="198"/>
      <c r="H12" s="163">
        <v>-9333</v>
      </c>
      <c r="I12" s="53">
        <v>0</v>
      </c>
      <c r="J12" s="137">
        <v>0</v>
      </c>
      <c r="K12" s="143"/>
    </row>
    <row r="13" spans="1:11" x14ac:dyDescent="0.25">
      <c r="A13" s="146">
        <v>36929</v>
      </c>
      <c r="B13" s="59">
        <v>0</v>
      </c>
      <c r="C13" s="163">
        <v>0</v>
      </c>
      <c r="D13" s="61">
        <v>0</v>
      </c>
      <c r="E13" s="163">
        <v>0</v>
      </c>
      <c r="F13" s="143">
        <v>0</v>
      </c>
      <c r="G13" s="198"/>
      <c r="H13" s="163">
        <v>-9333</v>
      </c>
      <c r="I13" s="53">
        <v>0</v>
      </c>
      <c r="J13" s="137">
        <v>0</v>
      </c>
      <c r="K13" s="143"/>
    </row>
    <row r="14" spans="1:11" x14ac:dyDescent="0.25">
      <c r="A14" s="146">
        <v>36930</v>
      </c>
      <c r="B14" s="59">
        <v>0</v>
      </c>
      <c r="C14" s="163">
        <v>0</v>
      </c>
      <c r="D14" s="61">
        <v>0</v>
      </c>
      <c r="E14" s="163">
        <v>0</v>
      </c>
      <c r="F14" s="143">
        <v>0</v>
      </c>
      <c r="G14" s="198"/>
      <c r="H14" s="163">
        <v>-9333</v>
      </c>
      <c r="I14" s="53">
        <v>0</v>
      </c>
      <c r="J14" s="137">
        <v>0</v>
      </c>
      <c r="K14" s="143"/>
    </row>
    <row r="15" spans="1:11" x14ac:dyDescent="0.25">
      <c r="A15" s="146">
        <v>36931</v>
      </c>
      <c r="B15" s="59">
        <v>0</v>
      </c>
      <c r="C15" s="163">
        <v>0</v>
      </c>
      <c r="D15" s="61">
        <v>0</v>
      </c>
      <c r="E15" s="163">
        <v>0</v>
      </c>
      <c r="F15" s="143">
        <v>0</v>
      </c>
      <c r="G15" s="137"/>
      <c r="H15" s="163">
        <v>-9333</v>
      </c>
      <c r="I15" s="199">
        <v>0</v>
      </c>
      <c r="J15" s="137">
        <v>0</v>
      </c>
      <c r="K15" s="143"/>
    </row>
    <row r="16" spans="1:11" x14ac:dyDescent="0.25">
      <c r="A16" s="146">
        <v>36932</v>
      </c>
      <c r="B16" s="59">
        <v>0</v>
      </c>
      <c r="C16" s="163">
        <v>0</v>
      </c>
      <c r="D16" s="61">
        <v>0</v>
      </c>
      <c r="E16" s="163">
        <v>0</v>
      </c>
      <c r="F16" s="143">
        <v>0</v>
      </c>
      <c r="G16" s="137"/>
      <c r="H16" s="163">
        <v>-9333</v>
      </c>
      <c r="I16" s="199">
        <v>0</v>
      </c>
      <c r="J16" s="137">
        <v>0</v>
      </c>
      <c r="K16" s="143"/>
    </row>
    <row r="17" spans="1:11" x14ac:dyDescent="0.25">
      <c r="A17" s="146">
        <v>36933</v>
      </c>
      <c r="B17" s="59">
        <v>0</v>
      </c>
      <c r="C17" s="163">
        <v>0</v>
      </c>
      <c r="D17" s="61">
        <v>0</v>
      </c>
      <c r="E17" s="163">
        <v>0</v>
      </c>
      <c r="F17" s="143">
        <v>0</v>
      </c>
      <c r="G17" s="137"/>
      <c r="H17" s="163">
        <v>-9333</v>
      </c>
      <c r="I17" s="199">
        <v>0</v>
      </c>
      <c r="J17" s="137">
        <v>0</v>
      </c>
      <c r="K17" s="143"/>
    </row>
    <row r="18" spans="1:11" x14ac:dyDescent="0.25">
      <c r="A18" s="146">
        <v>36934</v>
      </c>
      <c r="B18" s="59">
        <v>0</v>
      </c>
      <c r="C18" s="163">
        <v>0</v>
      </c>
      <c r="D18" s="61">
        <v>0</v>
      </c>
      <c r="E18" s="163">
        <v>0</v>
      </c>
      <c r="F18" s="143">
        <v>0</v>
      </c>
      <c r="G18" s="137"/>
      <c r="H18" s="163">
        <v>-9333</v>
      </c>
      <c r="I18" s="199">
        <v>0</v>
      </c>
      <c r="J18" s="137">
        <v>0</v>
      </c>
      <c r="K18" s="143"/>
    </row>
    <row r="19" spans="1:11" x14ac:dyDescent="0.25">
      <c r="A19" s="146">
        <v>36935</v>
      </c>
      <c r="B19" s="59">
        <v>0</v>
      </c>
      <c r="C19" s="163">
        <v>0</v>
      </c>
      <c r="D19" s="61">
        <v>0</v>
      </c>
      <c r="E19" s="163">
        <v>0</v>
      </c>
      <c r="F19" s="143">
        <v>0</v>
      </c>
      <c r="G19" s="137"/>
      <c r="H19" s="163">
        <v>-9333</v>
      </c>
      <c r="I19" s="199">
        <v>0</v>
      </c>
      <c r="J19" s="137">
        <v>0</v>
      </c>
      <c r="K19" s="143"/>
    </row>
    <row r="20" spans="1:11" x14ac:dyDescent="0.25">
      <c r="A20" s="146">
        <v>36936</v>
      </c>
      <c r="B20" s="59">
        <v>0</v>
      </c>
      <c r="C20" s="163">
        <v>0</v>
      </c>
      <c r="D20" s="61">
        <v>0</v>
      </c>
      <c r="E20" s="163">
        <v>0</v>
      </c>
      <c r="F20" s="143">
        <v>0</v>
      </c>
      <c r="G20" s="202">
        <v>0</v>
      </c>
      <c r="H20" s="163">
        <v>-9333</v>
      </c>
      <c r="I20" s="199">
        <v>0</v>
      </c>
      <c r="J20" s="137">
        <v>0</v>
      </c>
      <c r="K20" s="143">
        <v>0</v>
      </c>
    </row>
    <row r="21" spans="1:11" x14ac:dyDescent="0.25">
      <c r="A21" s="146">
        <v>36937</v>
      </c>
      <c r="B21" s="59">
        <v>0</v>
      </c>
      <c r="C21" s="163">
        <v>0</v>
      </c>
      <c r="D21" s="61">
        <v>0</v>
      </c>
      <c r="E21" s="163">
        <v>0</v>
      </c>
      <c r="F21" s="143">
        <v>0</v>
      </c>
      <c r="G21" s="137"/>
      <c r="H21" s="163">
        <v>-7000</v>
      </c>
      <c r="I21" s="199">
        <v>0</v>
      </c>
      <c r="J21" s="137">
        <v>0</v>
      </c>
      <c r="K21" s="143"/>
    </row>
    <row r="22" spans="1:11" x14ac:dyDescent="0.25">
      <c r="A22" s="146">
        <v>36938</v>
      </c>
      <c r="B22" s="59">
        <v>0</v>
      </c>
      <c r="C22" s="163">
        <v>0</v>
      </c>
      <c r="D22" s="61">
        <v>0</v>
      </c>
      <c r="E22" s="163">
        <v>0</v>
      </c>
      <c r="F22" s="143">
        <v>0</v>
      </c>
      <c r="G22" s="137"/>
      <c r="H22" s="163">
        <v>-7000</v>
      </c>
      <c r="I22" s="199">
        <v>0</v>
      </c>
      <c r="J22" s="137">
        <v>0</v>
      </c>
      <c r="K22" s="143"/>
    </row>
    <row r="23" spans="1:11" x14ac:dyDescent="0.25">
      <c r="A23" s="146">
        <v>36939</v>
      </c>
      <c r="B23" s="59">
        <v>0</v>
      </c>
      <c r="C23" s="163">
        <v>0</v>
      </c>
      <c r="D23" s="61">
        <v>0</v>
      </c>
      <c r="E23" s="163">
        <v>0</v>
      </c>
      <c r="F23" s="143">
        <v>0</v>
      </c>
      <c r="G23" s="137"/>
      <c r="H23" s="163">
        <v>-7000</v>
      </c>
      <c r="I23" s="199">
        <v>0</v>
      </c>
      <c r="J23" s="137">
        <v>0</v>
      </c>
      <c r="K23" s="143"/>
    </row>
    <row r="24" spans="1:11" x14ac:dyDescent="0.25">
      <c r="A24" s="146">
        <v>36940</v>
      </c>
      <c r="B24" s="59">
        <v>0</v>
      </c>
      <c r="C24" s="163">
        <v>0</v>
      </c>
      <c r="D24" s="61">
        <v>0</v>
      </c>
      <c r="E24" s="163">
        <v>0</v>
      </c>
      <c r="F24" s="143">
        <v>0</v>
      </c>
      <c r="G24" s="137"/>
      <c r="H24" s="163">
        <v>-7000</v>
      </c>
      <c r="I24" s="199">
        <v>0</v>
      </c>
      <c r="J24" s="137">
        <v>0</v>
      </c>
      <c r="K24" s="143"/>
    </row>
    <row r="25" spans="1:11" x14ac:dyDescent="0.25">
      <c r="A25" s="146">
        <v>36941</v>
      </c>
      <c r="B25" s="59">
        <v>0</v>
      </c>
      <c r="C25" s="163">
        <v>0</v>
      </c>
      <c r="D25" s="61">
        <v>0</v>
      </c>
      <c r="E25" s="163">
        <v>0</v>
      </c>
      <c r="F25" s="143">
        <v>0</v>
      </c>
      <c r="G25" s="137"/>
      <c r="H25" s="163">
        <v>-7000</v>
      </c>
      <c r="I25" s="199">
        <v>0</v>
      </c>
      <c r="J25" s="137">
        <v>0</v>
      </c>
      <c r="K25" s="137"/>
    </row>
    <row r="26" spans="1:11" x14ac:dyDescent="0.25">
      <c r="A26" s="146">
        <v>36942</v>
      </c>
      <c r="B26" s="59">
        <v>0</v>
      </c>
      <c r="C26" s="163">
        <v>0</v>
      </c>
      <c r="D26" s="61">
        <v>0</v>
      </c>
      <c r="E26" s="163">
        <v>0</v>
      </c>
      <c r="F26" s="143">
        <v>0</v>
      </c>
      <c r="G26" s="163" t="s">
        <v>47</v>
      </c>
      <c r="H26" s="163">
        <v>-7000</v>
      </c>
      <c r="I26" s="199">
        <v>0</v>
      </c>
      <c r="J26" s="137">
        <v>0</v>
      </c>
      <c r="K26" s="137">
        <v>0</v>
      </c>
    </row>
    <row r="27" spans="1:11" x14ac:dyDescent="0.25">
      <c r="A27" s="146">
        <v>36943</v>
      </c>
      <c r="B27" s="59">
        <v>0</v>
      </c>
      <c r="C27" s="163">
        <v>0</v>
      </c>
      <c r="D27" s="61">
        <v>0</v>
      </c>
      <c r="E27" s="163">
        <v>0</v>
      </c>
      <c r="F27" s="143">
        <v>0</v>
      </c>
      <c r="G27" s="137"/>
      <c r="H27" s="163">
        <v>-7000</v>
      </c>
      <c r="I27" s="199">
        <v>0</v>
      </c>
      <c r="J27" s="137">
        <v>0</v>
      </c>
      <c r="K27" s="137">
        <v>0</v>
      </c>
    </row>
    <row r="28" spans="1:11" x14ac:dyDescent="0.25">
      <c r="A28" s="146">
        <v>36944</v>
      </c>
      <c r="B28" s="59">
        <v>0</v>
      </c>
      <c r="C28" s="163">
        <v>0</v>
      </c>
      <c r="D28" s="61">
        <v>0</v>
      </c>
      <c r="E28" s="163">
        <v>0</v>
      </c>
      <c r="F28" s="143">
        <v>0</v>
      </c>
      <c r="G28" s="137"/>
      <c r="H28" s="163">
        <v>-7000</v>
      </c>
      <c r="I28" s="199">
        <v>0</v>
      </c>
      <c r="J28" s="137">
        <v>0</v>
      </c>
      <c r="K28" s="137">
        <v>0</v>
      </c>
    </row>
    <row r="29" spans="1:11" x14ac:dyDescent="0.25">
      <c r="A29" s="146">
        <v>36945</v>
      </c>
      <c r="B29" s="59">
        <v>0</v>
      </c>
      <c r="C29" s="163">
        <v>0</v>
      </c>
      <c r="D29" s="61">
        <v>0</v>
      </c>
      <c r="E29" s="163">
        <v>0</v>
      </c>
      <c r="F29" s="143">
        <v>0</v>
      </c>
      <c r="G29" s="137"/>
      <c r="H29" s="163">
        <v>-7000</v>
      </c>
      <c r="I29" s="199">
        <v>0</v>
      </c>
      <c r="J29" s="137">
        <v>0</v>
      </c>
      <c r="K29" s="137">
        <v>0</v>
      </c>
    </row>
    <row r="30" spans="1:11" x14ac:dyDescent="0.25">
      <c r="A30" s="146">
        <v>36946</v>
      </c>
      <c r="B30" s="59">
        <v>0</v>
      </c>
      <c r="C30" s="163">
        <v>0</v>
      </c>
      <c r="D30" s="61">
        <v>0</v>
      </c>
      <c r="E30" s="163">
        <v>0</v>
      </c>
      <c r="F30" s="143">
        <v>0</v>
      </c>
      <c r="G30" s="137"/>
      <c r="H30" s="163">
        <v>-7000</v>
      </c>
      <c r="I30" s="199">
        <v>0</v>
      </c>
      <c r="J30" s="137">
        <v>0</v>
      </c>
      <c r="K30" s="137">
        <v>0</v>
      </c>
    </row>
    <row r="31" spans="1:11" x14ac:dyDescent="0.25">
      <c r="A31" s="146">
        <v>36947</v>
      </c>
      <c r="B31" s="59">
        <v>0</v>
      </c>
      <c r="C31" s="163">
        <v>0</v>
      </c>
      <c r="D31" s="61">
        <v>0</v>
      </c>
      <c r="E31" s="163">
        <v>0</v>
      </c>
      <c r="F31" s="143">
        <v>0</v>
      </c>
      <c r="G31" s="137"/>
      <c r="H31" s="163">
        <v>-7000</v>
      </c>
      <c r="I31" s="199">
        <v>0</v>
      </c>
      <c r="J31" s="137">
        <v>0</v>
      </c>
      <c r="K31" s="137">
        <v>0</v>
      </c>
    </row>
    <row r="32" spans="1:11" x14ac:dyDescent="0.25">
      <c r="A32" s="146">
        <v>36948</v>
      </c>
      <c r="B32" s="59">
        <v>0</v>
      </c>
      <c r="C32" s="163">
        <v>0</v>
      </c>
      <c r="D32" s="61">
        <v>0</v>
      </c>
      <c r="E32" s="163">
        <v>0</v>
      </c>
      <c r="F32" s="143">
        <v>0</v>
      </c>
      <c r="G32" s="137"/>
      <c r="H32" s="163">
        <v>-7000</v>
      </c>
      <c r="I32" s="199">
        <v>0</v>
      </c>
      <c r="J32" s="137">
        <v>0</v>
      </c>
      <c r="K32" s="137">
        <v>0</v>
      </c>
    </row>
    <row r="33" spans="1:11" x14ac:dyDescent="0.25">
      <c r="A33" s="146">
        <v>36949</v>
      </c>
      <c r="B33" s="59">
        <v>0</v>
      </c>
      <c r="C33" s="163">
        <v>0</v>
      </c>
      <c r="D33" s="61">
        <v>0</v>
      </c>
      <c r="E33" s="163">
        <v>0</v>
      </c>
      <c r="F33" s="143">
        <v>0</v>
      </c>
      <c r="G33" s="137"/>
      <c r="H33" s="163">
        <v>-7000</v>
      </c>
      <c r="I33" s="199">
        <v>0</v>
      </c>
      <c r="J33" s="137">
        <v>0</v>
      </c>
      <c r="K33" s="137">
        <v>0</v>
      </c>
    </row>
    <row r="34" spans="1:11" x14ac:dyDescent="0.25">
      <c r="A34" s="146">
        <v>36950</v>
      </c>
      <c r="B34" s="59">
        <v>0</v>
      </c>
      <c r="C34" s="163">
        <v>0</v>
      </c>
      <c r="D34" s="61">
        <v>0</v>
      </c>
      <c r="E34" s="163">
        <v>0</v>
      </c>
      <c r="F34" s="143">
        <v>0</v>
      </c>
      <c r="G34" s="137"/>
      <c r="H34" s="163">
        <v>-7000</v>
      </c>
      <c r="I34" s="199">
        <v>0</v>
      </c>
      <c r="J34" s="137">
        <v>0</v>
      </c>
      <c r="K34" s="137">
        <v>0</v>
      </c>
    </row>
    <row r="35" spans="1:11" x14ac:dyDescent="0.25">
      <c r="A35" s="146"/>
      <c r="B35" s="59">
        <v>0</v>
      </c>
      <c r="C35" s="163">
        <v>0</v>
      </c>
      <c r="D35" s="61">
        <v>0</v>
      </c>
      <c r="E35" s="163">
        <v>0</v>
      </c>
      <c r="F35" s="143">
        <v>0</v>
      </c>
      <c r="G35" s="137"/>
      <c r="H35" s="137">
        <v>0</v>
      </c>
      <c r="I35" s="61">
        <v>0</v>
      </c>
      <c r="J35" s="137">
        <v>0</v>
      </c>
      <c r="K35" s="137">
        <v>0</v>
      </c>
    </row>
    <row r="36" spans="1:11" x14ac:dyDescent="0.25">
      <c r="A36" s="146"/>
      <c r="B36" s="59">
        <v>0</v>
      </c>
      <c r="C36" s="163">
        <v>0</v>
      </c>
      <c r="D36" s="61">
        <v>0</v>
      </c>
      <c r="E36" s="165">
        <v>0</v>
      </c>
      <c r="F36" s="143">
        <v>0</v>
      </c>
      <c r="G36" s="137"/>
      <c r="H36" s="137">
        <v>0</v>
      </c>
      <c r="I36" s="61">
        <v>0</v>
      </c>
      <c r="J36" s="137">
        <v>0</v>
      </c>
      <c r="K36" s="137">
        <v>0</v>
      </c>
    </row>
    <row r="37" spans="1:11" x14ac:dyDescent="0.25">
      <c r="A37" s="146"/>
      <c r="B37" s="48">
        <v>0</v>
      </c>
      <c r="C37" s="163">
        <v>0</v>
      </c>
      <c r="D37" s="137"/>
      <c r="E37" s="164">
        <v>0</v>
      </c>
      <c r="F37" s="143"/>
      <c r="G37" s="137">
        <v>0</v>
      </c>
      <c r="H37" s="137">
        <v>0</v>
      </c>
      <c r="I37" s="137"/>
      <c r="J37" s="137">
        <v>0</v>
      </c>
      <c r="K37" s="137">
        <v>0</v>
      </c>
    </row>
    <row r="38" spans="1:11" x14ac:dyDescent="0.25">
      <c r="A38" s="2" t="s">
        <v>45</v>
      </c>
      <c r="B38" s="25"/>
      <c r="C38" s="25">
        <f t="shared" ref="C38:K38" si="0">SUM(C7:C37)</f>
        <v>-14</v>
      </c>
      <c r="D38" s="25">
        <f t="shared" si="0"/>
        <v>0</v>
      </c>
      <c r="E38" s="25">
        <f t="shared" si="0"/>
        <v>0</v>
      </c>
      <c r="F38" s="25">
        <f t="shared" si="0"/>
        <v>0</v>
      </c>
      <c r="G38" s="25">
        <f t="shared" si="0"/>
        <v>0</v>
      </c>
      <c r="H38" s="25">
        <f t="shared" si="0"/>
        <v>-228648</v>
      </c>
      <c r="I38" s="25">
        <f t="shared" si="0"/>
        <v>0</v>
      </c>
      <c r="J38" s="25">
        <f t="shared" si="0"/>
        <v>-14</v>
      </c>
      <c r="K38" s="201">
        <f t="shared" si="0"/>
        <v>0</v>
      </c>
    </row>
    <row r="39" spans="1:11" x14ac:dyDescent="0.25">
      <c r="A39" s="2" t="s">
        <v>11</v>
      </c>
      <c r="B39" s="185">
        <v>-14</v>
      </c>
      <c r="C39" s="205" t="s">
        <v>34</v>
      </c>
      <c r="D39" s="181"/>
      <c r="E39" s="16">
        <v>0</v>
      </c>
      <c r="F39" s="182"/>
      <c r="G39" s="185">
        <f>H39+J39</f>
        <v>77622</v>
      </c>
      <c r="H39" s="176">
        <f>H6+G38+H38</f>
        <v>70433</v>
      </c>
      <c r="I39" s="183"/>
      <c r="J39" s="184">
        <f>J6+I38+J38</f>
        <v>7189</v>
      </c>
      <c r="K39" s="185">
        <v>8813</v>
      </c>
    </row>
    <row r="40" spans="1:11" ht="13.8" thickBot="1" x14ac:dyDescent="0.3">
      <c r="A40" s="2" t="s">
        <v>5</v>
      </c>
      <c r="B40" s="188">
        <f>B41/2371200</f>
        <v>3.2729419703103911E-2</v>
      </c>
      <c r="C40" s="38"/>
      <c r="D40" s="39"/>
      <c r="E40" s="39"/>
      <c r="F40" s="40"/>
      <c r="G40" s="27"/>
      <c r="H40" s="28"/>
      <c r="I40" s="29"/>
      <c r="J40" s="30"/>
      <c r="K40" s="27"/>
    </row>
    <row r="41" spans="1:11" ht="14.4" thickTop="1" thickBot="1" x14ac:dyDescent="0.3">
      <c r="A41" s="94" t="s">
        <v>24</v>
      </c>
      <c r="B41" s="186">
        <f>B39+G39</f>
        <v>77608</v>
      </c>
    </row>
    <row r="42" spans="1:11" ht="13.8" thickTop="1" x14ac:dyDescent="0.25">
      <c r="B42" s="158">
        <f>SUM(B12:B37)</f>
        <v>-11994</v>
      </c>
    </row>
  </sheetData>
  <mergeCells count="5">
    <mergeCell ref="A1:K1"/>
    <mergeCell ref="B2:D2"/>
    <mergeCell ref="G2:H2"/>
    <mergeCell ref="G3:J3"/>
    <mergeCell ref="B3:F3"/>
  </mergeCells>
  <pageMargins left="0" right="0" top="0.5" bottom="0.5" header="0.5" footer="0.5"/>
  <pageSetup scale="89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2"/>
  <sheetViews>
    <sheetView tabSelected="1" zoomScale="85" workbookViewId="0">
      <selection activeCell="H15" sqref="H15:H37"/>
    </sheetView>
  </sheetViews>
  <sheetFormatPr defaultRowHeight="13.2" x14ac:dyDescent="0.25"/>
  <cols>
    <col min="1" max="1" width="21.5546875" customWidth="1"/>
    <col min="2" max="4" width="14.44140625" customWidth="1"/>
    <col min="5" max="5" width="14.6640625" customWidth="1"/>
    <col min="6" max="6" width="0.88671875" customWidth="1"/>
    <col min="7" max="10" width="14.44140625" customWidth="1"/>
    <col min="11" max="11" width="14.5546875" customWidth="1"/>
  </cols>
  <sheetData>
    <row r="1" spans="1:11" x14ac:dyDescent="0.25">
      <c r="A1" s="213" t="s">
        <v>6</v>
      </c>
      <c r="B1" s="213"/>
      <c r="C1" s="213"/>
      <c r="D1" s="213"/>
      <c r="E1" s="213"/>
      <c r="F1" s="213"/>
      <c r="G1" s="213"/>
      <c r="H1" s="213"/>
      <c r="I1" s="213"/>
      <c r="J1" s="213"/>
      <c r="K1" s="213"/>
    </row>
    <row r="2" spans="1:11" ht="13.8" thickBot="1" x14ac:dyDescent="0.3">
      <c r="B2" s="213" t="s">
        <v>35</v>
      </c>
      <c r="C2" s="213"/>
      <c r="D2" s="213"/>
      <c r="E2" s="3"/>
      <c r="F2" s="3"/>
      <c r="G2" s="213"/>
      <c r="H2" s="213"/>
      <c r="K2" s="16"/>
    </row>
    <row r="3" spans="1:11" ht="14.4" thickTop="1" thickBot="1" x14ac:dyDescent="0.3">
      <c r="B3" s="214" t="s">
        <v>50</v>
      </c>
      <c r="C3" s="215"/>
      <c r="D3" s="215"/>
      <c r="E3" s="215"/>
      <c r="F3" s="215"/>
      <c r="G3" s="217" t="s">
        <v>48</v>
      </c>
      <c r="H3" s="218"/>
      <c r="I3" s="218"/>
      <c r="J3" s="218"/>
      <c r="K3" s="196"/>
    </row>
    <row r="4" spans="1:11" x14ac:dyDescent="0.25">
      <c r="B4" s="168" t="s">
        <v>29</v>
      </c>
      <c r="C4" s="8" t="s">
        <v>7</v>
      </c>
      <c r="D4" s="169" t="s">
        <v>9</v>
      </c>
      <c r="E4" s="20" t="s">
        <v>10</v>
      </c>
      <c r="G4" s="195" t="s">
        <v>8</v>
      </c>
      <c r="H4" s="147" t="s">
        <v>7</v>
      </c>
      <c r="I4" s="155" t="s">
        <v>9</v>
      </c>
      <c r="J4" s="149" t="s">
        <v>10</v>
      </c>
      <c r="K4" s="195" t="s">
        <v>29</v>
      </c>
    </row>
    <row r="5" spans="1:11" x14ac:dyDescent="0.25">
      <c r="B5" s="173"/>
      <c r="C5" s="152" t="s">
        <v>54</v>
      </c>
      <c r="D5" s="170"/>
      <c r="E5" s="166" t="s">
        <v>52</v>
      </c>
      <c r="F5" s="167"/>
      <c r="G5" s="154"/>
      <c r="H5" s="152" t="s">
        <v>52</v>
      </c>
      <c r="I5" s="155"/>
      <c r="J5" s="194" t="s">
        <v>52</v>
      </c>
      <c r="K5" s="208"/>
    </row>
    <row r="6" spans="1:11" ht="13.8" thickBot="1" x14ac:dyDescent="0.3">
      <c r="A6" s="2" t="s">
        <v>41</v>
      </c>
      <c r="B6" s="204">
        <v>-14</v>
      </c>
      <c r="C6" s="206" t="s">
        <v>34</v>
      </c>
      <c r="D6" s="178">
        <v>0</v>
      </c>
      <c r="E6" s="189">
        <v>221</v>
      </c>
      <c r="F6" s="141"/>
      <c r="G6" s="179"/>
      <c r="H6" s="191">
        <v>70433</v>
      </c>
      <c r="I6" s="180"/>
      <c r="J6" s="200">
        <v>7189</v>
      </c>
      <c r="K6" s="207">
        <v>8813</v>
      </c>
    </row>
    <row r="7" spans="1:11" x14ac:dyDescent="0.25">
      <c r="A7" s="146">
        <v>36951</v>
      </c>
      <c r="B7" s="190">
        <v>0</v>
      </c>
      <c r="C7" s="163">
        <v>0</v>
      </c>
      <c r="D7" s="142">
        <v>0</v>
      </c>
      <c r="E7" s="163">
        <v>0</v>
      </c>
      <c r="F7" s="142">
        <v>0</v>
      </c>
      <c r="G7" s="197"/>
      <c r="H7" s="163">
        <v>-1735</v>
      </c>
      <c r="I7" s="133">
        <v>0</v>
      </c>
      <c r="J7" s="137">
        <v>0</v>
      </c>
      <c r="K7" s="142"/>
    </row>
    <row r="8" spans="1:11" x14ac:dyDescent="0.25">
      <c r="A8" s="146">
        <v>36952</v>
      </c>
      <c r="B8" s="48"/>
      <c r="C8" s="163">
        <v>0</v>
      </c>
      <c r="D8" s="143">
        <v>0</v>
      </c>
      <c r="E8" s="163">
        <v>0</v>
      </c>
      <c r="F8" s="143">
        <v>0</v>
      </c>
      <c r="G8" s="198">
        <v>0</v>
      </c>
      <c r="H8" s="163">
        <v>-1735</v>
      </c>
      <c r="I8" s="53">
        <v>0</v>
      </c>
      <c r="J8" s="137">
        <v>0</v>
      </c>
      <c r="K8" s="143">
        <v>0</v>
      </c>
    </row>
    <row r="9" spans="1:11" x14ac:dyDescent="0.25">
      <c r="A9" s="146">
        <v>36953</v>
      </c>
      <c r="B9" s="48"/>
      <c r="C9" s="163">
        <v>0</v>
      </c>
      <c r="D9" s="143">
        <v>0</v>
      </c>
      <c r="E9" s="163">
        <v>0</v>
      </c>
      <c r="F9" s="143">
        <v>0</v>
      </c>
      <c r="G9" s="198"/>
      <c r="H9" s="163">
        <v>-1735</v>
      </c>
      <c r="I9" s="53">
        <v>0</v>
      </c>
      <c r="J9" s="137">
        <v>0</v>
      </c>
      <c r="K9" s="143"/>
    </row>
    <row r="10" spans="1:11" x14ac:dyDescent="0.25">
      <c r="A10" s="146">
        <v>36954</v>
      </c>
      <c r="B10" s="48">
        <v>0</v>
      </c>
      <c r="C10" s="163">
        <v>0</v>
      </c>
      <c r="D10" s="143">
        <v>0</v>
      </c>
      <c r="E10" s="163">
        <v>0</v>
      </c>
      <c r="F10" s="143">
        <v>0</v>
      </c>
      <c r="G10" s="198"/>
      <c r="H10" s="163">
        <v>-1735</v>
      </c>
      <c r="I10" s="53">
        <v>0</v>
      </c>
      <c r="J10" s="137">
        <v>0</v>
      </c>
      <c r="K10" s="143"/>
    </row>
    <row r="11" spans="1:11" x14ac:dyDescent="0.25">
      <c r="A11" s="146">
        <v>36955</v>
      </c>
      <c r="B11" s="48">
        <v>0</v>
      </c>
      <c r="C11" s="163">
        <v>0</v>
      </c>
      <c r="D11" s="143">
        <v>0</v>
      </c>
      <c r="E11" s="163">
        <v>0</v>
      </c>
      <c r="F11" s="143">
        <v>0</v>
      </c>
      <c r="G11" s="198"/>
      <c r="H11" s="163">
        <v>-1735</v>
      </c>
      <c r="I11" s="53">
        <v>0</v>
      </c>
      <c r="J11" s="137">
        <v>0</v>
      </c>
      <c r="K11" s="143"/>
    </row>
    <row r="12" spans="1:11" x14ac:dyDescent="0.25">
      <c r="A12" s="146">
        <v>36956</v>
      </c>
      <c r="B12" s="59">
        <v>0</v>
      </c>
      <c r="C12" s="163">
        <v>0</v>
      </c>
      <c r="D12" s="61">
        <v>0</v>
      </c>
      <c r="E12" s="163">
        <v>0</v>
      </c>
      <c r="F12" s="143">
        <v>0</v>
      </c>
      <c r="G12" s="198"/>
      <c r="H12" s="163">
        <v>-1735</v>
      </c>
      <c r="I12" s="53">
        <v>0</v>
      </c>
      <c r="J12" s="137">
        <v>0</v>
      </c>
      <c r="K12" s="143"/>
    </row>
    <row r="13" spans="1:11" x14ac:dyDescent="0.25">
      <c r="A13" s="146">
        <v>36957</v>
      </c>
      <c r="B13" s="59">
        <v>0</v>
      </c>
      <c r="C13" s="163">
        <v>0</v>
      </c>
      <c r="D13" s="61">
        <v>0</v>
      </c>
      <c r="E13" s="163">
        <v>0</v>
      </c>
      <c r="F13" s="143">
        <v>0</v>
      </c>
      <c r="G13" s="198"/>
      <c r="H13" s="163">
        <v>-1735</v>
      </c>
      <c r="I13" s="53">
        <v>0</v>
      </c>
      <c r="J13" s="137">
        <v>0</v>
      </c>
      <c r="K13" s="143"/>
    </row>
    <row r="14" spans="1:11" x14ac:dyDescent="0.25">
      <c r="A14" s="146">
        <v>36958</v>
      </c>
      <c r="B14" s="59">
        <v>0</v>
      </c>
      <c r="C14" s="163">
        <v>0</v>
      </c>
      <c r="D14" s="61">
        <v>0</v>
      </c>
      <c r="E14" s="163">
        <v>0</v>
      </c>
      <c r="F14" s="143">
        <v>0</v>
      </c>
      <c r="G14" s="198"/>
      <c r="H14" s="163">
        <v>-1735</v>
      </c>
      <c r="I14" s="53">
        <v>0</v>
      </c>
      <c r="J14" s="137">
        <v>0</v>
      </c>
      <c r="K14" s="143"/>
    </row>
    <row r="15" spans="1:11" x14ac:dyDescent="0.25">
      <c r="A15" s="146">
        <v>36959</v>
      </c>
      <c r="B15" s="59">
        <v>0</v>
      </c>
      <c r="C15" s="163">
        <v>0</v>
      </c>
      <c r="D15" s="61">
        <v>0</v>
      </c>
      <c r="E15" s="163">
        <v>0</v>
      </c>
      <c r="F15" s="143">
        <v>0</v>
      </c>
      <c r="G15" s="137"/>
      <c r="H15" s="163">
        <v>0</v>
      </c>
      <c r="I15" s="199">
        <v>0</v>
      </c>
      <c r="J15" s="137">
        <v>0</v>
      </c>
      <c r="K15" s="143"/>
    </row>
    <row r="16" spans="1:11" x14ac:dyDescent="0.25">
      <c r="A16" s="146">
        <v>36960</v>
      </c>
      <c r="B16" s="59">
        <v>0</v>
      </c>
      <c r="C16" s="163">
        <v>0</v>
      </c>
      <c r="D16" s="61">
        <v>0</v>
      </c>
      <c r="E16" s="163">
        <v>0</v>
      </c>
      <c r="F16" s="143">
        <v>0</v>
      </c>
      <c r="G16" s="137"/>
      <c r="H16" s="163">
        <v>0</v>
      </c>
      <c r="I16" s="199">
        <v>0</v>
      </c>
      <c r="J16" s="137">
        <v>0</v>
      </c>
      <c r="K16" s="143"/>
    </row>
    <row r="17" spans="1:11" x14ac:dyDescent="0.25">
      <c r="A17" s="146">
        <v>36961</v>
      </c>
      <c r="B17" s="59">
        <v>0</v>
      </c>
      <c r="C17" s="163">
        <v>0</v>
      </c>
      <c r="D17" s="61">
        <v>0</v>
      </c>
      <c r="E17" s="163">
        <v>0</v>
      </c>
      <c r="F17" s="143">
        <v>0</v>
      </c>
      <c r="G17" s="137"/>
      <c r="H17" s="163">
        <v>0</v>
      </c>
      <c r="I17" s="199">
        <v>0</v>
      </c>
      <c r="J17" s="137">
        <v>0</v>
      </c>
      <c r="K17" s="143"/>
    </row>
    <row r="18" spans="1:11" x14ac:dyDescent="0.25">
      <c r="A18" s="146">
        <v>36962</v>
      </c>
      <c r="B18" s="59">
        <v>0</v>
      </c>
      <c r="C18" s="163">
        <v>0</v>
      </c>
      <c r="D18" s="61">
        <v>0</v>
      </c>
      <c r="E18" s="163">
        <v>0</v>
      </c>
      <c r="F18" s="143">
        <v>0</v>
      </c>
      <c r="G18" s="137"/>
      <c r="H18" s="163">
        <v>0</v>
      </c>
      <c r="I18" s="199">
        <v>0</v>
      </c>
      <c r="J18" s="137">
        <v>0</v>
      </c>
      <c r="K18" s="143"/>
    </row>
    <row r="19" spans="1:11" x14ac:dyDescent="0.25">
      <c r="A19" s="146">
        <v>36963</v>
      </c>
      <c r="B19" s="59">
        <v>0</v>
      </c>
      <c r="C19" s="163">
        <v>0</v>
      </c>
      <c r="D19" s="61">
        <v>0</v>
      </c>
      <c r="E19" s="163">
        <v>0</v>
      </c>
      <c r="F19" s="143">
        <v>0</v>
      </c>
      <c r="G19" s="137"/>
      <c r="H19" s="163">
        <v>0</v>
      </c>
      <c r="I19" s="199">
        <v>0</v>
      </c>
      <c r="J19" s="137">
        <v>0</v>
      </c>
      <c r="K19" s="143"/>
    </row>
    <row r="20" spans="1:11" x14ac:dyDescent="0.25">
      <c r="A20" s="146">
        <v>36964</v>
      </c>
      <c r="B20" s="59">
        <v>0</v>
      </c>
      <c r="C20" s="163">
        <v>0</v>
      </c>
      <c r="D20" s="61">
        <v>0</v>
      </c>
      <c r="E20" s="163">
        <v>0</v>
      </c>
      <c r="F20" s="143">
        <v>0</v>
      </c>
      <c r="G20" s="202">
        <v>0</v>
      </c>
      <c r="H20" s="163">
        <v>0</v>
      </c>
      <c r="I20" s="199">
        <v>0</v>
      </c>
      <c r="J20" s="137">
        <v>0</v>
      </c>
      <c r="K20" s="143">
        <v>0</v>
      </c>
    </row>
    <row r="21" spans="1:11" x14ac:dyDescent="0.25">
      <c r="A21" s="146">
        <v>36965</v>
      </c>
      <c r="B21" s="59">
        <v>0</v>
      </c>
      <c r="C21" s="163">
        <v>0</v>
      </c>
      <c r="D21" s="61">
        <v>0</v>
      </c>
      <c r="E21" s="163">
        <v>0</v>
      </c>
      <c r="F21" s="143">
        <v>0</v>
      </c>
      <c r="G21" s="137"/>
      <c r="H21" s="163">
        <v>0</v>
      </c>
      <c r="I21" s="199">
        <v>0</v>
      </c>
      <c r="J21" s="137">
        <v>0</v>
      </c>
      <c r="K21" s="143"/>
    </row>
    <row r="22" spans="1:11" x14ac:dyDescent="0.25">
      <c r="A22" s="146">
        <v>36966</v>
      </c>
      <c r="B22" s="59">
        <v>0</v>
      </c>
      <c r="C22" s="163">
        <v>0</v>
      </c>
      <c r="D22" s="61">
        <v>0</v>
      </c>
      <c r="E22" s="163">
        <v>0</v>
      </c>
      <c r="F22" s="143">
        <v>0</v>
      </c>
      <c r="G22" s="137"/>
      <c r="H22" s="163">
        <v>0</v>
      </c>
      <c r="I22" s="199">
        <v>0</v>
      </c>
      <c r="J22" s="137">
        <v>0</v>
      </c>
      <c r="K22" s="143"/>
    </row>
    <row r="23" spans="1:11" x14ac:dyDescent="0.25">
      <c r="A23" s="146">
        <v>36967</v>
      </c>
      <c r="B23" s="59">
        <v>0</v>
      </c>
      <c r="C23" s="163">
        <v>0</v>
      </c>
      <c r="D23" s="61">
        <v>0</v>
      </c>
      <c r="E23" s="163">
        <v>0</v>
      </c>
      <c r="F23" s="143">
        <v>0</v>
      </c>
      <c r="G23" s="137"/>
      <c r="H23" s="163">
        <v>0</v>
      </c>
      <c r="I23" s="199">
        <v>0</v>
      </c>
      <c r="J23" s="137">
        <v>0</v>
      </c>
      <c r="K23" s="143"/>
    </row>
    <row r="24" spans="1:11" x14ac:dyDescent="0.25">
      <c r="A24" s="146">
        <v>36968</v>
      </c>
      <c r="B24" s="59">
        <v>0</v>
      </c>
      <c r="C24" s="163">
        <v>0</v>
      </c>
      <c r="D24" s="61">
        <v>0</v>
      </c>
      <c r="E24" s="163">
        <v>0</v>
      </c>
      <c r="F24" s="143">
        <v>0</v>
      </c>
      <c r="G24" s="137"/>
      <c r="H24" s="163">
        <v>0</v>
      </c>
      <c r="I24" s="199">
        <v>0</v>
      </c>
      <c r="J24" s="137">
        <v>0</v>
      </c>
      <c r="K24" s="143"/>
    </row>
    <row r="25" spans="1:11" x14ac:dyDescent="0.25">
      <c r="A25" s="146">
        <v>36969</v>
      </c>
      <c r="B25" s="59">
        <v>0</v>
      </c>
      <c r="C25" s="163">
        <v>0</v>
      </c>
      <c r="D25" s="61">
        <v>0</v>
      </c>
      <c r="E25" s="163">
        <v>0</v>
      </c>
      <c r="F25" s="143">
        <v>0</v>
      </c>
      <c r="G25" s="137"/>
      <c r="H25" s="163">
        <v>0</v>
      </c>
      <c r="I25" s="199">
        <v>0</v>
      </c>
      <c r="J25" s="137">
        <v>0</v>
      </c>
      <c r="K25" s="137"/>
    </row>
    <row r="26" spans="1:11" x14ac:dyDescent="0.25">
      <c r="A26" s="146">
        <v>36970</v>
      </c>
      <c r="B26" s="59">
        <v>0</v>
      </c>
      <c r="C26" s="163">
        <v>0</v>
      </c>
      <c r="D26" s="61">
        <v>0</v>
      </c>
      <c r="E26" s="163">
        <v>0</v>
      </c>
      <c r="F26" s="143">
        <v>0</v>
      </c>
      <c r="G26" s="163" t="s">
        <v>47</v>
      </c>
      <c r="H26" s="163">
        <v>0</v>
      </c>
      <c r="I26" s="199">
        <v>0</v>
      </c>
      <c r="J26" s="137">
        <v>0</v>
      </c>
      <c r="K26" s="137">
        <v>0</v>
      </c>
    </row>
    <row r="27" spans="1:11" x14ac:dyDescent="0.25">
      <c r="A27" s="146">
        <v>36971</v>
      </c>
      <c r="B27" s="59">
        <v>0</v>
      </c>
      <c r="C27" s="163">
        <v>0</v>
      </c>
      <c r="D27" s="61">
        <v>0</v>
      </c>
      <c r="E27" s="163">
        <v>0</v>
      </c>
      <c r="F27" s="143">
        <v>0</v>
      </c>
      <c r="G27" s="137"/>
      <c r="H27" s="163">
        <v>0</v>
      </c>
      <c r="I27" s="199">
        <v>0</v>
      </c>
      <c r="J27" s="137">
        <v>0</v>
      </c>
      <c r="K27" s="137">
        <v>0</v>
      </c>
    </row>
    <row r="28" spans="1:11" x14ac:dyDescent="0.25">
      <c r="A28" s="146">
        <v>36972</v>
      </c>
      <c r="B28" s="59">
        <v>0</v>
      </c>
      <c r="C28" s="163">
        <v>0</v>
      </c>
      <c r="D28" s="61">
        <v>0</v>
      </c>
      <c r="E28" s="163">
        <v>0</v>
      </c>
      <c r="F28" s="143">
        <v>0</v>
      </c>
      <c r="G28" s="137"/>
      <c r="H28" s="163">
        <v>0</v>
      </c>
      <c r="I28" s="199">
        <v>0</v>
      </c>
      <c r="J28" s="137">
        <v>0</v>
      </c>
      <c r="K28" s="137">
        <v>0</v>
      </c>
    </row>
    <row r="29" spans="1:11" x14ac:dyDescent="0.25">
      <c r="A29" s="146">
        <v>36973</v>
      </c>
      <c r="B29" s="59">
        <v>0</v>
      </c>
      <c r="C29" s="163">
        <v>0</v>
      </c>
      <c r="D29" s="61">
        <v>0</v>
      </c>
      <c r="E29" s="163">
        <v>0</v>
      </c>
      <c r="F29" s="143">
        <v>0</v>
      </c>
      <c r="G29" s="137"/>
      <c r="H29" s="163">
        <v>0</v>
      </c>
      <c r="I29" s="199">
        <v>0</v>
      </c>
      <c r="J29" s="137">
        <v>0</v>
      </c>
      <c r="K29" s="137">
        <v>0</v>
      </c>
    </row>
    <row r="30" spans="1:11" x14ac:dyDescent="0.25">
      <c r="A30" s="146">
        <v>36974</v>
      </c>
      <c r="B30" s="59">
        <v>0</v>
      </c>
      <c r="C30" s="163">
        <v>0</v>
      </c>
      <c r="D30" s="61">
        <v>0</v>
      </c>
      <c r="E30" s="163">
        <v>0</v>
      </c>
      <c r="F30" s="143">
        <v>0</v>
      </c>
      <c r="G30" s="137"/>
      <c r="H30" s="163">
        <v>0</v>
      </c>
      <c r="I30" s="199">
        <v>0</v>
      </c>
      <c r="J30" s="137">
        <v>0</v>
      </c>
      <c r="K30" s="137">
        <v>0</v>
      </c>
    </row>
    <row r="31" spans="1:11" x14ac:dyDescent="0.25">
      <c r="A31" s="146">
        <v>36975</v>
      </c>
      <c r="B31" s="59">
        <v>0</v>
      </c>
      <c r="C31" s="163">
        <v>0</v>
      </c>
      <c r="D31" s="61">
        <v>0</v>
      </c>
      <c r="E31" s="163">
        <v>0</v>
      </c>
      <c r="F31" s="143">
        <v>0</v>
      </c>
      <c r="G31" s="137"/>
      <c r="H31" s="163">
        <v>0</v>
      </c>
      <c r="I31" s="199">
        <v>0</v>
      </c>
      <c r="J31" s="137">
        <v>0</v>
      </c>
      <c r="K31" s="137">
        <v>0</v>
      </c>
    </row>
    <row r="32" spans="1:11" x14ac:dyDescent="0.25">
      <c r="A32" s="146">
        <v>36976</v>
      </c>
      <c r="B32" s="59">
        <v>0</v>
      </c>
      <c r="C32" s="163">
        <v>0</v>
      </c>
      <c r="D32" s="61">
        <v>0</v>
      </c>
      <c r="E32" s="163">
        <v>0</v>
      </c>
      <c r="F32" s="143">
        <v>0</v>
      </c>
      <c r="G32" s="137"/>
      <c r="H32" s="163">
        <v>0</v>
      </c>
      <c r="I32" s="199">
        <v>0</v>
      </c>
      <c r="J32" s="137">
        <v>0</v>
      </c>
      <c r="K32" s="137">
        <v>0</v>
      </c>
    </row>
    <row r="33" spans="1:11" x14ac:dyDescent="0.25">
      <c r="A33" s="146">
        <v>36977</v>
      </c>
      <c r="B33" s="59">
        <v>0</v>
      </c>
      <c r="C33" s="163">
        <v>0</v>
      </c>
      <c r="D33" s="61">
        <v>0</v>
      </c>
      <c r="E33" s="163">
        <v>0</v>
      </c>
      <c r="F33" s="143">
        <v>0</v>
      </c>
      <c r="G33" s="137"/>
      <c r="H33" s="163">
        <v>0</v>
      </c>
      <c r="I33" s="199">
        <v>0</v>
      </c>
      <c r="J33" s="137">
        <v>0</v>
      </c>
      <c r="K33" s="137">
        <v>0</v>
      </c>
    </row>
    <row r="34" spans="1:11" x14ac:dyDescent="0.25">
      <c r="A34" s="146">
        <v>36978</v>
      </c>
      <c r="B34" s="59">
        <v>0</v>
      </c>
      <c r="C34" s="163">
        <v>0</v>
      </c>
      <c r="D34" s="61">
        <v>0</v>
      </c>
      <c r="E34" s="163">
        <v>0</v>
      </c>
      <c r="F34" s="143">
        <v>0</v>
      </c>
      <c r="G34" s="137"/>
      <c r="H34" s="163">
        <v>0</v>
      </c>
      <c r="I34" s="199">
        <v>0</v>
      </c>
      <c r="J34" s="137">
        <v>0</v>
      </c>
      <c r="K34" s="137">
        <v>0</v>
      </c>
    </row>
    <row r="35" spans="1:11" x14ac:dyDescent="0.25">
      <c r="A35" s="146">
        <v>36979</v>
      </c>
      <c r="B35" s="59">
        <v>0</v>
      </c>
      <c r="C35" s="163">
        <v>0</v>
      </c>
      <c r="D35" s="61">
        <v>0</v>
      </c>
      <c r="E35" s="163">
        <v>0</v>
      </c>
      <c r="F35" s="143">
        <v>0</v>
      </c>
      <c r="G35" s="137"/>
      <c r="H35" s="163">
        <v>0</v>
      </c>
      <c r="I35" s="61">
        <v>0</v>
      </c>
      <c r="J35" s="137">
        <v>0</v>
      </c>
      <c r="K35" s="137">
        <v>0</v>
      </c>
    </row>
    <row r="36" spans="1:11" x14ac:dyDescent="0.25">
      <c r="A36" s="146">
        <v>36980</v>
      </c>
      <c r="B36" s="59">
        <v>0</v>
      </c>
      <c r="C36" s="163">
        <v>0</v>
      </c>
      <c r="D36" s="61">
        <v>0</v>
      </c>
      <c r="E36" s="165">
        <v>0</v>
      </c>
      <c r="F36" s="143">
        <v>0</v>
      </c>
      <c r="G36" s="137"/>
      <c r="H36" s="163">
        <v>0</v>
      </c>
      <c r="I36" s="61">
        <v>0</v>
      </c>
      <c r="J36" s="137">
        <v>0</v>
      </c>
      <c r="K36" s="137">
        <v>0</v>
      </c>
    </row>
    <row r="37" spans="1:11" x14ac:dyDescent="0.25">
      <c r="A37" s="146">
        <v>36981</v>
      </c>
      <c r="B37" s="48">
        <v>0</v>
      </c>
      <c r="C37" s="163">
        <v>0</v>
      </c>
      <c r="D37" s="137"/>
      <c r="E37" s="164">
        <v>0</v>
      </c>
      <c r="F37" s="143"/>
      <c r="G37" s="137">
        <v>0</v>
      </c>
      <c r="H37" s="163">
        <v>0</v>
      </c>
      <c r="I37" s="137"/>
      <c r="J37" s="137">
        <v>0</v>
      </c>
      <c r="K37" s="137">
        <v>0</v>
      </c>
    </row>
    <row r="38" spans="1:11" x14ac:dyDescent="0.25">
      <c r="A38" s="2" t="s">
        <v>45</v>
      </c>
      <c r="B38" s="25"/>
      <c r="C38" s="25">
        <f t="shared" ref="C38:K38" si="0">SUM(C7:C37)</f>
        <v>0</v>
      </c>
      <c r="D38" s="25">
        <f t="shared" si="0"/>
        <v>0</v>
      </c>
      <c r="E38" s="25">
        <f t="shared" si="0"/>
        <v>0</v>
      </c>
      <c r="F38" s="25">
        <f t="shared" si="0"/>
        <v>0</v>
      </c>
      <c r="G38" s="25">
        <f t="shared" si="0"/>
        <v>0</v>
      </c>
      <c r="H38" s="25">
        <f t="shared" si="0"/>
        <v>-13880</v>
      </c>
      <c r="I38" s="25">
        <f t="shared" si="0"/>
        <v>0</v>
      </c>
      <c r="J38" s="25">
        <f t="shared" si="0"/>
        <v>0</v>
      </c>
      <c r="K38" s="201">
        <f t="shared" si="0"/>
        <v>0</v>
      </c>
    </row>
    <row r="39" spans="1:11" x14ac:dyDescent="0.25">
      <c r="A39" s="2" t="s">
        <v>11</v>
      </c>
      <c r="B39" s="185">
        <v>-14</v>
      </c>
      <c r="C39" s="205" t="s">
        <v>34</v>
      </c>
      <c r="D39" s="181"/>
      <c r="E39" s="16">
        <v>0</v>
      </c>
      <c r="F39" s="182"/>
      <c r="G39" s="185">
        <v>0</v>
      </c>
      <c r="H39" s="176">
        <f>H6+G38+H38</f>
        <v>56553</v>
      </c>
      <c r="I39" s="183"/>
      <c r="J39" s="184">
        <f>J6+I38+J38</f>
        <v>7189</v>
      </c>
      <c r="K39" s="185">
        <v>8813</v>
      </c>
    </row>
    <row r="40" spans="1:11" ht="13.8" thickBot="1" x14ac:dyDescent="0.3">
      <c r="A40" s="2" t="s">
        <v>5</v>
      </c>
      <c r="B40" s="188">
        <f>B41/2371200</f>
        <v>-5.9041835357624832E-6</v>
      </c>
      <c r="C40" s="38"/>
      <c r="D40" s="39"/>
      <c r="E40" s="39"/>
      <c r="F40" s="40"/>
      <c r="G40" s="27"/>
      <c r="H40" s="28"/>
      <c r="I40" s="29"/>
      <c r="J40" s="30"/>
      <c r="K40" s="27"/>
    </row>
    <row r="41" spans="1:11" ht="14.4" thickTop="1" thickBot="1" x14ac:dyDescent="0.3">
      <c r="A41" s="94" t="s">
        <v>24</v>
      </c>
      <c r="B41" s="186">
        <f>B39+G39</f>
        <v>-14</v>
      </c>
    </row>
    <row r="42" spans="1:11" ht="13.8" thickTop="1" x14ac:dyDescent="0.25">
      <c r="B42" s="158">
        <f>SUM(B12:B37)</f>
        <v>0</v>
      </c>
    </row>
  </sheetData>
  <mergeCells count="5">
    <mergeCell ref="A1:K1"/>
    <mergeCell ref="B2:D2"/>
    <mergeCell ref="G2:H2"/>
    <mergeCell ref="G3:J3"/>
    <mergeCell ref="B3:F3"/>
  </mergeCells>
  <pageMargins left="0" right="0" top="0.5" bottom="0.5" header="0.5" footer="0.5"/>
  <pageSetup scale="89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23"/>
  <sheetViews>
    <sheetView workbookViewId="0">
      <selection activeCell="S16" sqref="S16"/>
    </sheetView>
  </sheetViews>
  <sheetFormatPr defaultRowHeight="13.2" x14ac:dyDescent="0.25"/>
  <cols>
    <col min="1" max="1" width="19.109375" customWidth="1"/>
    <col min="2" max="3" width="10.6640625" customWidth="1"/>
    <col min="4" max="4" width="1.6640625" customWidth="1"/>
    <col min="5" max="6" width="10.6640625" customWidth="1"/>
    <col min="7" max="7" width="1.6640625" customWidth="1"/>
    <col min="8" max="9" width="10.6640625" customWidth="1"/>
    <col min="10" max="10" width="1.6640625" customWidth="1"/>
    <col min="11" max="12" width="10.6640625" customWidth="1"/>
    <col min="13" max="13" width="1.6640625" customWidth="1"/>
    <col min="14" max="15" width="10.6640625" customWidth="1"/>
    <col min="16" max="16" width="1.6640625" customWidth="1"/>
    <col min="17" max="18" width="10.6640625" customWidth="1"/>
    <col min="19" max="19" width="20.44140625" customWidth="1"/>
    <col min="20" max="21" width="19.6640625" customWidth="1"/>
  </cols>
  <sheetData>
    <row r="1" spans="1:35" ht="16.2" thickBot="1" x14ac:dyDescent="0.35">
      <c r="A1" s="70"/>
      <c r="B1" s="221" t="s">
        <v>21</v>
      </c>
      <c r="C1" s="221"/>
      <c r="D1" s="221"/>
      <c r="E1" s="221"/>
      <c r="F1" s="221"/>
      <c r="G1" s="221"/>
      <c r="H1" s="221"/>
      <c r="I1" s="221"/>
      <c r="J1" s="221"/>
      <c r="K1" s="221"/>
      <c r="L1" s="221"/>
      <c r="M1" s="221"/>
      <c r="N1" s="221"/>
      <c r="O1" s="221"/>
      <c r="P1" s="221"/>
      <c r="Q1" s="221"/>
      <c r="R1" s="221"/>
      <c r="S1" s="97"/>
      <c r="T1" s="221"/>
      <c r="U1" s="221"/>
      <c r="V1" s="70"/>
      <c r="W1" s="70"/>
      <c r="X1" s="70"/>
      <c r="Y1" s="70"/>
    </row>
    <row r="2" spans="1:35" ht="14.4" thickTop="1" thickBot="1" x14ac:dyDescent="0.3">
      <c r="A2" s="94" t="s">
        <v>2</v>
      </c>
      <c r="B2" s="95">
        <f>469648-1516</f>
        <v>468132</v>
      </c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71"/>
      <c r="T2" s="75"/>
      <c r="U2" s="75"/>
      <c r="V2" s="71"/>
      <c r="W2" s="71"/>
      <c r="X2" s="71"/>
      <c r="Y2" s="71"/>
      <c r="Z2" s="23"/>
      <c r="AA2" s="23"/>
      <c r="AB2" s="23"/>
      <c r="AC2" s="23"/>
      <c r="AD2" s="23"/>
      <c r="AE2" s="23"/>
      <c r="AF2" s="23"/>
      <c r="AG2" s="23"/>
      <c r="AH2" s="23"/>
      <c r="AI2" s="23"/>
    </row>
    <row r="3" spans="1:35" ht="14.4" thickTop="1" thickBot="1" x14ac:dyDescent="0.3">
      <c r="A3" s="87"/>
      <c r="B3" s="75"/>
      <c r="C3" s="75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87"/>
      <c r="T3" s="75"/>
      <c r="U3" s="75"/>
      <c r="V3" s="71"/>
      <c r="W3" s="71"/>
      <c r="X3" s="71"/>
      <c r="Y3" s="71"/>
      <c r="Z3" s="23"/>
      <c r="AA3" s="23"/>
      <c r="AB3" s="23"/>
      <c r="AC3" s="23"/>
      <c r="AD3" s="23"/>
      <c r="AE3" s="23"/>
      <c r="AF3" s="23"/>
      <c r="AG3" s="23"/>
      <c r="AH3" s="23"/>
      <c r="AI3" s="23"/>
    </row>
    <row r="4" spans="1:35" ht="13.8" thickBot="1" x14ac:dyDescent="0.3">
      <c r="B4" s="224" t="s">
        <v>15</v>
      </c>
      <c r="C4" s="225"/>
      <c r="D4" s="74"/>
      <c r="E4" s="219" t="s">
        <v>16</v>
      </c>
      <c r="F4" s="220"/>
      <c r="G4" s="75"/>
      <c r="H4" s="219" t="s">
        <v>17</v>
      </c>
      <c r="I4" s="220"/>
      <c r="J4" s="75"/>
      <c r="K4" s="219" t="s">
        <v>18</v>
      </c>
      <c r="L4" s="220"/>
      <c r="M4" s="75"/>
      <c r="N4" s="219" t="s">
        <v>19</v>
      </c>
      <c r="O4" s="220"/>
      <c r="P4" s="75"/>
      <c r="Q4" s="219" t="s">
        <v>20</v>
      </c>
      <c r="R4" s="223"/>
      <c r="S4" s="23"/>
      <c r="T4" s="222"/>
      <c r="U4" s="222"/>
      <c r="V4" s="70"/>
      <c r="W4" s="70"/>
      <c r="X4" s="70"/>
      <c r="Y4" s="70"/>
    </row>
    <row r="5" spans="1:35" ht="13.8" thickBot="1" x14ac:dyDescent="0.3">
      <c r="B5" s="76" t="s">
        <v>13</v>
      </c>
      <c r="C5" s="77" t="s">
        <v>14</v>
      </c>
      <c r="D5" s="74"/>
      <c r="E5" s="76" t="s">
        <v>13</v>
      </c>
      <c r="F5" s="77" t="s">
        <v>14</v>
      </c>
      <c r="G5" s="75"/>
      <c r="H5" s="76" t="s">
        <v>13</v>
      </c>
      <c r="I5" s="77" t="s">
        <v>14</v>
      </c>
      <c r="J5" s="75"/>
      <c r="K5" s="76" t="s">
        <v>13</v>
      </c>
      <c r="L5" s="77" t="s">
        <v>14</v>
      </c>
      <c r="M5" s="75"/>
      <c r="N5" s="76" t="s">
        <v>13</v>
      </c>
      <c r="O5" s="77" t="s">
        <v>14</v>
      </c>
      <c r="P5" s="75"/>
      <c r="Q5" s="73" t="s">
        <v>13</v>
      </c>
      <c r="R5" s="102" t="s">
        <v>14</v>
      </c>
      <c r="S5" s="23"/>
      <c r="T5" s="75"/>
      <c r="U5" s="75"/>
      <c r="V5" s="70"/>
      <c r="W5" s="70"/>
      <c r="X5" s="70"/>
      <c r="Y5" s="70"/>
    </row>
    <row r="6" spans="1:35" ht="13.8" thickTop="1" x14ac:dyDescent="0.25">
      <c r="A6" s="78">
        <v>36526</v>
      </c>
      <c r="B6" s="79">
        <v>0</v>
      </c>
      <c r="C6" s="80">
        <v>-20161</v>
      </c>
      <c r="D6" s="81"/>
      <c r="E6" s="79">
        <v>0</v>
      </c>
      <c r="F6" s="80">
        <v>0</v>
      </c>
      <c r="G6" s="81"/>
      <c r="H6" s="79">
        <v>0</v>
      </c>
      <c r="I6" s="80">
        <v>0</v>
      </c>
      <c r="J6" s="81"/>
      <c r="K6" s="79">
        <v>0</v>
      </c>
      <c r="L6" s="80">
        <v>0</v>
      </c>
      <c r="M6" s="81"/>
      <c r="N6" s="79">
        <v>0</v>
      </c>
      <c r="O6" s="80">
        <v>0</v>
      </c>
      <c r="P6" s="81"/>
      <c r="Q6" s="82">
        <v>0</v>
      </c>
      <c r="R6" s="81">
        <v>0</v>
      </c>
      <c r="S6" s="106"/>
      <c r="T6" s="81"/>
      <c r="U6" s="81"/>
      <c r="V6" s="70"/>
      <c r="W6" s="70"/>
      <c r="X6" s="70"/>
      <c r="Y6" s="70"/>
    </row>
    <row r="7" spans="1:35" x14ac:dyDescent="0.25">
      <c r="A7" s="78">
        <v>36527</v>
      </c>
      <c r="B7" s="79">
        <v>0</v>
      </c>
      <c r="C7" s="80">
        <v>-20161</v>
      </c>
      <c r="D7" s="81"/>
      <c r="E7" s="79">
        <v>0</v>
      </c>
      <c r="F7" s="80">
        <v>0</v>
      </c>
      <c r="G7" s="81"/>
      <c r="H7" s="79">
        <v>0</v>
      </c>
      <c r="I7" s="80">
        <v>0</v>
      </c>
      <c r="J7" s="81"/>
      <c r="K7" s="79">
        <v>0</v>
      </c>
      <c r="L7" s="80">
        <v>0</v>
      </c>
      <c r="M7" s="81"/>
      <c r="N7" s="79">
        <v>0</v>
      </c>
      <c r="O7" s="80">
        <v>0</v>
      </c>
      <c r="P7" s="81"/>
      <c r="Q7" s="79">
        <v>0</v>
      </c>
      <c r="R7" s="81">
        <v>0</v>
      </c>
      <c r="S7" s="106"/>
      <c r="T7" s="81"/>
      <c r="U7" s="81"/>
      <c r="V7" s="70"/>
      <c r="W7" s="70"/>
      <c r="X7" s="70"/>
      <c r="Y7" s="70"/>
    </row>
    <row r="8" spans="1:35" x14ac:dyDescent="0.25">
      <c r="A8" s="78">
        <v>36528</v>
      </c>
      <c r="B8" s="79">
        <v>0</v>
      </c>
      <c r="C8" s="80">
        <v>-20161</v>
      </c>
      <c r="D8" s="81"/>
      <c r="E8" s="79">
        <v>0</v>
      </c>
      <c r="F8" s="80">
        <v>0</v>
      </c>
      <c r="G8" s="81"/>
      <c r="H8" s="79">
        <v>0</v>
      </c>
      <c r="I8" s="80">
        <v>0</v>
      </c>
      <c r="J8" s="81"/>
      <c r="K8" s="79">
        <v>0</v>
      </c>
      <c r="L8" s="80">
        <v>0</v>
      </c>
      <c r="M8" s="81"/>
      <c r="N8" s="79">
        <v>0</v>
      </c>
      <c r="O8" s="80">
        <v>0</v>
      </c>
      <c r="P8" s="81"/>
      <c r="Q8" s="79">
        <v>0</v>
      </c>
      <c r="R8" s="81">
        <v>0</v>
      </c>
      <c r="S8" s="106"/>
      <c r="T8" s="81"/>
      <c r="U8" s="81"/>
      <c r="V8" s="70"/>
      <c r="W8" s="70"/>
      <c r="X8" s="70"/>
      <c r="Y8" s="70"/>
    </row>
    <row r="9" spans="1:35" x14ac:dyDescent="0.25">
      <c r="A9" s="78">
        <v>36529</v>
      </c>
      <c r="B9" s="79">
        <v>0</v>
      </c>
      <c r="C9" s="80">
        <v>-20161</v>
      </c>
      <c r="D9" s="81"/>
      <c r="E9" s="79">
        <v>0</v>
      </c>
      <c r="F9" s="80">
        <v>0</v>
      </c>
      <c r="G9" s="81"/>
      <c r="H9" s="79">
        <v>0</v>
      </c>
      <c r="I9" s="80">
        <v>0</v>
      </c>
      <c r="J9" s="81"/>
      <c r="K9" s="79">
        <v>0</v>
      </c>
      <c r="L9" s="80">
        <v>0</v>
      </c>
      <c r="M9" s="81"/>
      <c r="N9" s="79">
        <v>0</v>
      </c>
      <c r="O9" s="80">
        <v>0</v>
      </c>
      <c r="P9" s="81"/>
      <c r="Q9" s="79">
        <v>0</v>
      </c>
      <c r="R9" s="81">
        <v>0</v>
      </c>
      <c r="S9" s="106"/>
      <c r="T9" s="81"/>
      <c r="U9" s="81"/>
      <c r="V9" s="70"/>
      <c r="W9" s="70"/>
      <c r="X9" s="70"/>
      <c r="Y9" s="70"/>
    </row>
    <row r="10" spans="1:35" x14ac:dyDescent="0.25">
      <c r="A10" s="78">
        <v>36530</v>
      </c>
      <c r="B10" s="79">
        <v>0</v>
      </c>
      <c r="C10" s="80">
        <v>-5805</v>
      </c>
      <c r="D10" s="81"/>
      <c r="E10" s="79">
        <v>0</v>
      </c>
      <c r="F10" s="80">
        <v>0</v>
      </c>
      <c r="G10" s="81"/>
      <c r="H10" s="79">
        <v>0</v>
      </c>
      <c r="I10" s="80">
        <v>0</v>
      </c>
      <c r="J10" s="81"/>
      <c r="K10" s="79">
        <v>0</v>
      </c>
      <c r="L10" s="80">
        <v>0</v>
      </c>
      <c r="M10" s="81"/>
      <c r="N10" s="79">
        <v>0</v>
      </c>
      <c r="O10" s="80">
        <v>0</v>
      </c>
      <c r="P10" s="81"/>
      <c r="Q10" s="79">
        <v>0</v>
      </c>
      <c r="R10" s="81">
        <v>0</v>
      </c>
      <c r="S10" s="106"/>
      <c r="T10" s="81"/>
      <c r="U10" s="81"/>
      <c r="V10" s="70"/>
      <c r="W10" s="70"/>
      <c r="X10" s="70"/>
      <c r="Y10" s="70"/>
    </row>
    <row r="11" spans="1:35" x14ac:dyDescent="0.25">
      <c r="A11" s="78">
        <v>36531</v>
      </c>
      <c r="B11" s="83">
        <v>0</v>
      </c>
      <c r="C11" s="84">
        <v>0</v>
      </c>
      <c r="D11" s="81"/>
      <c r="E11" s="83">
        <v>0</v>
      </c>
      <c r="F11" s="84">
        <v>0</v>
      </c>
      <c r="G11" s="81"/>
      <c r="H11" s="83">
        <v>0</v>
      </c>
      <c r="I11" s="84">
        <v>0</v>
      </c>
      <c r="J11" s="81"/>
      <c r="K11" s="83">
        <v>0</v>
      </c>
      <c r="L11" s="84">
        <v>0</v>
      </c>
      <c r="M11" s="81"/>
      <c r="N11" s="83">
        <v>0</v>
      </c>
      <c r="O11" s="84">
        <v>0</v>
      </c>
      <c r="P11" s="81"/>
      <c r="Q11" s="83">
        <v>0</v>
      </c>
      <c r="R11" s="103">
        <v>0</v>
      </c>
      <c r="S11" s="106"/>
      <c r="T11" s="81"/>
      <c r="U11" s="81"/>
      <c r="V11" s="70"/>
      <c r="W11" s="70"/>
      <c r="X11" s="70"/>
      <c r="Y11" s="70"/>
    </row>
    <row r="12" spans="1:35" x14ac:dyDescent="0.25">
      <c r="A12" s="78">
        <v>36532</v>
      </c>
      <c r="B12" s="83">
        <v>0</v>
      </c>
      <c r="C12" s="84">
        <v>0</v>
      </c>
      <c r="D12" s="81"/>
      <c r="E12" s="83">
        <v>0</v>
      </c>
      <c r="F12" s="84">
        <v>0</v>
      </c>
      <c r="G12" s="81"/>
      <c r="H12" s="83">
        <v>0</v>
      </c>
      <c r="I12" s="84">
        <v>0</v>
      </c>
      <c r="J12" s="81"/>
      <c r="K12" s="83">
        <v>0</v>
      </c>
      <c r="L12" s="84">
        <v>0</v>
      </c>
      <c r="M12" s="81"/>
      <c r="N12" s="83">
        <v>0</v>
      </c>
      <c r="O12" s="84">
        <v>0</v>
      </c>
      <c r="P12" s="81"/>
      <c r="Q12" s="83">
        <v>0</v>
      </c>
      <c r="R12" s="103">
        <v>0</v>
      </c>
      <c r="S12" s="106"/>
      <c r="T12" s="81"/>
      <c r="U12" s="81"/>
      <c r="V12" s="70"/>
      <c r="W12" s="70"/>
      <c r="X12" s="70"/>
      <c r="Y12" s="70"/>
    </row>
    <row r="13" spans="1:35" x14ac:dyDescent="0.25">
      <c r="A13" s="78">
        <v>36533</v>
      </c>
      <c r="B13" s="83">
        <v>0</v>
      </c>
      <c r="C13" s="84">
        <v>0</v>
      </c>
      <c r="D13" s="81"/>
      <c r="E13" s="83">
        <v>0</v>
      </c>
      <c r="F13" s="84">
        <v>0</v>
      </c>
      <c r="G13" s="81"/>
      <c r="H13" s="83">
        <v>0</v>
      </c>
      <c r="I13" s="84">
        <v>0</v>
      </c>
      <c r="J13" s="81"/>
      <c r="K13" s="83">
        <v>0</v>
      </c>
      <c r="L13" s="84">
        <v>0</v>
      </c>
      <c r="M13" s="81"/>
      <c r="N13" s="83">
        <v>0</v>
      </c>
      <c r="O13" s="84">
        <v>0</v>
      </c>
      <c r="P13" s="81"/>
      <c r="Q13" s="83">
        <v>0</v>
      </c>
      <c r="R13" s="103">
        <v>0</v>
      </c>
      <c r="S13" s="106"/>
      <c r="T13" s="81"/>
      <c r="U13" s="81"/>
      <c r="V13" s="70"/>
      <c r="W13" s="70"/>
      <c r="X13" s="70"/>
      <c r="Y13" s="70"/>
    </row>
    <row r="14" spans="1:35" x14ac:dyDescent="0.25">
      <c r="A14" s="78">
        <v>36534</v>
      </c>
      <c r="B14" s="83">
        <v>0</v>
      </c>
      <c r="C14" s="84">
        <v>0</v>
      </c>
      <c r="D14" s="81"/>
      <c r="E14" s="83">
        <v>0</v>
      </c>
      <c r="F14" s="84">
        <v>0</v>
      </c>
      <c r="G14" s="81"/>
      <c r="H14" s="83">
        <v>0</v>
      </c>
      <c r="I14" s="84">
        <v>0</v>
      </c>
      <c r="J14" s="81"/>
      <c r="K14" s="83">
        <v>0</v>
      </c>
      <c r="L14" s="84">
        <v>0</v>
      </c>
      <c r="M14" s="81"/>
      <c r="N14" s="83">
        <v>0</v>
      </c>
      <c r="O14" s="84">
        <v>0</v>
      </c>
      <c r="P14" s="81"/>
      <c r="Q14" s="83">
        <v>0</v>
      </c>
      <c r="R14" s="103">
        <v>0</v>
      </c>
      <c r="S14" s="106"/>
      <c r="T14" s="81"/>
      <c r="U14" s="81"/>
      <c r="V14" s="70"/>
      <c r="W14" s="70"/>
      <c r="X14" s="70"/>
      <c r="Y14" s="70"/>
    </row>
    <row r="15" spans="1:35" x14ac:dyDescent="0.25">
      <c r="A15" s="78">
        <v>36535</v>
      </c>
      <c r="B15" s="83">
        <v>0</v>
      </c>
      <c r="C15" s="84">
        <v>0</v>
      </c>
      <c r="D15" s="81"/>
      <c r="E15" s="83">
        <v>0</v>
      </c>
      <c r="F15" s="84">
        <v>0</v>
      </c>
      <c r="G15" s="81"/>
      <c r="H15" s="83">
        <v>0</v>
      </c>
      <c r="I15" s="84">
        <v>0</v>
      </c>
      <c r="J15" s="81"/>
      <c r="K15" s="83">
        <v>0</v>
      </c>
      <c r="L15" s="84">
        <v>0</v>
      </c>
      <c r="M15" s="81"/>
      <c r="N15" s="83">
        <v>0</v>
      </c>
      <c r="O15" s="84">
        <v>0</v>
      </c>
      <c r="P15" s="81"/>
      <c r="Q15" s="83">
        <v>0</v>
      </c>
      <c r="R15" s="103">
        <v>0</v>
      </c>
      <c r="S15" s="106"/>
      <c r="T15" s="81"/>
      <c r="U15" s="81"/>
      <c r="V15" s="70"/>
      <c r="W15" s="70"/>
      <c r="X15" s="70"/>
      <c r="Y15" s="70"/>
    </row>
    <row r="16" spans="1:35" x14ac:dyDescent="0.25">
      <c r="A16" s="78">
        <v>36536</v>
      </c>
      <c r="B16" s="83">
        <v>0</v>
      </c>
      <c r="C16" s="84">
        <v>0</v>
      </c>
      <c r="D16" s="81"/>
      <c r="E16" s="83">
        <v>0</v>
      </c>
      <c r="F16" s="84">
        <v>0</v>
      </c>
      <c r="G16" s="81"/>
      <c r="H16" s="83">
        <v>0</v>
      </c>
      <c r="I16" s="84">
        <v>0</v>
      </c>
      <c r="J16" s="81"/>
      <c r="K16" s="83">
        <v>0</v>
      </c>
      <c r="L16" s="84">
        <v>0</v>
      </c>
      <c r="M16" s="81"/>
      <c r="N16" s="83">
        <v>0</v>
      </c>
      <c r="O16" s="84">
        <v>0</v>
      </c>
      <c r="P16" s="81"/>
      <c r="Q16" s="83">
        <v>0</v>
      </c>
      <c r="R16" s="103">
        <v>0</v>
      </c>
      <c r="S16" s="106"/>
      <c r="T16" s="81"/>
      <c r="U16" s="81"/>
      <c r="V16" s="70"/>
      <c r="W16" s="70"/>
      <c r="X16" s="70"/>
      <c r="Y16" s="70"/>
    </row>
    <row r="17" spans="1:25" x14ac:dyDescent="0.25">
      <c r="A17" s="78">
        <v>36537</v>
      </c>
      <c r="B17" s="83">
        <v>0</v>
      </c>
      <c r="C17" s="84">
        <v>0</v>
      </c>
      <c r="D17" s="81"/>
      <c r="E17" s="83">
        <v>0</v>
      </c>
      <c r="F17" s="84">
        <v>0</v>
      </c>
      <c r="G17" s="81"/>
      <c r="H17" s="83">
        <v>0</v>
      </c>
      <c r="I17" s="84">
        <v>0</v>
      </c>
      <c r="J17" s="81"/>
      <c r="K17" s="83">
        <v>0</v>
      </c>
      <c r="L17" s="84">
        <v>0</v>
      </c>
      <c r="M17" s="81"/>
      <c r="N17" s="83">
        <v>0</v>
      </c>
      <c r="O17" s="84">
        <v>0</v>
      </c>
      <c r="P17" s="81"/>
      <c r="Q17" s="83">
        <v>0</v>
      </c>
      <c r="R17" s="103">
        <v>0</v>
      </c>
      <c r="S17" s="106"/>
      <c r="T17" s="81"/>
      <c r="U17" s="81"/>
      <c r="V17" s="70"/>
      <c r="W17" s="70"/>
      <c r="X17" s="70"/>
      <c r="Y17" s="70"/>
    </row>
    <row r="18" spans="1:25" x14ac:dyDescent="0.25">
      <c r="A18" s="78">
        <v>36538</v>
      </c>
      <c r="B18" s="83">
        <v>0</v>
      </c>
      <c r="C18" s="84">
        <v>0</v>
      </c>
      <c r="D18" s="81"/>
      <c r="E18" s="83">
        <v>0</v>
      </c>
      <c r="F18" s="84">
        <v>0</v>
      </c>
      <c r="G18" s="81"/>
      <c r="H18" s="83">
        <v>0</v>
      </c>
      <c r="I18" s="84">
        <v>0</v>
      </c>
      <c r="J18" s="81"/>
      <c r="K18" s="83">
        <v>0</v>
      </c>
      <c r="L18" s="84">
        <v>0</v>
      </c>
      <c r="M18" s="81"/>
      <c r="N18" s="83">
        <v>0</v>
      </c>
      <c r="O18" s="84">
        <v>0</v>
      </c>
      <c r="P18" s="81"/>
      <c r="Q18" s="83">
        <v>0</v>
      </c>
      <c r="R18" s="103">
        <v>0</v>
      </c>
      <c r="S18" s="106"/>
      <c r="T18" s="81"/>
      <c r="U18" s="81"/>
      <c r="V18" s="70"/>
      <c r="W18" s="70"/>
      <c r="X18" s="70"/>
      <c r="Y18" s="70"/>
    </row>
    <row r="19" spans="1:25" x14ac:dyDescent="0.25">
      <c r="A19" s="78">
        <v>36539</v>
      </c>
      <c r="B19" s="83">
        <v>0</v>
      </c>
      <c r="C19" s="84">
        <v>0</v>
      </c>
      <c r="D19" s="81"/>
      <c r="E19" s="83">
        <v>0</v>
      </c>
      <c r="F19" s="84">
        <v>0</v>
      </c>
      <c r="G19" s="81"/>
      <c r="H19" s="83">
        <v>0</v>
      </c>
      <c r="I19" s="84">
        <v>0</v>
      </c>
      <c r="J19" s="81"/>
      <c r="K19" s="83">
        <v>0</v>
      </c>
      <c r="L19" s="84">
        <v>0</v>
      </c>
      <c r="M19" s="81"/>
      <c r="N19" s="83">
        <v>0</v>
      </c>
      <c r="O19" s="84">
        <v>0</v>
      </c>
      <c r="P19" s="81"/>
      <c r="Q19" s="83">
        <v>0</v>
      </c>
      <c r="R19" s="103">
        <v>0</v>
      </c>
      <c r="S19" s="106"/>
      <c r="T19" s="81"/>
      <c r="U19" s="81"/>
      <c r="V19" s="70"/>
      <c r="W19" s="70"/>
      <c r="X19" s="70"/>
      <c r="Y19" s="70"/>
    </row>
    <row r="20" spans="1:25" x14ac:dyDescent="0.25">
      <c r="A20" s="78">
        <v>36540</v>
      </c>
      <c r="B20" s="83">
        <v>0</v>
      </c>
      <c r="C20" s="84">
        <v>0</v>
      </c>
      <c r="D20" s="81"/>
      <c r="E20" s="83">
        <v>0</v>
      </c>
      <c r="F20" s="84">
        <v>0</v>
      </c>
      <c r="G20" s="81"/>
      <c r="H20" s="83">
        <v>0</v>
      </c>
      <c r="I20" s="84">
        <v>0</v>
      </c>
      <c r="J20" s="81"/>
      <c r="K20" s="83">
        <v>0</v>
      </c>
      <c r="L20" s="84">
        <v>0</v>
      </c>
      <c r="M20" s="81"/>
      <c r="N20" s="83">
        <v>0</v>
      </c>
      <c r="O20" s="84">
        <v>0</v>
      </c>
      <c r="P20" s="81"/>
      <c r="Q20" s="83">
        <v>0</v>
      </c>
      <c r="R20" s="103">
        <v>0</v>
      </c>
      <c r="S20" s="106"/>
      <c r="T20" s="81"/>
      <c r="U20" s="81"/>
      <c r="V20" s="70"/>
      <c r="W20" s="70"/>
      <c r="X20" s="70"/>
      <c r="Y20" s="70"/>
    </row>
    <row r="21" spans="1:25" x14ac:dyDescent="0.25">
      <c r="A21" s="78">
        <v>36541</v>
      </c>
      <c r="B21" s="83">
        <v>0</v>
      </c>
      <c r="C21" s="84">
        <v>0</v>
      </c>
      <c r="D21" s="81"/>
      <c r="E21" s="83">
        <v>0</v>
      </c>
      <c r="F21" s="84">
        <v>0</v>
      </c>
      <c r="G21" s="81"/>
      <c r="H21" s="83">
        <v>0</v>
      </c>
      <c r="I21" s="84">
        <v>0</v>
      </c>
      <c r="J21" s="81"/>
      <c r="K21" s="83">
        <v>0</v>
      </c>
      <c r="L21" s="84">
        <v>0</v>
      </c>
      <c r="M21" s="81"/>
      <c r="N21" s="83">
        <v>0</v>
      </c>
      <c r="O21" s="84">
        <v>0</v>
      </c>
      <c r="P21" s="81"/>
      <c r="Q21" s="83">
        <v>0</v>
      </c>
      <c r="R21" s="103">
        <v>0</v>
      </c>
      <c r="S21" s="106"/>
      <c r="T21" s="81"/>
      <c r="U21" s="81"/>
      <c r="V21" s="70"/>
      <c r="W21" s="70"/>
      <c r="X21" s="70"/>
      <c r="Y21" s="70"/>
    </row>
    <row r="22" spans="1:25" x14ac:dyDescent="0.25">
      <c r="A22" s="78">
        <v>36542</v>
      </c>
      <c r="B22" s="83">
        <v>0</v>
      </c>
      <c r="C22" s="84">
        <v>0</v>
      </c>
      <c r="D22" s="81"/>
      <c r="E22" s="83">
        <v>0</v>
      </c>
      <c r="F22" s="84">
        <v>0</v>
      </c>
      <c r="G22" s="81"/>
      <c r="H22" s="83">
        <v>0</v>
      </c>
      <c r="I22" s="84">
        <v>0</v>
      </c>
      <c r="J22" s="81"/>
      <c r="K22" s="83">
        <v>0</v>
      </c>
      <c r="L22" s="84">
        <v>0</v>
      </c>
      <c r="M22" s="81"/>
      <c r="N22" s="83">
        <v>0</v>
      </c>
      <c r="O22" s="84">
        <v>0</v>
      </c>
      <c r="P22" s="81"/>
      <c r="Q22" s="83">
        <v>0</v>
      </c>
      <c r="R22" s="103">
        <v>0</v>
      </c>
      <c r="S22" s="106"/>
      <c r="T22" s="81"/>
      <c r="U22" s="81"/>
      <c r="V22" s="70"/>
      <c r="W22" s="70"/>
      <c r="X22" s="70"/>
      <c r="Y22" s="70"/>
    </row>
    <row r="23" spans="1:25" x14ac:dyDescent="0.25">
      <c r="A23" s="78">
        <v>36543</v>
      </c>
      <c r="B23" s="83">
        <v>0</v>
      </c>
      <c r="C23" s="84">
        <v>0</v>
      </c>
      <c r="D23" s="81"/>
      <c r="E23" s="83">
        <v>0</v>
      </c>
      <c r="F23" s="84">
        <v>0</v>
      </c>
      <c r="G23" s="81"/>
      <c r="H23" s="83">
        <v>0</v>
      </c>
      <c r="I23" s="84">
        <v>0</v>
      </c>
      <c r="J23" s="81"/>
      <c r="K23" s="83">
        <v>0</v>
      </c>
      <c r="L23" s="84">
        <v>0</v>
      </c>
      <c r="M23" s="81"/>
      <c r="N23" s="83">
        <v>0</v>
      </c>
      <c r="O23" s="84">
        <v>0</v>
      </c>
      <c r="P23" s="81"/>
      <c r="Q23" s="83">
        <v>0</v>
      </c>
      <c r="R23" s="103">
        <v>0</v>
      </c>
      <c r="S23" s="106"/>
      <c r="T23" s="81"/>
      <c r="U23" s="81"/>
      <c r="V23" s="70"/>
      <c r="W23" s="70"/>
      <c r="X23" s="70"/>
      <c r="Y23" s="70"/>
    </row>
    <row r="24" spans="1:25" x14ac:dyDescent="0.25">
      <c r="A24" s="78">
        <v>36544</v>
      </c>
      <c r="B24" s="83">
        <v>0</v>
      </c>
      <c r="C24" s="84">
        <v>0</v>
      </c>
      <c r="D24" s="81"/>
      <c r="E24" s="83">
        <v>0</v>
      </c>
      <c r="F24" s="84">
        <v>0</v>
      </c>
      <c r="G24" s="81"/>
      <c r="H24" s="83">
        <v>0</v>
      </c>
      <c r="I24" s="84">
        <v>0</v>
      </c>
      <c r="J24" s="81"/>
      <c r="K24" s="83">
        <v>0</v>
      </c>
      <c r="L24" s="84">
        <v>0</v>
      </c>
      <c r="M24" s="81"/>
      <c r="N24" s="83">
        <v>0</v>
      </c>
      <c r="O24" s="84">
        <v>0</v>
      </c>
      <c r="P24" s="81"/>
      <c r="Q24" s="83">
        <v>0</v>
      </c>
      <c r="R24" s="103">
        <v>0</v>
      </c>
      <c r="S24" s="106"/>
      <c r="T24" s="81"/>
      <c r="U24" s="81"/>
      <c r="V24" s="70"/>
      <c r="W24" s="70"/>
      <c r="X24" s="70"/>
      <c r="Y24" s="70"/>
    </row>
    <row r="25" spans="1:25" x14ac:dyDescent="0.25">
      <c r="A25" s="78">
        <v>36545</v>
      </c>
      <c r="B25" s="83">
        <v>0</v>
      </c>
      <c r="C25" s="84">
        <v>0</v>
      </c>
      <c r="D25" s="81"/>
      <c r="E25" s="83">
        <v>0</v>
      </c>
      <c r="F25" s="84">
        <v>0</v>
      </c>
      <c r="G25" s="81"/>
      <c r="H25" s="83">
        <v>0</v>
      </c>
      <c r="I25" s="84">
        <v>0</v>
      </c>
      <c r="J25" s="81"/>
      <c r="K25" s="83">
        <v>0</v>
      </c>
      <c r="L25" s="84">
        <v>0</v>
      </c>
      <c r="M25" s="81"/>
      <c r="N25" s="83">
        <v>0</v>
      </c>
      <c r="O25" s="84">
        <v>0</v>
      </c>
      <c r="P25" s="81"/>
      <c r="Q25" s="83">
        <v>0</v>
      </c>
      <c r="R25" s="103">
        <v>0</v>
      </c>
      <c r="S25" s="106"/>
      <c r="T25" s="81"/>
      <c r="U25" s="81"/>
      <c r="V25" s="70"/>
      <c r="W25" s="70"/>
      <c r="X25" s="70"/>
      <c r="Y25" s="70"/>
    </row>
    <row r="26" spans="1:25" x14ac:dyDescent="0.25">
      <c r="A26" s="78">
        <v>36546</v>
      </c>
      <c r="B26" s="83">
        <v>0</v>
      </c>
      <c r="C26" s="84">
        <v>0</v>
      </c>
      <c r="D26" s="81"/>
      <c r="E26" s="83">
        <v>0</v>
      </c>
      <c r="F26" s="84">
        <v>0</v>
      </c>
      <c r="G26" s="81"/>
      <c r="H26" s="83">
        <v>0</v>
      </c>
      <c r="I26" s="84">
        <v>0</v>
      </c>
      <c r="J26" s="81"/>
      <c r="K26" s="83">
        <v>0</v>
      </c>
      <c r="L26" s="84">
        <v>0</v>
      </c>
      <c r="M26" s="81"/>
      <c r="N26" s="83">
        <v>0</v>
      </c>
      <c r="O26" s="84">
        <v>0</v>
      </c>
      <c r="P26" s="81"/>
      <c r="Q26" s="83">
        <v>0</v>
      </c>
      <c r="R26" s="103">
        <v>0</v>
      </c>
      <c r="S26" s="106"/>
      <c r="T26" s="81"/>
      <c r="U26" s="81"/>
      <c r="V26" s="70"/>
      <c r="W26" s="70"/>
      <c r="X26" s="70"/>
      <c r="Y26" s="70"/>
    </row>
    <row r="27" spans="1:25" x14ac:dyDescent="0.25">
      <c r="A27" s="78">
        <v>36547</v>
      </c>
      <c r="B27" s="83">
        <v>0</v>
      </c>
      <c r="C27" s="84">
        <v>0</v>
      </c>
      <c r="D27" s="81"/>
      <c r="E27" s="83">
        <v>0</v>
      </c>
      <c r="F27" s="84">
        <v>0</v>
      </c>
      <c r="G27" s="81"/>
      <c r="H27" s="83">
        <v>0</v>
      </c>
      <c r="I27" s="84">
        <v>0</v>
      </c>
      <c r="J27" s="81"/>
      <c r="K27" s="83">
        <v>0</v>
      </c>
      <c r="L27" s="84">
        <v>0</v>
      </c>
      <c r="M27" s="81"/>
      <c r="N27" s="83">
        <v>0</v>
      </c>
      <c r="O27" s="84">
        <v>0</v>
      </c>
      <c r="P27" s="81"/>
      <c r="Q27" s="83">
        <v>0</v>
      </c>
      <c r="R27" s="103">
        <v>0</v>
      </c>
      <c r="S27" s="106"/>
      <c r="T27" s="81"/>
      <c r="U27" s="81"/>
      <c r="V27" s="70"/>
      <c r="W27" s="70"/>
      <c r="X27" s="70"/>
      <c r="Y27" s="70"/>
    </row>
    <row r="28" spans="1:25" x14ac:dyDescent="0.25">
      <c r="A28" s="78">
        <v>36548</v>
      </c>
      <c r="B28" s="83">
        <v>0</v>
      </c>
      <c r="C28" s="84">
        <v>0</v>
      </c>
      <c r="D28" s="81"/>
      <c r="E28" s="83">
        <v>0</v>
      </c>
      <c r="F28" s="84">
        <v>0</v>
      </c>
      <c r="G28" s="81"/>
      <c r="H28" s="83">
        <v>0</v>
      </c>
      <c r="I28" s="84">
        <v>0</v>
      </c>
      <c r="J28" s="81"/>
      <c r="K28" s="83">
        <v>0</v>
      </c>
      <c r="L28" s="84">
        <v>0</v>
      </c>
      <c r="M28" s="81"/>
      <c r="N28" s="83">
        <v>0</v>
      </c>
      <c r="O28" s="84">
        <v>0</v>
      </c>
      <c r="P28" s="81"/>
      <c r="Q28" s="83">
        <v>0</v>
      </c>
      <c r="R28" s="103">
        <v>0</v>
      </c>
      <c r="S28" s="106"/>
      <c r="T28" s="81"/>
      <c r="U28" s="81"/>
      <c r="V28" s="70"/>
      <c r="W28" s="70"/>
      <c r="X28" s="70"/>
      <c r="Y28" s="70"/>
    </row>
    <row r="29" spans="1:25" x14ac:dyDescent="0.25">
      <c r="A29" s="78">
        <v>36549</v>
      </c>
      <c r="B29" s="83">
        <v>0</v>
      </c>
      <c r="C29" s="84">
        <v>0</v>
      </c>
      <c r="D29" s="81"/>
      <c r="E29" s="83">
        <v>0</v>
      </c>
      <c r="F29" s="84">
        <v>0</v>
      </c>
      <c r="G29" s="81"/>
      <c r="H29" s="83">
        <v>0</v>
      </c>
      <c r="I29" s="84">
        <v>0</v>
      </c>
      <c r="J29" s="81"/>
      <c r="K29" s="83">
        <v>0</v>
      </c>
      <c r="L29" s="84">
        <v>0</v>
      </c>
      <c r="M29" s="81"/>
      <c r="N29" s="83">
        <v>0</v>
      </c>
      <c r="O29" s="84">
        <v>0</v>
      </c>
      <c r="P29" s="81"/>
      <c r="Q29" s="83">
        <v>0</v>
      </c>
      <c r="R29" s="103">
        <v>0</v>
      </c>
      <c r="S29" s="106"/>
      <c r="T29" s="81"/>
      <c r="U29" s="81"/>
      <c r="V29" s="70"/>
      <c r="W29" s="70"/>
      <c r="X29" s="70"/>
      <c r="Y29" s="70"/>
    </row>
    <row r="30" spans="1:25" x14ac:dyDescent="0.25">
      <c r="A30" s="78">
        <v>36550</v>
      </c>
      <c r="B30" s="83">
        <v>0</v>
      </c>
      <c r="C30" s="84">
        <v>0</v>
      </c>
      <c r="D30" s="81"/>
      <c r="E30" s="83">
        <v>0</v>
      </c>
      <c r="F30" s="84">
        <v>0</v>
      </c>
      <c r="G30" s="81"/>
      <c r="H30" s="83">
        <v>0</v>
      </c>
      <c r="I30" s="84">
        <v>0</v>
      </c>
      <c r="J30" s="81"/>
      <c r="K30" s="83">
        <v>0</v>
      </c>
      <c r="L30" s="84">
        <v>0</v>
      </c>
      <c r="M30" s="81"/>
      <c r="N30" s="83">
        <v>0</v>
      </c>
      <c r="O30" s="84">
        <v>0</v>
      </c>
      <c r="P30" s="81"/>
      <c r="Q30" s="83">
        <v>0</v>
      </c>
      <c r="R30" s="103">
        <v>0</v>
      </c>
      <c r="S30" s="106"/>
      <c r="T30" s="81"/>
      <c r="U30" s="81"/>
      <c r="V30" s="70"/>
      <c r="W30" s="70"/>
      <c r="X30" s="70"/>
      <c r="Y30" s="70"/>
    </row>
    <row r="31" spans="1:25" x14ac:dyDescent="0.25">
      <c r="A31" s="78">
        <v>36551</v>
      </c>
      <c r="B31" s="83">
        <v>0</v>
      </c>
      <c r="C31" s="84">
        <v>0</v>
      </c>
      <c r="D31" s="81"/>
      <c r="E31" s="83">
        <v>0</v>
      </c>
      <c r="F31" s="84">
        <v>0</v>
      </c>
      <c r="G31" s="81"/>
      <c r="H31" s="83">
        <v>0</v>
      </c>
      <c r="I31" s="84">
        <v>0</v>
      </c>
      <c r="J31" s="81"/>
      <c r="K31" s="83">
        <v>0</v>
      </c>
      <c r="L31" s="84">
        <v>0</v>
      </c>
      <c r="M31" s="81"/>
      <c r="N31" s="83">
        <v>0</v>
      </c>
      <c r="O31" s="84">
        <v>0</v>
      </c>
      <c r="P31" s="81"/>
      <c r="Q31" s="83">
        <v>0</v>
      </c>
      <c r="R31" s="103">
        <v>0</v>
      </c>
      <c r="S31" s="106"/>
      <c r="T31" s="81"/>
      <c r="U31" s="81"/>
      <c r="V31" s="70"/>
      <c r="W31" s="70"/>
      <c r="X31" s="70"/>
      <c r="Y31" s="70"/>
    </row>
    <row r="32" spans="1:25" x14ac:dyDescent="0.25">
      <c r="A32" s="78">
        <v>36552</v>
      </c>
      <c r="B32" s="83">
        <v>0</v>
      </c>
      <c r="C32" s="84">
        <v>0</v>
      </c>
      <c r="D32" s="81"/>
      <c r="E32" s="83">
        <v>0</v>
      </c>
      <c r="F32" s="84">
        <v>0</v>
      </c>
      <c r="G32" s="81"/>
      <c r="H32" s="83">
        <v>0</v>
      </c>
      <c r="I32" s="84">
        <v>0</v>
      </c>
      <c r="J32" s="81"/>
      <c r="K32" s="83">
        <v>0</v>
      </c>
      <c r="L32" s="84">
        <v>0</v>
      </c>
      <c r="M32" s="81"/>
      <c r="N32" s="83">
        <v>0</v>
      </c>
      <c r="O32" s="84">
        <v>0</v>
      </c>
      <c r="P32" s="81"/>
      <c r="Q32" s="83">
        <v>0</v>
      </c>
      <c r="R32" s="103">
        <v>0</v>
      </c>
      <c r="S32" s="106"/>
      <c r="T32" s="81"/>
      <c r="U32" s="81"/>
      <c r="V32" s="70"/>
      <c r="W32" s="70"/>
      <c r="X32" s="70"/>
      <c r="Y32" s="70"/>
    </row>
    <row r="33" spans="1:25" x14ac:dyDescent="0.25">
      <c r="A33" s="78">
        <v>36553</v>
      </c>
      <c r="B33" s="83">
        <v>0</v>
      </c>
      <c r="C33" s="84">
        <v>0</v>
      </c>
      <c r="D33" s="81"/>
      <c r="E33" s="83">
        <v>0</v>
      </c>
      <c r="F33" s="84">
        <v>0</v>
      </c>
      <c r="G33" s="81"/>
      <c r="H33" s="83">
        <v>0</v>
      </c>
      <c r="I33" s="84">
        <v>0</v>
      </c>
      <c r="J33" s="81"/>
      <c r="K33" s="83">
        <v>0</v>
      </c>
      <c r="L33" s="84">
        <v>0</v>
      </c>
      <c r="M33" s="81"/>
      <c r="N33" s="83">
        <v>0</v>
      </c>
      <c r="O33" s="84">
        <v>0</v>
      </c>
      <c r="P33" s="81"/>
      <c r="Q33" s="83">
        <v>0</v>
      </c>
      <c r="R33" s="103">
        <v>0</v>
      </c>
      <c r="S33" s="106"/>
      <c r="T33" s="81"/>
      <c r="U33" s="81"/>
      <c r="V33" s="70"/>
      <c r="W33" s="70"/>
      <c r="X33" s="70"/>
      <c r="Y33" s="70"/>
    </row>
    <row r="34" spans="1:25" x14ac:dyDescent="0.25">
      <c r="A34" s="78">
        <v>36554</v>
      </c>
      <c r="B34" s="83">
        <f>3802*0.985</f>
        <v>3744.97</v>
      </c>
      <c r="C34" s="84">
        <v>0</v>
      </c>
      <c r="D34" s="81"/>
      <c r="E34" s="83">
        <v>0</v>
      </c>
      <c r="F34" s="84">
        <v>0</v>
      </c>
      <c r="G34" s="81"/>
      <c r="H34" s="83">
        <v>0</v>
      </c>
      <c r="I34" s="84">
        <v>0</v>
      </c>
      <c r="J34" s="81"/>
      <c r="K34" s="83">
        <v>0</v>
      </c>
      <c r="L34" s="84">
        <v>0</v>
      </c>
      <c r="M34" s="81"/>
      <c r="N34" s="83">
        <v>0</v>
      </c>
      <c r="O34" s="84">
        <v>0</v>
      </c>
      <c r="P34" s="81"/>
      <c r="Q34" s="83">
        <v>0</v>
      </c>
      <c r="R34" s="103">
        <v>0</v>
      </c>
      <c r="S34" s="106"/>
      <c r="T34" s="81"/>
      <c r="U34" s="81"/>
      <c r="V34" s="70"/>
      <c r="W34" s="70"/>
      <c r="X34" s="70"/>
      <c r="Y34" s="70"/>
    </row>
    <row r="35" spans="1:25" x14ac:dyDescent="0.25">
      <c r="A35" s="78">
        <v>36555</v>
      </c>
      <c r="B35" s="83">
        <f>4283*0.985</f>
        <v>4218.7550000000001</v>
      </c>
      <c r="C35" s="84">
        <v>0</v>
      </c>
      <c r="D35" s="81"/>
      <c r="E35" s="83">
        <v>0</v>
      </c>
      <c r="F35" s="84">
        <v>0</v>
      </c>
      <c r="G35" s="81"/>
      <c r="H35" s="83">
        <v>0</v>
      </c>
      <c r="I35" s="84">
        <v>0</v>
      </c>
      <c r="J35" s="81"/>
      <c r="K35" s="83">
        <v>0</v>
      </c>
      <c r="L35" s="84">
        <v>0</v>
      </c>
      <c r="M35" s="81"/>
      <c r="N35" s="83">
        <v>0</v>
      </c>
      <c r="O35" s="84">
        <v>0</v>
      </c>
      <c r="P35" s="81"/>
      <c r="Q35" s="83">
        <v>0</v>
      </c>
      <c r="R35" s="103">
        <v>0</v>
      </c>
      <c r="S35" s="106"/>
      <c r="T35" s="81"/>
      <c r="U35" s="81"/>
      <c r="V35" s="70"/>
      <c r="W35" s="70"/>
      <c r="X35" s="70"/>
      <c r="Y35" s="70"/>
    </row>
    <row r="36" spans="1:25" ht="13.8" thickBot="1" x14ac:dyDescent="0.3">
      <c r="A36" s="78">
        <v>36556</v>
      </c>
      <c r="B36" s="83">
        <f>5000*0.985</f>
        <v>4925</v>
      </c>
      <c r="C36" s="84">
        <v>0</v>
      </c>
      <c r="D36" s="81"/>
      <c r="E36" s="83">
        <v>0</v>
      </c>
      <c r="F36" s="84">
        <v>0</v>
      </c>
      <c r="G36" s="81"/>
      <c r="H36" s="83">
        <v>0</v>
      </c>
      <c r="I36" s="84">
        <v>0</v>
      </c>
      <c r="J36" s="81"/>
      <c r="K36" s="83">
        <v>0</v>
      </c>
      <c r="L36" s="84">
        <v>0</v>
      </c>
      <c r="M36" s="81"/>
      <c r="N36" s="83">
        <v>0</v>
      </c>
      <c r="O36" s="84">
        <v>0</v>
      </c>
      <c r="P36" s="81"/>
      <c r="Q36" s="83">
        <v>0</v>
      </c>
      <c r="R36" s="103">
        <v>0</v>
      </c>
      <c r="S36" s="106"/>
      <c r="T36" s="81"/>
      <c r="U36" s="81"/>
      <c r="V36" s="70"/>
      <c r="W36" s="70"/>
      <c r="X36" s="70"/>
      <c r="Y36" s="70"/>
    </row>
    <row r="37" spans="1:25" ht="13.8" thickTop="1" x14ac:dyDescent="0.25">
      <c r="A37" s="72" t="s">
        <v>23</v>
      </c>
      <c r="B37" s="88">
        <f>SUM(B6:B36)</f>
        <v>12888.725</v>
      </c>
      <c r="C37" s="89">
        <f>SUM(C6:C36)</f>
        <v>-86449</v>
      </c>
      <c r="D37" s="85"/>
      <c r="E37" s="92">
        <f>SUM(E6:E36)</f>
        <v>0</v>
      </c>
      <c r="F37" s="93">
        <f>SUM(F6:F36)</f>
        <v>0</v>
      </c>
      <c r="G37" s="85"/>
      <c r="H37" s="92">
        <f>SUM(H6:H36)</f>
        <v>0</v>
      </c>
      <c r="I37" s="93">
        <f>SUM(I6:I36)</f>
        <v>0</v>
      </c>
      <c r="J37" s="85"/>
      <c r="K37" s="92">
        <f>SUM(K6:K36)</f>
        <v>0</v>
      </c>
      <c r="L37" s="93">
        <f>SUM(L6:L36)</f>
        <v>0</v>
      </c>
      <c r="M37" s="85"/>
      <c r="N37" s="92">
        <f>SUM(N6:N36)</f>
        <v>0</v>
      </c>
      <c r="O37" s="93">
        <f>SUM(O6:O36)</f>
        <v>0</v>
      </c>
      <c r="P37" s="85"/>
      <c r="Q37" s="92"/>
      <c r="R37" s="104"/>
      <c r="S37" s="87"/>
      <c r="T37" s="85"/>
      <c r="U37" s="81"/>
      <c r="V37" s="70"/>
      <c r="W37" s="70"/>
      <c r="X37" s="70"/>
      <c r="Y37" s="70"/>
    </row>
    <row r="38" spans="1:25" ht="13.8" thickBot="1" x14ac:dyDescent="0.3">
      <c r="A38" s="72" t="s">
        <v>22</v>
      </c>
      <c r="B38" s="90">
        <f>+B37+C37</f>
        <v>-73560.274999999994</v>
      </c>
      <c r="C38" s="91"/>
      <c r="D38" s="86"/>
      <c r="E38" s="90">
        <f>+SUM(E6:E37)+SUM(F6:F37)</f>
        <v>0</v>
      </c>
      <c r="F38" s="91"/>
      <c r="G38" s="85"/>
      <c r="H38" s="90">
        <f>+SUM(H6:H37)+SUM(I6:I37)</f>
        <v>0</v>
      </c>
      <c r="I38" s="91"/>
      <c r="J38" s="85"/>
      <c r="K38" s="90">
        <f>+SUM(K6:K37)+SUM(L6:L37)</f>
        <v>0</v>
      </c>
      <c r="L38" s="91"/>
      <c r="M38" s="85"/>
      <c r="N38" s="90">
        <f>+SUM(N6:N37)+SUM(O6:O37)</f>
        <v>0</v>
      </c>
      <c r="O38" s="91"/>
      <c r="P38" s="85"/>
      <c r="Q38" s="90">
        <f>+SUM(Q6:Q37)+SUM(R6:R37)</f>
        <v>0</v>
      </c>
      <c r="R38" s="105"/>
      <c r="S38" s="87"/>
      <c r="T38" s="85"/>
      <c r="U38" s="107"/>
      <c r="V38" s="70"/>
      <c r="W38" s="70"/>
      <c r="X38" s="70"/>
      <c r="Y38" s="70"/>
    </row>
    <row r="39" spans="1:25" ht="14.4" thickTop="1" thickBot="1" x14ac:dyDescent="0.3">
      <c r="A39" s="70"/>
      <c r="B39" s="70"/>
      <c r="C39" s="70"/>
      <c r="D39" s="70"/>
      <c r="E39" s="70"/>
      <c r="F39" s="70"/>
      <c r="G39" s="71"/>
      <c r="H39" s="70"/>
      <c r="I39" s="70"/>
      <c r="J39" s="71"/>
      <c r="K39" s="70"/>
      <c r="L39" s="70"/>
      <c r="M39" s="71"/>
      <c r="N39" s="70"/>
      <c r="O39" s="70"/>
      <c r="P39" s="71"/>
      <c r="Q39" s="70"/>
      <c r="R39" s="70"/>
      <c r="S39" s="71"/>
      <c r="T39" s="71"/>
      <c r="U39" s="71"/>
      <c r="V39" s="70"/>
      <c r="W39" s="70"/>
      <c r="X39" s="70"/>
      <c r="Y39" s="70"/>
    </row>
    <row r="40" spans="1:25" ht="14.4" thickTop="1" thickBot="1" x14ac:dyDescent="0.3">
      <c r="A40" s="94" t="s">
        <v>11</v>
      </c>
      <c r="B40" s="96">
        <f>+B2+B38+E38+H38+K38+N38+Q38</f>
        <v>394571.72499999998</v>
      </c>
      <c r="C40" s="70"/>
      <c r="D40" s="70"/>
      <c r="E40" s="70"/>
      <c r="F40" s="70"/>
      <c r="G40" s="71"/>
      <c r="H40" s="70"/>
      <c r="I40" s="70"/>
      <c r="J40" s="71"/>
      <c r="K40" s="70"/>
      <c r="L40" s="70"/>
      <c r="M40" s="71"/>
      <c r="N40" s="70"/>
      <c r="O40" s="70"/>
      <c r="P40" s="71"/>
      <c r="Q40" s="70"/>
      <c r="R40" s="70"/>
      <c r="S40" s="87"/>
      <c r="T40" s="108"/>
      <c r="U40" s="71"/>
      <c r="V40" s="70"/>
      <c r="W40" s="70"/>
      <c r="X40" s="70"/>
      <c r="Y40" s="70"/>
    </row>
    <row r="41" spans="1:25" ht="13.8" thickTop="1" x14ac:dyDescent="0.25">
      <c r="A41" s="70"/>
      <c r="B41" s="70"/>
      <c r="C41" s="70"/>
      <c r="D41" s="70"/>
      <c r="E41" s="70"/>
      <c r="F41" s="70"/>
      <c r="G41" s="71"/>
      <c r="H41" s="70"/>
      <c r="I41" s="70"/>
      <c r="J41" s="71"/>
      <c r="K41" s="70"/>
      <c r="L41" s="70"/>
      <c r="M41" s="71"/>
      <c r="N41" s="70"/>
      <c r="O41" s="70"/>
      <c r="P41" s="71"/>
      <c r="Q41" s="70"/>
      <c r="R41" s="70"/>
      <c r="S41" s="70"/>
      <c r="T41" s="70"/>
      <c r="U41" s="70"/>
      <c r="V41" s="70"/>
      <c r="W41" s="70"/>
      <c r="X41" s="70"/>
      <c r="Y41" s="70"/>
    </row>
    <row r="42" spans="1:25" x14ac:dyDescent="0.25">
      <c r="A42" s="70"/>
      <c r="B42" s="70"/>
      <c r="C42" s="70"/>
      <c r="D42" s="70"/>
      <c r="E42" s="70"/>
      <c r="F42" s="70"/>
      <c r="G42" s="70"/>
      <c r="H42" s="70"/>
      <c r="I42" s="70"/>
      <c r="J42" s="70"/>
      <c r="K42" s="70"/>
      <c r="L42" s="70"/>
      <c r="M42" s="71"/>
      <c r="N42" s="70"/>
      <c r="O42" s="70"/>
      <c r="P42" s="71"/>
      <c r="Q42" s="70"/>
      <c r="R42" s="70"/>
      <c r="S42" s="70"/>
      <c r="T42" s="70"/>
      <c r="U42" s="70"/>
      <c r="V42" s="70"/>
      <c r="W42" s="70"/>
      <c r="X42" s="70"/>
      <c r="Y42" s="70"/>
    </row>
    <row r="43" spans="1:25" x14ac:dyDescent="0.25">
      <c r="A43" s="70"/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1"/>
      <c r="N43" s="70"/>
      <c r="O43" s="70"/>
      <c r="P43" s="71"/>
      <c r="Q43" s="70"/>
      <c r="R43" s="70"/>
      <c r="S43" s="70"/>
      <c r="T43" s="70"/>
      <c r="U43" s="70"/>
      <c r="V43" s="70"/>
      <c r="W43" s="70"/>
      <c r="X43" s="70"/>
      <c r="Y43" s="70"/>
    </row>
    <row r="44" spans="1:25" x14ac:dyDescent="0.25">
      <c r="A44" s="70"/>
      <c r="B44" s="70"/>
      <c r="C44" s="70"/>
      <c r="D44" s="70"/>
      <c r="E44" s="70"/>
      <c r="F44" s="70"/>
      <c r="G44" s="70"/>
      <c r="H44" s="70"/>
      <c r="I44" s="70"/>
      <c r="J44" s="70"/>
      <c r="K44" s="70"/>
      <c r="L44" s="70"/>
      <c r="M44" s="71"/>
      <c r="N44" s="70"/>
      <c r="O44" s="70"/>
      <c r="P44" s="71"/>
      <c r="Q44" s="70"/>
      <c r="R44" s="70"/>
      <c r="S44" s="70"/>
      <c r="T44" s="70"/>
      <c r="U44" s="70"/>
      <c r="V44" s="70"/>
      <c r="W44" s="70"/>
      <c r="X44" s="70"/>
      <c r="Y44" s="70"/>
    </row>
    <row r="45" spans="1:25" x14ac:dyDescent="0.25">
      <c r="A45" s="70"/>
      <c r="B45" s="70"/>
      <c r="C45" s="70"/>
      <c r="D45" s="70"/>
      <c r="E45" s="70"/>
      <c r="F45" s="70"/>
      <c r="G45" s="70"/>
      <c r="H45" s="70"/>
      <c r="I45" s="70"/>
      <c r="J45" s="70"/>
      <c r="K45" s="70"/>
      <c r="L45" s="70"/>
      <c r="M45" s="71"/>
      <c r="N45" s="70"/>
      <c r="O45" s="70"/>
      <c r="P45" s="71"/>
      <c r="Q45" s="70"/>
      <c r="R45" s="70"/>
      <c r="S45" s="70"/>
      <c r="T45" s="70"/>
      <c r="U45" s="70"/>
      <c r="V45" s="70"/>
      <c r="W45" s="70"/>
      <c r="X45" s="70"/>
      <c r="Y45" s="70"/>
    </row>
    <row r="46" spans="1:25" x14ac:dyDescent="0.25">
      <c r="A46" s="70"/>
      <c r="B46" s="70"/>
      <c r="C46" s="70"/>
      <c r="D46" s="70"/>
      <c r="E46" s="70"/>
      <c r="F46" s="70"/>
      <c r="G46" s="70"/>
      <c r="H46" s="70"/>
      <c r="I46" s="70"/>
      <c r="J46" s="70"/>
      <c r="K46" s="70"/>
      <c r="L46" s="70"/>
      <c r="M46" s="71"/>
      <c r="N46" s="70"/>
      <c r="O46" s="70"/>
      <c r="P46" s="71"/>
      <c r="Q46" s="70"/>
      <c r="R46" s="70"/>
      <c r="S46" s="70"/>
      <c r="T46" s="70"/>
      <c r="U46" s="70"/>
      <c r="V46" s="70"/>
      <c r="W46" s="70"/>
      <c r="X46" s="70"/>
      <c r="Y46" s="70"/>
    </row>
    <row r="47" spans="1:25" x14ac:dyDescent="0.25">
      <c r="A47" s="70"/>
      <c r="B47" s="70"/>
      <c r="C47" s="70"/>
      <c r="D47" s="70"/>
      <c r="E47" s="70"/>
      <c r="F47" s="70"/>
      <c r="G47" s="70"/>
      <c r="H47" s="70"/>
      <c r="I47" s="70"/>
      <c r="J47" s="70"/>
      <c r="K47" s="70"/>
      <c r="L47" s="70"/>
      <c r="M47" s="71"/>
      <c r="N47" s="70"/>
      <c r="O47" s="70"/>
      <c r="P47" s="71"/>
      <c r="Q47" s="70"/>
      <c r="R47" s="70"/>
      <c r="S47" s="70"/>
      <c r="T47" s="70"/>
      <c r="U47" s="70"/>
      <c r="V47" s="70"/>
      <c r="W47" s="70"/>
      <c r="X47" s="70"/>
      <c r="Y47" s="70"/>
    </row>
    <row r="48" spans="1:25" x14ac:dyDescent="0.25">
      <c r="A48" s="70"/>
      <c r="B48" s="70"/>
      <c r="C48" s="70"/>
      <c r="D48" s="70"/>
      <c r="E48" s="70"/>
      <c r="F48" s="70"/>
      <c r="G48" s="70"/>
      <c r="H48" s="70"/>
      <c r="I48" s="70"/>
      <c r="J48" s="70"/>
      <c r="K48" s="70"/>
      <c r="L48" s="70"/>
      <c r="M48" s="71"/>
      <c r="N48" s="70"/>
      <c r="O48" s="70"/>
      <c r="P48" s="70"/>
      <c r="Q48" s="70"/>
      <c r="R48" s="70"/>
      <c r="S48" s="70"/>
      <c r="T48" s="70"/>
      <c r="U48" s="70"/>
      <c r="V48" s="70"/>
      <c r="W48" s="70"/>
      <c r="X48" s="70"/>
      <c r="Y48" s="70"/>
    </row>
    <row r="49" spans="1:25" x14ac:dyDescent="0.25">
      <c r="A49" s="70"/>
      <c r="B49" s="70"/>
      <c r="C49" s="70"/>
      <c r="D49" s="70"/>
      <c r="E49" s="70"/>
      <c r="F49" s="70"/>
      <c r="G49" s="70"/>
      <c r="H49" s="70"/>
      <c r="I49" s="70"/>
      <c r="J49" s="70"/>
      <c r="K49" s="70"/>
      <c r="L49" s="70"/>
      <c r="M49" s="70"/>
      <c r="N49" s="70"/>
      <c r="O49" s="70"/>
      <c r="P49" s="70"/>
      <c r="Q49" s="70"/>
      <c r="R49" s="70"/>
      <c r="S49" s="70"/>
      <c r="T49" s="70"/>
      <c r="U49" s="70"/>
      <c r="V49" s="70"/>
      <c r="W49" s="70"/>
      <c r="X49" s="70"/>
      <c r="Y49" s="70"/>
    </row>
    <row r="50" spans="1:25" x14ac:dyDescent="0.25">
      <c r="A50" s="70"/>
      <c r="B50" s="70"/>
      <c r="C50" s="70"/>
      <c r="D50" s="70"/>
      <c r="E50" s="70"/>
      <c r="F50" s="70"/>
      <c r="G50" s="70"/>
      <c r="H50" s="70"/>
      <c r="I50" s="70"/>
      <c r="J50" s="70"/>
      <c r="K50" s="70"/>
      <c r="L50" s="70"/>
      <c r="M50" s="70"/>
      <c r="N50" s="70"/>
      <c r="O50" s="70"/>
      <c r="P50" s="70"/>
      <c r="Q50" s="70"/>
      <c r="R50" s="70"/>
      <c r="S50" s="70"/>
      <c r="T50" s="70"/>
      <c r="U50" s="70"/>
      <c r="V50" s="70"/>
      <c r="W50" s="70"/>
      <c r="X50" s="70"/>
      <c r="Y50" s="70"/>
    </row>
    <row r="51" spans="1:25" x14ac:dyDescent="0.25">
      <c r="A51" s="70"/>
      <c r="B51" s="70"/>
      <c r="C51" s="70"/>
      <c r="D51" s="70"/>
      <c r="E51" s="70"/>
      <c r="F51" s="70"/>
      <c r="G51" s="70"/>
      <c r="H51" s="70"/>
      <c r="I51" s="70"/>
      <c r="J51" s="70"/>
      <c r="K51" s="70"/>
      <c r="L51" s="70"/>
      <c r="M51" s="70"/>
      <c r="N51" s="70"/>
      <c r="O51" s="70"/>
      <c r="P51" s="70"/>
      <c r="Q51" s="70"/>
      <c r="R51" s="70"/>
      <c r="S51" s="70"/>
      <c r="T51" s="70"/>
      <c r="U51" s="70"/>
      <c r="V51" s="70"/>
      <c r="W51" s="70"/>
      <c r="X51" s="70"/>
      <c r="Y51" s="70"/>
    </row>
    <row r="52" spans="1:25" x14ac:dyDescent="0.25">
      <c r="A52" s="70"/>
      <c r="B52" s="70"/>
      <c r="C52" s="70"/>
      <c r="D52" s="70"/>
      <c r="E52" s="70"/>
      <c r="F52" s="70"/>
      <c r="G52" s="70"/>
      <c r="H52" s="70"/>
      <c r="I52" s="70"/>
      <c r="J52" s="70"/>
      <c r="K52" s="70"/>
      <c r="L52" s="70"/>
      <c r="M52" s="70"/>
      <c r="N52" s="70"/>
      <c r="O52" s="70"/>
      <c r="P52" s="70"/>
      <c r="Q52" s="70"/>
      <c r="R52" s="70"/>
      <c r="S52" s="70"/>
      <c r="T52" s="70"/>
      <c r="U52" s="70"/>
      <c r="V52" s="70"/>
      <c r="W52" s="70"/>
      <c r="X52" s="70"/>
      <c r="Y52" s="70"/>
    </row>
    <row r="53" spans="1:25" x14ac:dyDescent="0.25">
      <c r="A53" s="70"/>
      <c r="B53" s="70"/>
      <c r="C53" s="70"/>
      <c r="D53" s="70"/>
      <c r="E53" s="70"/>
      <c r="F53" s="70"/>
      <c r="G53" s="70"/>
      <c r="H53" s="70"/>
      <c r="I53" s="70"/>
      <c r="J53" s="70"/>
      <c r="K53" s="70"/>
      <c r="L53" s="70"/>
      <c r="M53" s="70"/>
      <c r="N53" s="70"/>
      <c r="O53" s="70"/>
      <c r="P53" s="70"/>
      <c r="Q53" s="70"/>
      <c r="R53" s="70"/>
      <c r="S53" s="70"/>
      <c r="T53" s="70"/>
      <c r="U53" s="70"/>
      <c r="V53" s="70"/>
      <c r="W53" s="70"/>
      <c r="X53" s="70"/>
      <c r="Y53" s="70"/>
    </row>
    <row r="54" spans="1:25" x14ac:dyDescent="0.25">
      <c r="A54" s="70"/>
      <c r="B54" s="70"/>
      <c r="C54" s="70"/>
      <c r="D54" s="70"/>
      <c r="E54" s="70"/>
      <c r="F54" s="70"/>
      <c r="G54" s="70"/>
      <c r="H54" s="70"/>
      <c r="I54" s="70"/>
      <c r="J54" s="70"/>
      <c r="K54" s="70"/>
      <c r="L54" s="70"/>
      <c r="M54" s="70"/>
      <c r="N54" s="70"/>
      <c r="O54" s="70"/>
      <c r="P54" s="70"/>
      <c r="Q54" s="70"/>
      <c r="R54" s="70"/>
      <c r="S54" s="70"/>
      <c r="T54" s="70"/>
      <c r="U54" s="70"/>
      <c r="V54" s="70"/>
      <c r="W54" s="70"/>
      <c r="X54" s="70"/>
      <c r="Y54" s="70"/>
    </row>
    <row r="55" spans="1:25" x14ac:dyDescent="0.25">
      <c r="A55" s="70"/>
      <c r="B55" s="70"/>
      <c r="C55" s="70"/>
      <c r="D55" s="70"/>
      <c r="E55" s="70"/>
      <c r="F55" s="70"/>
      <c r="G55" s="70"/>
      <c r="H55" s="70"/>
      <c r="I55" s="70"/>
      <c r="J55" s="70"/>
      <c r="K55" s="70"/>
      <c r="L55" s="70"/>
      <c r="M55" s="70"/>
      <c r="N55" s="70"/>
      <c r="O55" s="70"/>
      <c r="P55" s="70"/>
      <c r="Q55" s="70"/>
      <c r="R55" s="70"/>
      <c r="S55" s="70"/>
      <c r="T55" s="70"/>
      <c r="U55" s="70"/>
      <c r="V55" s="70"/>
      <c r="W55" s="70"/>
      <c r="X55" s="70"/>
      <c r="Y55" s="70"/>
    </row>
    <row r="56" spans="1:25" x14ac:dyDescent="0.25">
      <c r="A56" s="70"/>
      <c r="B56" s="70"/>
      <c r="C56" s="70"/>
      <c r="D56" s="70"/>
      <c r="E56" s="70"/>
      <c r="F56" s="70"/>
      <c r="G56" s="70"/>
      <c r="H56" s="70"/>
      <c r="I56" s="70"/>
      <c r="J56" s="70"/>
      <c r="K56" s="70"/>
      <c r="L56" s="70"/>
      <c r="M56" s="70"/>
      <c r="N56" s="70"/>
      <c r="O56" s="70"/>
      <c r="P56" s="70"/>
      <c r="Q56" s="70"/>
      <c r="R56" s="70"/>
      <c r="S56" s="70"/>
      <c r="T56" s="70"/>
      <c r="U56" s="70"/>
      <c r="V56" s="70"/>
      <c r="W56" s="70"/>
      <c r="X56" s="70"/>
      <c r="Y56" s="70"/>
    </row>
    <row r="57" spans="1:25" x14ac:dyDescent="0.25">
      <c r="A57" s="70"/>
      <c r="B57" s="70"/>
      <c r="C57" s="70"/>
      <c r="D57" s="70"/>
      <c r="E57" s="70"/>
      <c r="F57" s="70"/>
      <c r="G57" s="70"/>
      <c r="H57" s="70"/>
      <c r="I57" s="70"/>
      <c r="J57" s="70"/>
      <c r="K57" s="70"/>
      <c r="L57" s="70"/>
      <c r="M57" s="70"/>
      <c r="N57" s="70"/>
      <c r="O57" s="70"/>
      <c r="P57" s="70"/>
      <c r="Q57" s="70"/>
      <c r="R57" s="70"/>
      <c r="S57" s="70"/>
      <c r="T57" s="70"/>
      <c r="U57" s="70"/>
      <c r="V57" s="70"/>
      <c r="W57" s="70"/>
      <c r="X57" s="70"/>
      <c r="Y57" s="70"/>
    </row>
    <row r="58" spans="1:25" x14ac:dyDescent="0.25">
      <c r="A58" s="70"/>
      <c r="B58" s="70"/>
      <c r="C58" s="70"/>
      <c r="D58" s="70"/>
      <c r="E58" s="70"/>
      <c r="F58" s="70"/>
      <c r="G58" s="70"/>
      <c r="H58" s="70"/>
      <c r="I58" s="70"/>
      <c r="J58" s="70"/>
      <c r="K58" s="70"/>
      <c r="L58" s="70"/>
      <c r="M58" s="70"/>
      <c r="N58" s="70"/>
      <c r="O58" s="70"/>
      <c r="P58" s="70"/>
      <c r="Q58" s="70"/>
      <c r="R58" s="70"/>
      <c r="S58" s="70"/>
      <c r="T58" s="70"/>
      <c r="U58" s="70"/>
      <c r="V58" s="70"/>
      <c r="W58" s="70"/>
      <c r="X58" s="70"/>
      <c r="Y58" s="70"/>
    </row>
    <row r="59" spans="1:25" x14ac:dyDescent="0.25">
      <c r="A59" s="70"/>
      <c r="B59" s="70"/>
      <c r="C59" s="70"/>
      <c r="D59" s="70"/>
      <c r="E59" s="70"/>
      <c r="F59" s="70"/>
      <c r="G59" s="70"/>
      <c r="H59" s="70"/>
      <c r="I59" s="70"/>
      <c r="J59" s="70"/>
      <c r="K59" s="70"/>
      <c r="L59" s="70"/>
      <c r="M59" s="70"/>
      <c r="N59" s="70"/>
      <c r="O59" s="70"/>
      <c r="P59" s="70"/>
      <c r="Q59" s="70"/>
      <c r="R59" s="70"/>
      <c r="S59" s="70"/>
      <c r="T59" s="70"/>
      <c r="U59" s="70"/>
      <c r="V59" s="70"/>
      <c r="W59" s="70"/>
      <c r="X59" s="70"/>
      <c r="Y59" s="70"/>
    </row>
    <row r="60" spans="1:25" x14ac:dyDescent="0.25">
      <c r="A60" s="70"/>
      <c r="B60" s="70"/>
      <c r="C60" s="70"/>
      <c r="D60" s="70"/>
      <c r="E60" s="70"/>
      <c r="F60" s="70"/>
      <c r="G60" s="70"/>
      <c r="H60" s="70"/>
      <c r="I60" s="70"/>
      <c r="J60" s="70"/>
      <c r="K60" s="70"/>
      <c r="L60" s="70"/>
      <c r="M60" s="70"/>
      <c r="N60" s="70"/>
      <c r="O60" s="70"/>
      <c r="P60" s="70"/>
      <c r="Q60" s="70"/>
      <c r="R60" s="70"/>
      <c r="S60" s="70"/>
      <c r="T60" s="70"/>
      <c r="U60" s="70"/>
      <c r="V60" s="70"/>
      <c r="W60" s="70"/>
      <c r="X60" s="70"/>
      <c r="Y60" s="70"/>
    </row>
    <row r="61" spans="1:25" x14ac:dyDescent="0.25">
      <c r="A61" s="70"/>
      <c r="B61" s="70"/>
      <c r="C61" s="70"/>
      <c r="D61" s="70"/>
      <c r="E61" s="70"/>
      <c r="F61" s="70"/>
      <c r="G61" s="70"/>
      <c r="H61" s="70"/>
      <c r="I61" s="70"/>
      <c r="J61" s="70"/>
      <c r="K61" s="70"/>
      <c r="L61" s="70"/>
      <c r="M61" s="70"/>
      <c r="N61" s="70"/>
      <c r="O61" s="70"/>
      <c r="P61" s="70"/>
      <c r="Q61" s="70"/>
      <c r="R61" s="70"/>
      <c r="S61" s="70"/>
      <c r="T61" s="70"/>
      <c r="U61" s="70"/>
      <c r="V61" s="70"/>
      <c r="W61" s="70"/>
      <c r="X61" s="70"/>
      <c r="Y61" s="70"/>
    </row>
    <row r="62" spans="1:25" x14ac:dyDescent="0.25">
      <c r="A62" s="70"/>
      <c r="B62" s="70"/>
      <c r="C62" s="70"/>
      <c r="D62" s="70"/>
      <c r="E62" s="70"/>
      <c r="F62" s="70"/>
      <c r="G62" s="70"/>
      <c r="H62" s="70"/>
      <c r="I62" s="70"/>
      <c r="J62" s="70"/>
      <c r="K62" s="70"/>
      <c r="L62" s="70"/>
      <c r="M62" s="70"/>
      <c r="N62" s="70"/>
      <c r="O62" s="70"/>
      <c r="P62" s="70"/>
      <c r="Q62" s="70"/>
      <c r="R62" s="70"/>
      <c r="S62" s="70"/>
      <c r="T62" s="70"/>
      <c r="U62" s="70"/>
      <c r="V62" s="70"/>
      <c r="W62" s="70"/>
      <c r="X62" s="70"/>
      <c r="Y62" s="70"/>
    </row>
    <row r="63" spans="1:25" x14ac:dyDescent="0.25">
      <c r="A63" s="70"/>
      <c r="B63" s="70"/>
      <c r="C63" s="70"/>
      <c r="D63" s="70"/>
      <c r="E63" s="70"/>
      <c r="F63" s="70"/>
      <c r="G63" s="70"/>
      <c r="H63" s="70"/>
      <c r="I63" s="70"/>
      <c r="J63" s="70"/>
      <c r="K63" s="70"/>
      <c r="L63" s="70"/>
      <c r="M63" s="70"/>
      <c r="N63" s="70"/>
      <c r="O63" s="70"/>
      <c r="P63" s="70"/>
      <c r="Q63" s="70"/>
      <c r="R63" s="70"/>
      <c r="S63" s="70"/>
      <c r="T63" s="70"/>
      <c r="U63" s="70"/>
      <c r="V63" s="70"/>
      <c r="W63" s="70"/>
      <c r="X63" s="70"/>
      <c r="Y63" s="70"/>
    </row>
    <row r="64" spans="1:25" x14ac:dyDescent="0.25">
      <c r="A64" s="70"/>
      <c r="B64" s="70"/>
      <c r="C64" s="70"/>
      <c r="D64" s="70"/>
      <c r="E64" s="70"/>
      <c r="F64" s="70"/>
      <c r="G64" s="70"/>
      <c r="H64" s="70"/>
      <c r="I64" s="70"/>
      <c r="J64" s="70"/>
      <c r="K64" s="70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</row>
    <row r="65" spans="1:25" x14ac:dyDescent="0.25">
      <c r="A65" s="70"/>
      <c r="B65" s="70"/>
      <c r="C65" s="70"/>
      <c r="D65" s="70"/>
      <c r="E65" s="70"/>
      <c r="F65" s="70"/>
      <c r="G65" s="70"/>
      <c r="H65" s="70"/>
      <c r="I65" s="70"/>
      <c r="J65" s="70"/>
      <c r="K65" s="70"/>
      <c r="L65" s="70"/>
      <c r="M65" s="70"/>
      <c r="N65" s="70"/>
      <c r="O65" s="70"/>
      <c r="P65" s="70"/>
      <c r="Q65" s="70"/>
      <c r="R65" s="70"/>
      <c r="S65" s="70"/>
      <c r="T65" s="70"/>
      <c r="U65" s="70"/>
      <c r="V65" s="70"/>
      <c r="W65" s="70"/>
      <c r="X65" s="70"/>
      <c r="Y65" s="70"/>
    </row>
    <row r="66" spans="1:25" x14ac:dyDescent="0.25">
      <c r="A66" s="70"/>
      <c r="B66" s="70"/>
      <c r="C66" s="70"/>
      <c r="D66" s="70"/>
      <c r="E66" s="70"/>
      <c r="F66" s="70"/>
      <c r="G66" s="70"/>
      <c r="H66" s="70"/>
      <c r="I66" s="70"/>
      <c r="J66" s="70"/>
      <c r="K66" s="70"/>
      <c r="L66" s="70"/>
      <c r="M66" s="70"/>
      <c r="N66" s="70"/>
      <c r="O66" s="70"/>
      <c r="P66" s="70"/>
      <c r="Q66" s="70"/>
      <c r="R66" s="70"/>
      <c r="S66" s="70"/>
      <c r="T66" s="70"/>
      <c r="U66" s="70"/>
      <c r="V66" s="70"/>
      <c r="W66" s="70"/>
      <c r="X66" s="70"/>
      <c r="Y66" s="70"/>
    </row>
    <row r="67" spans="1:25" x14ac:dyDescent="0.25">
      <c r="A67" s="70"/>
      <c r="B67" s="70"/>
      <c r="C67" s="70"/>
      <c r="D67" s="70"/>
      <c r="E67" s="70"/>
      <c r="F67" s="70"/>
      <c r="G67" s="70"/>
      <c r="H67" s="70"/>
      <c r="I67" s="70"/>
      <c r="J67" s="70"/>
      <c r="K67" s="70"/>
      <c r="L67" s="70"/>
      <c r="M67" s="70"/>
      <c r="N67" s="70"/>
      <c r="O67" s="70"/>
      <c r="P67" s="70"/>
      <c r="Q67" s="70"/>
      <c r="R67" s="70"/>
      <c r="S67" s="70"/>
      <c r="T67" s="70"/>
      <c r="U67" s="70"/>
      <c r="V67" s="70"/>
      <c r="W67" s="70"/>
      <c r="X67" s="70"/>
      <c r="Y67" s="70"/>
    </row>
    <row r="68" spans="1:25" x14ac:dyDescent="0.25">
      <c r="A68" s="70"/>
      <c r="B68" s="70"/>
      <c r="C68" s="70"/>
      <c r="D68" s="70"/>
      <c r="E68" s="70"/>
      <c r="F68" s="70"/>
      <c r="G68" s="70"/>
      <c r="H68" s="70"/>
      <c r="I68" s="70"/>
      <c r="J68" s="70"/>
      <c r="K68" s="70"/>
      <c r="L68" s="70"/>
      <c r="M68" s="70"/>
      <c r="N68" s="70"/>
      <c r="O68" s="70"/>
      <c r="P68" s="70"/>
      <c r="Q68" s="70"/>
      <c r="R68" s="70"/>
      <c r="S68" s="70"/>
      <c r="T68" s="70"/>
      <c r="U68" s="70"/>
      <c r="V68" s="70"/>
      <c r="W68" s="70"/>
      <c r="X68" s="70"/>
      <c r="Y68" s="70"/>
    </row>
    <row r="69" spans="1:25" x14ac:dyDescent="0.25">
      <c r="A69" s="70"/>
      <c r="B69" s="70"/>
      <c r="C69" s="70"/>
      <c r="D69" s="70"/>
      <c r="E69" s="70"/>
      <c r="F69" s="70"/>
      <c r="G69" s="70"/>
      <c r="H69" s="70"/>
      <c r="I69" s="70"/>
      <c r="J69" s="70"/>
      <c r="K69" s="70"/>
      <c r="L69" s="70"/>
      <c r="M69" s="70"/>
      <c r="N69" s="70"/>
      <c r="O69" s="70"/>
      <c r="P69" s="70"/>
      <c r="Q69" s="70"/>
      <c r="R69" s="70"/>
      <c r="S69" s="70"/>
      <c r="T69" s="70"/>
      <c r="U69" s="70"/>
      <c r="V69" s="70"/>
      <c r="W69" s="70"/>
      <c r="X69" s="70"/>
      <c r="Y69" s="70"/>
    </row>
    <row r="70" spans="1:25" x14ac:dyDescent="0.25">
      <c r="A70" s="70"/>
      <c r="B70" s="70"/>
      <c r="C70" s="70"/>
      <c r="D70" s="70"/>
      <c r="E70" s="70"/>
      <c r="F70" s="70"/>
      <c r="G70" s="70"/>
      <c r="H70" s="70"/>
      <c r="I70" s="70"/>
      <c r="J70" s="70"/>
      <c r="K70" s="70"/>
      <c r="L70" s="70"/>
      <c r="M70" s="70"/>
      <c r="N70" s="70"/>
      <c r="O70" s="70"/>
      <c r="P70" s="70"/>
      <c r="Q70" s="70"/>
      <c r="R70" s="70"/>
      <c r="S70" s="70"/>
      <c r="T70" s="70"/>
      <c r="U70" s="70"/>
      <c r="V70" s="70"/>
      <c r="W70" s="70"/>
      <c r="X70" s="70"/>
      <c r="Y70" s="70"/>
    </row>
    <row r="71" spans="1:25" x14ac:dyDescent="0.25">
      <c r="A71" s="70"/>
      <c r="B71" s="70"/>
      <c r="C71" s="70"/>
      <c r="D71" s="70"/>
      <c r="E71" s="70"/>
      <c r="F71" s="70"/>
      <c r="G71" s="70"/>
      <c r="H71" s="70"/>
      <c r="I71" s="70"/>
      <c r="J71" s="70"/>
      <c r="K71" s="70"/>
      <c r="L71" s="70"/>
      <c r="M71" s="70"/>
      <c r="N71" s="70"/>
      <c r="O71" s="70"/>
      <c r="P71" s="70"/>
      <c r="Q71" s="70"/>
      <c r="R71" s="70"/>
      <c r="S71" s="70"/>
      <c r="T71" s="70"/>
      <c r="U71" s="70"/>
      <c r="V71" s="70"/>
      <c r="W71" s="70"/>
      <c r="X71" s="70"/>
      <c r="Y71" s="70"/>
    </row>
    <row r="72" spans="1:25" x14ac:dyDescent="0.25">
      <c r="A72" s="70"/>
      <c r="B72" s="70"/>
      <c r="C72" s="70"/>
      <c r="D72" s="70"/>
      <c r="E72" s="70"/>
      <c r="F72" s="70"/>
      <c r="G72" s="70"/>
      <c r="H72" s="70"/>
      <c r="I72" s="70"/>
      <c r="J72" s="70"/>
      <c r="K72" s="70"/>
      <c r="L72" s="70"/>
      <c r="M72" s="70"/>
      <c r="N72" s="70"/>
      <c r="O72" s="70"/>
      <c r="P72" s="70"/>
      <c r="Q72" s="70"/>
      <c r="R72" s="70"/>
      <c r="S72" s="70"/>
      <c r="T72" s="70"/>
      <c r="U72" s="70"/>
      <c r="V72" s="70"/>
      <c r="W72" s="70"/>
      <c r="X72" s="70"/>
      <c r="Y72" s="70"/>
    </row>
    <row r="73" spans="1:25" x14ac:dyDescent="0.25">
      <c r="A73" s="70"/>
      <c r="B73" s="70"/>
      <c r="C73" s="70"/>
      <c r="D73" s="70"/>
      <c r="E73" s="70"/>
      <c r="F73" s="70"/>
      <c r="G73" s="70"/>
      <c r="H73" s="70"/>
      <c r="I73" s="70"/>
      <c r="J73" s="70"/>
      <c r="K73" s="70"/>
      <c r="L73" s="70"/>
      <c r="M73" s="70"/>
      <c r="N73" s="70"/>
      <c r="O73" s="70"/>
      <c r="P73" s="70"/>
      <c r="Q73" s="70"/>
      <c r="R73" s="70"/>
      <c r="S73" s="70"/>
      <c r="T73" s="70"/>
      <c r="U73" s="70"/>
      <c r="V73" s="70"/>
      <c r="W73" s="70"/>
      <c r="X73" s="70"/>
      <c r="Y73" s="70"/>
    </row>
    <row r="74" spans="1:25" x14ac:dyDescent="0.25">
      <c r="A74" s="70"/>
      <c r="B74" s="70"/>
      <c r="C74" s="70"/>
      <c r="D74" s="70"/>
      <c r="E74" s="70"/>
      <c r="F74" s="70"/>
      <c r="G74" s="70"/>
      <c r="H74" s="70"/>
      <c r="I74" s="70"/>
      <c r="J74" s="70"/>
      <c r="K74" s="70"/>
      <c r="L74" s="70"/>
      <c r="M74" s="70"/>
      <c r="N74" s="70"/>
      <c r="O74" s="70"/>
      <c r="P74" s="70"/>
      <c r="Q74" s="70"/>
      <c r="R74" s="70"/>
      <c r="S74" s="70"/>
      <c r="T74" s="70"/>
      <c r="U74" s="70"/>
      <c r="V74" s="70"/>
      <c r="W74" s="70"/>
      <c r="X74" s="70"/>
      <c r="Y74" s="70"/>
    </row>
    <row r="75" spans="1:25" x14ac:dyDescent="0.25">
      <c r="A75" s="70"/>
      <c r="B75" s="70"/>
      <c r="C75" s="70"/>
      <c r="D75" s="70"/>
      <c r="E75" s="70"/>
      <c r="F75" s="70"/>
      <c r="G75" s="70"/>
      <c r="H75" s="70"/>
      <c r="I75" s="70"/>
      <c r="J75" s="70"/>
      <c r="K75" s="70"/>
      <c r="L75" s="70"/>
      <c r="M75" s="70"/>
      <c r="N75" s="70"/>
      <c r="O75" s="70"/>
      <c r="P75" s="70"/>
      <c r="Q75" s="70"/>
      <c r="R75" s="70"/>
      <c r="S75" s="70"/>
      <c r="T75" s="70"/>
      <c r="U75" s="70"/>
      <c r="V75" s="70"/>
      <c r="W75" s="70"/>
      <c r="X75" s="70"/>
      <c r="Y75" s="70"/>
    </row>
    <row r="76" spans="1:25" x14ac:dyDescent="0.25">
      <c r="A76" s="70"/>
      <c r="B76" s="70"/>
      <c r="C76" s="70"/>
      <c r="D76" s="70"/>
      <c r="E76" s="70"/>
      <c r="F76" s="70"/>
      <c r="G76" s="70"/>
      <c r="H76" s="70"/>
      <c r="I76" s="70"/>
      <c r="J76" s="70"/>
      <c r="K76" s="70"/>
      <c r="L76" s="70"/>
      <c r="M76" s="70"/>
      <c r="N76" s="70"/>
      <c r="O76" s="70"/>
      <c r="P76" s="70"/>
      <c r="Q76" s="70"/>
      <c r="R76" s="70"/>
      <c r="S76" s="70"/>
      <c r="T76" s="70"/>
      <c r="U76" s="70"/>
      <c r="V76" s="70"/>
      <c r="W76" s="70"/>
      <c r="X76" s="70"/>
      <c r="Y76" s="70"/>
    </row>
    <row r="77" spans="1:25" x14ac:dyDescent="0.25">
      <c r="A77" s="70"/>
      <c r="B77" s="70"/>
      <c r="C77" s="70"/>
      <c r="D77" s="70"/>
      <c r="E77" s="70"/>
      <c r="F77" s="70"/>
      <c r="G77" s="70"/>
      <c r="H77" s="70"/>
      <c r="I77" s="70"/>
      <c r="J77" s="70"/>
      <c r="K77" s="70"/>
      <c r="L77" s="70"/>
      <c r="M77" s="70"/>
      <c r="N77" s="70"/>
      <c r="O77" s="70"/>
      <c r="P77" s="70"/>
      <c r="Q77" s="70"/>
      <c r="R77" s="70"/>
      <c r="S77" s="70"/>
      <c r="T77" s="70"/>
      <c r="U77" s="70"/>
      <c r="V77" s="70"/>
      <c r="W77" s="70"/>
      <c r="X77" s="70"/>
      <c r="Y77" s="70"/>
    </row>
    <row r="78" spans="1:25" x14ac:dyDescent="0.25">
      <c r="A78" s="70"/>
      <c r="B78" s="70"/>
      <c r="C78" s="70"/>
      <c r="D78" s="70"/>
      <c r="E78" s="70"/>
      <c r="F78" s="70"/>
      <c r="G78" s="70"/>
      <c r="H78" s="70"/>
      <c r="I78" s="70"/>
      <c r="J78" s="70"/>
      <c r="K78" s="70"/>
      <c r="L78" s="70"/>
      <c r="M78" s="70"/>
      <c r="N78" s="70"/>
      <c r="O78" s="70"/>
      <c r="P78" s="70"/>
      <c r="Q78" s="70"/>
      <c r="R78" s="70"/>
      <c r="S78" s="70"/>
      <c r="T78" s="70"/>
      <c r="U78" s="70"/>
      <c r="V78" s="70"/>
      <c r="W78" s="70"/>
      <c r="X78" s="70"/>
      <c r="Y78" s="70"/>
    </row>
    <row r="79" spans="1:25" x14ac:dyDescent="0.25">
      <c r="A79" s="70"/>
      <c r="B79" s="70"/>
      <c r="C79" s="70"/>
      <c r="D79" s="70"/>
      <c r="E79" s="70"/>
      <c r="F79" s="70"/>
      <c r="G79" s="70"/>
      <c r="H79" s="70"/>
      <c r="I79" s="70"/>
      <c r="J79" s="70"/>
      <c r="K79" s="70"/>
      <c r="L79" s="70"/>
      <c r="M79" s="70"/>
      <c r="N79" s="70"/>
      <c r="O79" s="70"/>
      <c r="P79" s="70"/>
      <c r="Q79" s="70"/>
      <c r="R79" s="70"/>
      <c r="S79" s="70"/>
      <c r="T79" s="70"/>
      <c r="U79" s="70"/>
      <c r="V79" s="70"/>
      <c r="W79" s="70"/>
      <c r="X79" s="70"/>
      <c r="Y79" s="70"/>
    </row>
    <row r="80" spans="1:25" x14ac:dyDescent="0.25">
      <c r="A80" s="70"/>
      <c r="B80" s="70"/>
      <c r="C80" s="70"/>
      <c r="D80" s="70"/>
      <c r="E80" s="70"/>
      <c r="F80" s="70"/>
      <c r="G80" s="70"/>
      <c r="H80" s="70"/>
      <c r="I80" s="70"/>
      <c r="J80" s="70"/>
      <c r="K80" s="70"/>
      <c r="L80" s="70"/>
      <c r="M80" s="70"/>
      <c r="N80" s="70"/>
      <c r="O80" s="70"/>
      <c r="P80" s="70"/>
      <c r="Q80" s="70"/>
      <c r="R80" s="70"/>
      <c r="S80" s="70"/>
      <c r="T80" s="70"/>
      <c r="U80" s="70"/>
      <c r="V80" s="70"/>
      <c r="W80" s="70"/>
      <c r="X80" s="70"/>
      <c r="Y80" s="70"/>
    </row>
    <row r="81" spans="1:25" x14ac:dyDescent="0.25">
      <c r="A81" s="70"/>
      <c r="B81" s="70"/>
      <c r="C81" s="70"/>
      <c r="D81" s="70"/>
      <c r="E81" s="70"/>
      <c r="F81" s="70"/>
      <c r="G81" s="70"/>
      <c r="H81" s="70"/>
      <c r="I81" s="70"/>
      <c r="J81" s="70"/>
      <c r="K81" s="70"/>
      <c r="L81" s="70"/>
      <c r="M81" s="70"/>
      <c r="N81" s="70"/>
      <c r="O81" s="70"/>
      <c r="P81" s="70"/>
      <c r="Q81" s="70"/>
      <c r="R81" s="70"/>
      <c r="S81" s="70"/>
      <c r="T81" s="70"/>
      <c r="U81" s="70"/>
      <c r="V81" s="70"/>
      <c r="W81" s="70"/>
      <c r="X81" s="70"/>
      <c r="Y81" s="70"/>
    </row>
    <row r="82" spans="1:25" x14ac:dyDescent="0.25">
      <c r="A82" s="70"/>
      <c r="B82" s="70"/>
      <c r="C82" s="70"/>
      <c r="D82" s="70"/>
      <c r="E82" s="70"/>
      <c r="F82" s="70"/>
      <c r="G82" s="70"/>
      <c r="H82" s="70"/>
      <c r="I82" s="70"/>
      <c r="J82" s="70"/>
      <c r="K82" s="70"/>
      <c r="L82" s="70"/>
      <c r="M82" s="70"/>
      <c r="N82" s="70"/>
      <c r="O82" s="70"/>
      <c r="P82" s="70"/>
      <c r="Q82" s="70"/>
      <c r="R82" s="70"/>
      <c r="S82" s="70"/>
      <c r="T82" s="70"/>
      <c r="U82" s="70"/>
      <c r="V82" s="70"/>
      <c r="W82" s="70"/>
      <c r="X82" s="70"/>
      <c r="Y82" s="70"/>
    </row>
    <row r="83" spans="1:25" x14ac:dyDescent="0.25">
      <c r="A83" s="70"/>
      <c r="B83" s="70"/>
      <c r="C83" s="70"/>
      <c r="D83" s="70"/>
      <c r="E83" s="70"/>
      <c r="F83" s="70"/>
      <c r="G83" s="70"/>
      <c r="H83" s="70"/>
      <c r="I83" s="70"/>
      <c r="J83" s="70"/>
      <c r="K83" s="70"/>
      <c r="L83" s="70"/>
      <c r="M83" s="70"/>
      <c r="N83" s="70"/>
      <c r="O83" s="70"/>
      <c r="P83" s="70"/>
      <c r="Q83" s="70"/>
      <c r="R83" s="70"/>
      <c r="S83" s="70"/>
      <c r="T83" s="70"/>
      <c r="U83" s="70"/>
      <c r="V83" s="70"/>
      <c r="W83" s="70"/>
      <c r="X83" s="70"/>
      <c r="Y83" s="70"/>
    </row>
    <row r="84" spans="1:25" x14ac:dyDescent="0.25">
      <c r="A84" s="70"/>
      <c r="B84" s="70"/>
      <c r="C84" s="70"/>
      <c r="D84" s="70"/>
      <c r="E84" s="70"/>
      <c r="F84" s="70"/>
      <c r="G84" s="70"/>
      <c r="H84" s="70"/>
      <c r="I84" s="70"/>
      <c r="J84" s="70"/>
      <c r="K84" s="70"/>
      <c r="L84" s="70"/>
      <c r="M84" s="70"/>
      <c r="N84" s="70"/>
      <c r="O84" s="70"/>
      <c r="P84" s="70"/>
      <c r="Q84" s="70"/>
      <c r="R84" s="70"/>
      <c r="S84" s="70"/>
      <c r="T84" s="70"/>
      <c r="U84" s="70"/>
      <c r="V84" s="70"/>
      <c r="W84" s="70"/>
      <c r="X84" s="70"/>
      <c r="Y84" s="70"/>
    </row>
    <row r="85" spans="1:25" x14ac:dyDescent="0.25">
      <c r="A85" s="70"/>
      <c r="B85" s="70"/>
      <c r="C85" s="70"/>
      <c r="D85" s="70"/>
      <c r="E85" s="70"/>
      <c r="F85" s="70"/>
      <c r="G85" s="70"/>
      <c r="H85" s="70"/>
      <c r="I85" s="70"/>
      <c r="J85" s="70"/>
      <c r="K85" s="70"/>
      <c r="L85" s="70"/>
      <c r="M85" s="70"/>
      <c r="N85" s="70"/>
      <c r="O85" s="70"/>
      <c r="P85" s="70"/>
      <c r="Q85" s="70"/>
      <c r="R85" s="70"/>
      <c r="S85" s="70"/>
      <c r="T85" s="70"/>
      <c r="U85" s="70"/>
      <c r="V85" s="70"/>
      <c r="W85" s="70"/>
      <c r="X85" s="70"/>
      <c r="Y85" s="70"/>
    </row>
    <row r="86" spans="1:25" x14ac:dyDescent="0.25">
      <c r="A86" s="70"/>
      <c r="B86" s="70"/>
      <c r="C86" s="70"/>
      <c r="D86" s="70"/>
      <c r="E86" s="70"/>
      <c r="F86" s="70"/>
      <c r="G86" s="70"/>
      <c r="H86" s="70"/>
      <c r="I86" s="70"/>
      <c r="J86" s="70"/>
      <c r="K86" s="70"/>
      <c r="L86" s="70"/>
      <c r="M86" s="70"/>
      <c r="N86" s="70"/>
      <c r="O86" s="70"/>
      <c r="P86" s="70"/>
      <c r="Q86" s="70"/>
      <c r="R86" s="70"/>
      <c r="S86" s="70"/>
      <c r="T86" s="70"/>
      <c r="U86" s="70"/>
      <c r="V86" s="70"/>
      <c r="W86" s="70"/>
      <c r="X86" s="70"/>
      <c r="Y86" s="70"/>
    </row>
    <row r="87" spans="1:25" x14ac:dyDescent="0.25">
      <c r="A87" s="70"/>
      <c r="B87" s="70"/>
      <c r="C87" s="70"/>
      <c r="D87" s="70"/>
      <c r="E87" s="70"/>
      <c r="F87" s="70"/>
      <c r="G87" s="70"/>
      <c r="H87" s="70"/>
      <c r="I87" s="70"/>
      <c r="J87" s="70"/>
      <c r="K87" s="70"/>
      <c r="L87" s="70"/>
      <c r="M87" s="70"/>
      <c r="N87" s="70"/>
      <c r="O87" s="70"/>
      <c r="P87" s="70"/>
      <c r="Q87" s="70"/>
      <c r="R87" s="70"/>
      <c r="S87" s="70"/>
      <c r="T87" s="70"/>
      <c r="U87" s="70"/>
      <c r="V87" s="70"/>
      <c r="W87" s="70"/>
      <c r="X87" s="70"/>
      <c r="Y87" s="70"/>
    </row>
    <row r="88" spans="1:25" x14ac:dyDescent="0.25">
      <c r="A88" s="70"/>
      <c r="B88" s="70"/>
      <c r="C88" s="70"/>
      <c r="D88" s="70"/>
      <c r="E88" s="70"/>
      <c r="F88" s="70"/>
      <c r="G88" s="70"/>
      <c r="H88" s="70"/>
      <c r="I88" s="70"/>
      <c r="J88" s="70"/>
      <c r="K88" s="70"/>
      <c r="L88" s="70"/>
      <c r="M88" s="70"/>
      <c r="N88" s="70"/>
      <c r="O88" s="70"/>
      <c r="P88" s="70"/>
      <c r="Q88" s="70"/>
      <c r="R88" s="70"/>
      <c r="S88" s="70"/>
      <c r="T88" s="70"/>
      <c r="U88" s="70"/>
      <c r="V88" s="70"/>
      <c r="W88" s="70"/>
      <c r="X88" s="70"/>
      <c r="Y88" s="70"/>
    </row>
    <row r="89" spans="1:25" x14ac:dyDescent="0.25">
      <c r="A89" s="70"/>
      <c r="B89" s="70"/>
      <c r="C89" s="70"/>
      <c r="D89" s="70"/>
      <c r="E89" s="70"/>
      <c r="F89" s="70"/>
      <c r="G89" s="70"/>
      <c r="H89" s="70"/>
      <c r="I89" s="70"/>
      <c r="J89" s="70"/>
      <c r="K89" s="70"/>
      <c r="L89" s="70"/>
      <c r="M89" s="70"/>
      <c r="N89" s="70"/>
      <c r="O89" s="70"/>
      <c r="P89" s="70"/>
      <c r="Q89" s="70"/>
      <c r="R89" s="70"/>
      <c r="S89" s="70"/>
      <c r="T89" s="70"/>
      <c r="U89" s="70"/>
      <c r="V89" s="70"/>
      <c r="W89" s="70"/>
      <c r="X89" s="70"/>
      <c r="Y89" s="70"/>
    </row>
    <row r="90" spans="1:25" x14ac:dyDescent="0.25">
      <c r="A90" s="70"/>
      <c r="B90" s="70"/>
      <c r="C90" s="70"/>
      <c r="D90" s="70"/>
      <c r="E90" s="70"/>
      <c r="F90" s="70"/>
      <c r="G90" s="70"/>
      <c r="H90" s="70"/>
      <c r="I90" s="70"/>
      <c r="J90" s="70"/>
      <c r="K90" s="70"/>
      <c r="L90" s="70"/>
      <c r="M90" s="70"/>
      <c r="N90" s="70"/>
      <c r="O90" s="70"/>
      <c r="P90" s="70"/>
      <c r="Q90" s="70"/>
      <c r="R90" s="70"/>
      <c r="S90" s="70"/>
      <c r="T90" s="70"/>
      <c r="U90" s="70"/>
      <c r="V90" s="70"/>
      <c r="W90" s="70"/>
      <c r="X90" s="70"/>
      <c r="Y90" s="70"/>
    </row>
    <row r="91" spans="1:25" x14ac:dyDescent="0.25">
      <c r="A91" s="70"/>
      <c r="B91" s="70"/>
      <c r="C91" s="70"/>
      <c r="D91" s="70"/>
      <c r="E91" s="70"/>
      <c r="F91" s="70"/>
      <c r="G91" s="70"/>
      <c r="H91" s="70"/>
      <c r="I91" s="70"/>
      <c r="J91" s="70"/>
      <c r="K91" s="70"/>
      <c r="L91" s="70"/>
      <c r="M91" s="70"/>
      <c r="N91" s="70"/>
      <c r="O91" s="70"/>
      <c r="P91" s="70"/>
      <c r="Q91" s="70"/>
      <c r="R91" s="70"/>
      <c r="S91" s="70"/>
      <c r="T91" s="70"/>
      <c r="U91" s="70"/>
      <c r="V91" s="70"/>
      <c r="W91" s="70"/>
      <c r="X91" s="70"/>
      <c r="Y91" s="70"/>
    </row>
    <row r="92" spans="1:25" x14ac:dyDescent="0.25">
      <c r="A92" s="70"/>
      <c r="B92" s="70"/>
      <c r="C92" s="70"/>
      <c r="D92" s="70"/>
      <c r="E92" s="70"/>
      <c r="F92" s="70"/>
      <c r="G92" s="70"/>
      <c r="H92" s="70"/>
      <c r="I92" s="70"/>
      <c r="J92" s="70"/>
      <c r="K92" s="70"/>
      <c r="L92" s="70"/>
      <c r="M92" s="70"/>
      <c r="N92" s="70"/>
      <c r="O92" s="70"/>
      <c r="P92" s="70"/>
      <c r="Q92" s="70"/>
      <c r="R92" s="70"/>
      <c r="S92" s="70"/>
      <c r="T92" s="70"/>
      <c r="U92" s="70"/>
      <c r="V92" s="70"/>
      <c r="W92" s="70"/>
      <c r="X92" s="70"/>
      <c r="Y92" s="70"/>
    </row>
    <row r="93" spans="1:25" x14ac:dyDescent="0.25">
      <c r="A93" s="70"/>
      <c r="B93" s="70"/>
      <c r="C93" s="70"/>
      <c r="D93" s="70"/>
      <c r="E93" s="70"/>
      <c r="F93" s="70"/>
      <c r="G93" s="70"/>
      <c r="H93" s="70"/>
      <c r="I93" s="70"/>
      <c r="J93" s="70"/>
      <c r="K93" s="70"/>
      <c r="L93" s="70"/>
      <c r="M93" s="70"/>
      <c r="N93" s="70"/>
      <c r="O93" s="70"/>
      <c r="P93" s="70"/>
      <c r="Q93" s="70"/>
      <c r="R93" s="70"/>
      <c r="S93" s="70"/>
      <c r="T93" s="70"/>
      <c r="U93" s="70"/>
      <c r="V93" s="70"/>
      <c r="W93" s="70"/>
      <c r="X93" s="70"/>
      <c r="Y93" s="70"/>
    </row>
    <row r="94" spans="1:25" x14ac:dyDescent="0.25">
      <c r="A94" s="70"/>
      <c r="B94" s="70"/>
      <c r="C94" s="70"/>
      <c r="D94" s="70"/>
      <c r="E94" s="70"/>
      <c r="F94" s="70"/>
      <c r="G94" s="70"/>
      <c r="H94" s="70"/>
      <c r="I94" s="70"/>
      <c r="J94" s="70"/>
      <c r="K94" s="70"/>
      <c r="L94" s="70"/>
      <c r="M94" s="70"/>
      <c r="N94" s="70"/>
      <c r="O94" s="70"/>
      <c r="P94" s="70"/>
      <c r="Q94" s="70"/>
      <c r="R94" s="70"/>
      <c r="S94" s="70"/>
      <c r="T94" s="70"/>
      <c r="U94" s="70"/>
      <c r="V94" s="70"/>
      <c r="W94" s="70"/>
      <c r="X94" s="70"/>
      <c r="Y94" s="70"/>
    </row>
    <row r="95" spans="1:25" x14ac:dyDescent="0.25">
      <c r="A95" s="70"/>
      <c r="B95" s="70"/>
      <c r="C95" s="70"/>
      <c r="D95" s="70"/>
      <c r="E95" s="70"/>
      <c r="F95" s="70"/>
      <c r="G95" s="70"/>
      <c r="H95" s="70"/>
      <c r="I95" s="70"/>
      <c r="J95" s="70"/>
      <c r="K95" s="70"/>
      <c r="L95" s="70"/>
      <c r="M95" s="70"/>
      <c r="N95" s="70"/>
      <c r="O95" s="70"/>
      <c r="P95" s="70"/>
      <c r="Q95" s="70"/>
      <c r="R95" s="70"/>
      <c r="S95" s="70"/>
      <c r="T95" s="70"/>
      <c r="U95" s="70"/>
      <c r="V95" s="70"/>
      <c r="W95" s="70"/>
      <c r="X95" s="70"/>
      <c r="Y95" s="70"/>
    </row>
    <row r="96" spans="1:25" x14ac:dyDescent="0.25">
      <c r="A96" s="70"/>
      <c r="B96" s="70"/>
      <c r="C96" s="70"/>
      <c r="D96" s="70"/>
      <c r="E96" s="70"/>
      <c r="F96" s="70"/>
      <c r="G96" s="70"/>
      <c r="H96" s="70"/>
      <c r="I96" s="70"/>
      <c r="J96" s="70"/>
      <c r="K96" s="70"/>
      <c r="L96" s="70"/>
      <c r="M96" s="70"/>
      <c r="N96" s="70"/>
      <c r="O96" s="70"/>
      <c r="P96" s="70"/>
      <c r="Q96" s="70"/>
      <c r="R96" s="70"/>
      <c r="S96" s="70"/>
      <c r="T96" s="70"/>
      <c r="U96" s="70"/>
      <c r="V96" s="70"/>
      <c r="W96" s="70"/>
      <c r="X96" s="70"/>
      <c r="Y96" s="70"/>
    </row>
    <row r="97" spans="1:25" x14ac:dyDescent="0.25">
      <c r="A97" s="70"/>
      <c r="B97" s="70"/>
      <c r="C97" s="70"/>
      <c r="D97" s="70"/>
      <c r="E97" s="70"/>
      <c r="F97" s="70"/>
      <c r="G97" s="70"/>
      <c r="H97" s="70"/>
      <c r="I97" s="70"/>
      <c r="J97" s="70"/>
      <c r="K97" s="70"/>
      <c r="L97" s="70"/>
      <c r="M97" s="70"/>
      <c r="N97" s="70"/>
      <c r="O97" s="70"/>
      <c r="P97" s="70"/>
      <c r="Q97" s="70"/>
      <c r="R97" s="70"/>
      <c r="S97" s="70"/>
      <c r="T97" s="70"/>
      <c r="U97" s="70"/>
      <c r="V97" s="70"/>
      <c r="W97" s="70"/>
      <c r="X97" s="70"/>
      <c r="Y97" s="70"/>
    </row>
    <row r="98" spans="1:25" x14ac:dyDescent="0.25">
      <c r="A98" s="70"/>
      <c r="B98" s="70"/>
      <c r="C98" s="70"/>
      <c r="D98" s="70"/>
      <c r="E98" s="70"/>
      <c r="F98" s="70"/>
      <c r="G98" s="70"/>
      <c r="H98" s="70"/>
      <c r="I98" s="70"/>
      <c r="J98" s="70"/>
      <c r="K98" s="70"/>
      <c r="L98" s="70"/>
      <c r="M98" s="70"/>
      <c r="N98" s="70"/>
      <c r="O98" s="70"/>
      <c r="P98" s="70"/>
      <c r="Q98" s="70"/>
      <c r="R98" s="70"/>
      <c r="S98" s="70"/>
      <c r="T98" s="70"/>
      <c r="U98" s="70"/>
      <c r="V98" s="70"/>
      <c r="W98" s="70"/>
      <c r="X98" s="70"/>
      <c r="Y98" s="70"/>
    </row>
    <row r="99" spans="1:25" x14ac:dyDescent="0.25">
      <c r="A99" s="70"/>
      <c r="B99" s="70"/>
      <c r="C99" s="70"/>
      <c r="D99" s="70"/>
      <c r="E99" s="70"/>
      <c r="F99" s="70"/>
      <c r="G99" s="70"/>
      <c r="H99" s="70"/>
      <c r="I99" s="70"/>
      <c r="J99" s="70"/>
      <c r="K99" s="70"/>
      <c r="L99" s="70"/>
      <c r="M99" s="70"/>
      <c r="N99" s="70"/>
      <c r="O99" s="70"/>
      <c r="P99" s="70"/>
      <c r="Q99" s="70"/>
      <c r="R99" s="70"/>
      <c r="S99" s="70"/>
      <c r="T99" s="70"/>
      <c r="U99" s="70"/>
      <c r="V99" s="70"/>
      <c r="W99" s="70"/>
      <c r="X99" s="70"/>
      <c r="Y99" s="70"/>
    </row>
    <row r="100" spans="1:25" x14ac:dyDescent="0.25">
      <c r="A100" s="70"/>
      <c r="B100" s="70"/>
      <c r="C100" s="70"/>
      <c r="D100" s="70"/>
      <c r="E100" s="70"/>
      <c r="F100" s="70"/>
      <c r="G100" s="70"/>
      <c r="H100" s="70"/>
      <c r="I100" s="70"/>
      <c r="J100" s="70"/>
      <c r="K100" s="70"/>
      <c r="L100" s="70"/>
      <c r="M100" s="70"/>
      <c r="N100" s="70"/>
      <c r="O100" s="70"/>
      <c r="P100" s="70"/>
      <c r="Q100" s="70"/>
      <c r="R100" s="70"/>
      <c r="S100" s="70"/>
      <c r="T100" s="70"/>
      <c r="U100" s="70"/>
      <c r="V100" s="70"/>
      <c r="W100" s="70"/>
      <c r="X100" s="70"/>
      <c r="Y100" s="70"/>
    </row>
    <row r="101" spans="1:25" x14ac:dyDescent="0.25">
      <c r="A101" s="70"/>
      <c r="B101" s="70"/>
      <c r="C101" s="70"/>
      <c r="D101" s="70"/>
      <c r="E101" s="70"/>
      <c r="F101" s="70"/>
      <c r="G101" s="70"/>
      <c r="H101" s="70"/>
      <c r="I101" s="70"/>
      <c r="J101" s="70"/>
      <c r="K101" s="70"/>
      <c r="L101" s="70"/>
      <c r="M101" s="70"/>
      <c r="N101" s="70"/>
      <c r="O101" s="70"/>
      <c r="P101" s="70"/>
      <c r="Q101" s="70"/>
      <c r="R101" s="70"/>
      <c r="S101" s="70"/>
      <c r="T101" s="70"/>
      <c r="U101" s="70"/>
      <c r="V101" s="70"/>
      <c r="W101" s="70"/>
      <c r="X101" s="70"/>
      <c r="Y101" s="70"/>
    </row>
    <row r="102" spans="1:25" x14ac:dyDescent="0.25">
      <c r="A102" s="70"/>
      <c r="B102" s="70"/>
      <c r="C102" s="70"/>
      <c r="D102" s="70"/>
      <c r="E102" s="70"/>
      <c r="F102" s="70"/>
      <c r="G102" s="70"/>
      <c r="H102" s="70"/>
      <c r="I102" s="70"/>
      <c r="J102" s="70"/>
      <c r="K102" s="70"/>
      <c r="L102" s="70"/>
      <c r="M102" s="70"/>
      <c r="N102" s="70"/>
      <c r="O102" s="70"/>
      <c r="P102" s="70"/>
      <c r="Q102" s="70"/>
      <c r="R102" s="70"/>
      <c r="S102" s="70"/>
      <c r="T102" s="70"/>
      <c r="U102" s="70"/>
      <c r="V102" s="70"/>
      <c r="W102" s="70"/>
      <c r="X102" s="70"/>
      <c r="Y102" s="70"/>
    </row>
    <row r="103" spans="1:25" x14ac:dyDescent="0.25">
      <c r="A103" s="70"/>
      <c r="B103" s="70"/>
      <c r="C103" s="70"/>
      <c r="D103" s="70"/>
      <c r="E103" s="70"/>
      <c r="F103" s="70"/>
      <c r="G103" s="70"/>
      <c r="H103" s="70"/>
      <c r="I103" s="70"/>
      <c r="J103" s="70"/>
      <c r="K103" s="70"/>
      <c r="L103" s="70"/>
      <c r="M103" s="70"/>
      <c r="N103" s="70"/>
      <c r="O103" s="70"/>
      <c r="P103" s="70"/>
      <c r="Q103" s="70"/>
      <c r="R103" s="70"/>
      <c r="S103" s="70"/>
      <c r="T103" s="70"/>
      <c r="U103" s="70"/>
      <c r="V103" s="70"/>
      <c r="W103" s="70"/>
      <c r="X103" s="70"/>
      <c r="Y103" s="70"/>
    </row>
    <row r="104" spans="1:25" x14ac:dyDescent="0.25">
      <c r="A104" s="70"/>
      <c r="B104" s="70"/>
      <c r="C104" s="70"/>
      <c r="D104" s="70"/>
      <c r="E104" s="70"/>
      <c r="F104" s="70"/>
      <c r="G104" s="70"/>
      <c r="H104" s="70"/>
      <c r="I104" s="70"/>
      <c r="J104" s="70"/>
      <c r="K104" s="70"/>
      <c r="L104" s="70"/>
      <c r="M104" s="70"/>
      <c r="N104" s="70"/>
      <c r="O104" s="70"/>
      <c r="P104" s="70"/>
      <c r="Q104" s="70"/>
      <c r="R104" s="70"/>
      <c r="S104" s="70"/>
      <c r="T104" s="70"/>
      <c r="U104" s="70"/>
      <c r="V104" s="70"/>
      <c r="W104" s="70"/>
      <c r="X104" s="70"/>
      <c r="Y104" s="70"/>
    </row>
    <row r="105" spans="1:25" x14ac:dyDescent="0.25">
      <c r="A105" s="70"/>
      <c r="B105" s="70"/>
      <c r="C105" s="70"/>
      <c r="D105" s="70"/>
      <c r="E105" s="70"/>
      <c r="F105" s="70"/>
      <c r="G105" s="70"/>
      <c r="H105" s="70"/>
      <c r="I105" s="70"/>
      <c r="J105" s="70"/>
      <c r="K105" s="70"/>
      <c r="L105" s="70"/>
      <c r="M105" s="70"/>
      <c r="N105" s="70"/>
      <c r="O105" s="70"/>
      <c r="P105" s="70"/>
      <c r="Q105" s="70"/>
      <c r="R105" s="70"/>
      <c r="S105" s="70"/>
      <c r="T105" s="70"/>
      <c r="U105" s="70"/>
      <c r="V105" s="70"/>
      <c r="W105" s="70"/>
      <c r="X105" s="70"/>
      <c r="Y105" s="70"/>
    </row>
    <row r="106" spans="1:25" x14ac:dyDescent="0.25">
      <c r="A106" s="70"/>
      <c r="B106" s="70"/>
      <c r="C106" s="70"/>
      <c r="D106" s="70"/>
      <c r="E106" s="70"/>
      <c r="F106" s="70"/>
      <c r="G106" s="70"/>
      <c r="H106" s="70"/>
      <c r="I106" s="70"/>
      <c r="J106" s="70"/>
      <c r="K106" s="70"/>
      <c r="L106" s="70"/>
      <c r="M106" s="70"/>
      <c r="N106" s="70"/>
      <c r="O106" s="70"/>
      <c r="P106" s="70"/>
      <c r="Q106" s="70"/>
      <c r="R106" s="70"/>
      <c r="S106" s="70"/>
      <c r="T106" s="70"/>
      <c r="U106" s="70"/>
      <c r="V106" s="70"/>
      <c r="W106" s="70"/>
      <c r="X106" s="70"/>
      <c r="Y106" s="70"/>
    </row>
    <row r="107" spans="1:25" x14ac:dyDescent="0.25">
      <c r="A107" s="70"/>
      <c r="B107" s="70"/>
      <c r="C107" s="70"/>
      <c r="D107" s="70"/>
      <c r="E107" s="70"/>
      <c r="F107" s="70"/>
      <c r="G107" s="70"/>
      <c r="H107" s="70"/>
      <c r="I107" s="70"/>
      <c r="J107" s="70"/>
      <c r="K107" s="70"/>
      <c r="L107" s="70"/>
      <c r="M107" s="70"/>
      <c r="N107" s="70"/>
      <c r="O107" s="70"/>
      <c r="P107" s="70"/>
      <c r="Q107" s="70"/>
      <c r="R107" s="70"/>
      <c r="S107" s="70"/>
      <c r="T107" s="70"/>
      <c r="U107" s="70"/>
      <c r="V107" s="70"/>
      <c r="W107" s="70"/>
      <c r="X107" s="70"/>
      <c r="Y107" s="70"/>
    </row>
    <row r="108" spans="1:25" x14ac:dyDescent="0.25">
      <c r="A108" s="70"/>
      <c r="B108" s="70"/>
      <c r="C108" s="70"/>
      <c r="D108" s="70"/>
      <c r="E108" s="70"/>
      <c r="F108" s="70"/>
      <c r="G108" s="70"/>
      <c r="H108" s="70"/>
      <c r="I108" s="70"/>
      <c r="J108" s="70"/>
      <c r="K108" s="70"/>
      <c r="L108" s="70"/>
      <c r="M108" s="70"/>
      <c r="N108" s="70"/>
      <c r="O108" s="70"/>
      <c r="P108" s="70"/>
      <c r="Q108" s="70"/>
      <c r="R108" s="70"/>
      <c r="S108" s="70"/>
      <c r="T108" s="70"/>
      <c r="U108" s="70"/>
      <c r="V108" s="70"/>
      <c r="W108" s="70"/>
      <c r="X108" s="70"/>
      <c r="Y108" s="70"/>
    </row>
    <row r="109" spans="1:25" x14ac:dyDescent="0.25">
      <c r="A109" s="70"/>
      <c r="B109" s="70"/>
      <c r="C109" s="70"/>
      <c r="D109" s="70"/>
      <c r="E109" s="70"/>
      <c r="F109" s="70"/>
      <c r="G109" s="70"/>
      <c r="H109" s="70"/>
      <c r="I109" s="70"/>
      <c r="J109" s="70"/>
      <c r="K109" s="70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</row>
    <row r="110" spans="1:25" x14ac:dyDescent="0.25">
      <c r="A110" s="70"/>
      <c r="B110" s="70"/>
      <c r="C110" s="70"/>
      <c r="D110" s="70"/>
      <c r="E110" s="70"/>
      <c r="F110" s="70"/>
      <c r="G110" s="70"/>
      <c r="H110" s="70"/>
      <c r="I110" s="70"/>
      <c r="J110" s="70"/>
      <c r="K110" s="70"/>
      <c r="L110" s="70"/>
      <c r="M110" s="70"/>
      <c r="N110" s="70"/>
      <c r="O110" s="70"/>
      <c r="P110" s="70"/>
      <c r="Q110" s="70"/>
      <c r="R110" s="70"/>
      <c r="S110" s="70"/>
      <c r="T110" s="70"/>
      <c r="U110" s="70"/>
      <c r="V110" s="70"/>
      <c r="W110" s="70"/>
      <c r="X110" s="70"/>
      <c r="Y110" s="70"/>
    </row>
    <row r="111" spans="1:25" x14ac:dyDescent="0.25">
      <c r="A111" s="70"/>
      <c r="B111" s="70"/>
      <c r="C111" s="70"/>
      <c r="D111" s="70"/>
      <c r="E111" s="70"/>
      <c r="F111" s="70"/>
      <c r="G111" s="70"/>
      <c r="H111" s="70"/>
      <c r="I111" s="70"/>
      <c r="J111" s="70"/>
      <c r="K111" s="70"/>
      <c r="L111" s="70"/>
      <c r="M111" s="70"/>
      <c r="N111" s="70"/>
      <c r="O111" s="70"/>
      <c r="P111" s="70"/>
      <c r="Q111" s="70"/>
      <c r="R111" s="70"/>
      <c r="S111" s="70"/>
      <c r="T111" s="70"/>
      <c r="U111" s="70"/>
      <c r="V111" s="70"/>
      <c r="W111" s="70"/>
      <c r="X111" s="70"/>
      <c r="Y111" s="70"/>
    </row>
    <row r="112" spans="1:25" x14ac:dyDescent="0.25">
      <c r="A112" s="70"/>
      <c r="B112" s="70"/>
      <c r="C112" s="70"/>
      <c r="D112" s="70"/>
      <c r="E112" s="70"/>
      <c r="F112" s="70"/>
      <c r="G112" s="70"/>
      <c r="H112" s="70"/>
      <c r="I112" s="70"/>
      <c r="J112" s="70"/>
      <c r="K112" s="70"/>
      <c r="L112" s="70"/>
      <c r="M112" s="70"/>
      <c r="N112" s="70"/>
      <c r="O112" s="70"/>
      <c r="P112" s="70"/>
      <c r="Q112" s="70"/>
      <c r="R112" s="70"/>
      <c r="S112" s="70"/>
      <c r="T112" s="70"/>
      <c r="U112" s="70"/>
      <c r="V112" s="70"/>
      <c r="W112" s="70"/>
      <c r="X112" s="70"/>
      <c r="Y112" s="70"/>
    </row>
    <row r="113" spans="1:25" x14ac:dyDescent="0.25">
      <c r="A113" s="70"/>
      <c r="B113" s="70"/>
      <c r="C113" s="70"/>
      <c r="D113" s="70"/>
      <c r="E113" s="70"/>
      <c r="F113" s="70"/>
      <c r="G113" s="70"/>
      <c r="H113" s="70"/>
      <c r="I113" s="70"/>
      <c r="J113" s="70"/>
      <c r="K113" s="70"/>
      <c r="L113" s="70"/>
      <c r="M113" s="70"/>
      <c r="N113" s="70"/>
      <c r="O113" s="70"/>
      <c r="P113" s="70"/>
      <c r="Q113" s="70"/>
      <c r="R113" s="70"/>
      <c r="S113" s="70"/>
      <c r="T113" s="70"/>
      <c r="U113" s="70"/>
      <c r="V113" s="70"/>
      <c r="W113" s="70"/>
      <c r="X113" s="70"/>
      <c r="Y113" s="70"/>
    </row>
    <row r="114" spans="1:25" x14ac:dyDescent="0.25">
      <c r="A114" s="70"/>
      <c r="B114" s="70"/>
      <c r="C114" s="70"/>
      <c r="D114" s="70"/>
      <c r="E114" s="70"/>
      <c r="F114" s="70"/>
      <c r="G114" s="70"/>
      <c r="H114" s="70"/>
      <c r="I114" s="70"/>
      <c r="J114" s="70"/>
      <c r="K114" s="70"/>
      <c r="L114" s="70"/>
      <c r="M114" s="70"/>
      <c r="N114" s="70"/>
      <c r="O114" s="70"/>
      <c r="P114" s="70"/>
      <c r="Q114" s="70"/>
      <c r="R114" s="70"/>
      <c r="S114" s="70"/>
      <c r="T114" s="70"/>
      <c r="U114" s="70"/>
      <c r="V114" s="70"/>
      <c r="W114" s="70"/>
      <c r="X114" s="70"/>
      <c r="Y114" s="70"/>
    </row>
    <row r="115" spans="1:25" x14ac:dyDescent="0.25">
      <c r="A115" s="70"/>
      <c r="B115" s="70"/>
      <c r="C115" s="70"/>
      <c r="D115" s="70"/>
      <c r="E115" s="70"/>
      <c r="F115" s="70"/>
      <c r="G115" s="70"/>
      <c r="H115" s="70"/>
      <c r="I115" s="70"/>
      <c r="J115" s="70"/>
      <c r="K115" s="70"/>
      <c r="L115" s="70"/>
      <c r="M115" s="70"/>
      <c r="N115" s="70"/>
      <c r="O115" s="70"/>
      <c r="P115" s="70"/>
      <c r="Q115" s="70"/>
      <c r="R115" s="70"/>
      <c r="S115" s="70"/>
      <c r="T115" s="70"/>
      <c r="U115" s="70"/>
      <c r="V115" s="70"/>
      <c r="W115" s="70"/>
      <c r="X115" s="70"/>
      <c r="Y115" s="70"/>
    </row>
    <row r="116" spans="1:25" x14ac:dyDescent="0.25">
      <c r="A116" s="70"/>
      <c r="B116" s="70"/>
      <c r="C116" s="70"/>
      <c r="D116" s="70"/>
      <c r="E116" s="70"/>
      <c r="F116" s="70"/>
      <c r="G116" s="70"/>
      <c r="H116" s="70"/>
      <c r="I116" s="70"/>
      <c r="J116" s="70"/>
      <c r="K116" s="70"/>
      <c r="L116" s="70"/>
      <c r="M116" s="70"/>
      <c r="N116" s="70"/>
      <c r="O116" s="70"/>
      <c r="P116" s="70"/>
      <c r="Q116" s="70"/>
      <c r="R116" s="70"/>
      <c r="S116" s="70"/>
      <c r="T116" s="70"/>
      <c r="U116" s="70"/>
      <c r="V116" s="70"/>
      <c r="W116" s="70"/>
      <c r="X116" s="70"/>
      <c r="Y116" s="70"/>
    </row>
    <row r="117" spans="1:25" x14ac:dyDescent="0.25">
      <c r="A117" s="70"/>
      <c r="B117" s="70"/>
      <c r="C117" s="70"/>
      <c r="D117" s="70"/>
      <c r="E117" s="70"/>
      <c r="F117" s="70"/>
      <c r="G117" s="70"/>
      <c r="H117" s="70"/>
      <c r="I117" s="70"/>
      <c r="J117" s="70"/>
      <c r="K117" s="70"/>
      <c r="L117" s="70"/>
      <c r="M117" s="70"/>
      <c r="N117" s="70"/>
      <c r="O117" s="70"/>
      <c r="P117" s="70"/>
      <c r="Q117" s="70"/>
      <c r="R117" s="70"/>
      <c r="S117" s="70"/>
      <c r="T117" s="70"/>
      <c r="U117" s="70"/>
      <c r="V117" s="70"/>
      <c r="W117" s="70"/>
      <c r="X117" s="70"/>
      <c r="Y117" s="70"/>
    </row>
    <row r="118" spans="1:25" x14ac:dyDescent="0.25">
      <c r="A118" s="70"/>
      <c r="B118" s="70"/>
      <c r="C118" s="70"/>
      <c r="D118" s="70"/>
      <c r="E118" s="70"/>
      <c r="F118" s="70"/>
      <c r="G118" s="70"/>
      <c r="H118" s="70"/>
      <c r="I118" s="70"/>
      <c r="J118" s="70"/>
      <c r="K118" s="70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</row>
    <row r="119" spans="1:25" x14ac:dyDescent="0.25">
      <c r="A119" s="70"/>
      <c r="B119" s="70"/>
      <c r="C119" s="70"/>
      <c r="D119" s="70"/>
      <c r="E119" s="70"/>
      <c r="F119" s="70"/>
      <c r="G119" s="70"/>
      <c r="H119" s="70"/>
      <c r="I119" s="70"/>
      <c r="J119" s="70"/>
      <c r="K119" s="70"/>
      <c r="L119" s="70"/>
      <c r="M119" s="70"/>
      <c r="N119" s="70"/>
      <c r="O119" s="70"/>
      <c r="P119" s="70"/>
      <c r="Q119" s="70"/>
      <c r="R119" s="70"/>
      <c r="S119" s="70"/>
      <c r="T119" s="70"/>
      <c r="U119" s="70"/>
      <c r="V119" s="70"/>
      <c r="W119" s="70"/>
      <c r="X119" s="70"/>
      <c r="Y119" s="70"/>
    </row>
    <row r="120" spans="1:25" x14ac:dyDescent="0.25">
      <c r="A120" s="70"/>
      <c r="B120" s="70"/>
      <c r="C120" s="70"/>
      <c r="D120" s="70"/>
      <c r="E120" s="70"/>
      <c r="F120" s="70"/>
      <c r="G120" s="70"/>
      <c r="H120" s="70"/>
      <c r="I120" s="70"/>
      <c r="J120" s="70"/>
      <c r="K120" s="70"/>
      <c r="L120" s="70"/>
      <c r="M120" s="70"/>
      <c r="N120" s="70"/>
      <c r="O120" s="70"/>
      <c r="P120" s="70"/>
      <c r="Q120" s="70"/>
      <c r="R120" s="70"/>
      <c r="S120" s="70"/>
      <c r="T120" s="70"/>
      <c r="U120" s="70"/>
      <c r="V120" s="70"/>
      <c r="W120" s="70"/>
      <c r="X120" s="70"/>
      <c r="Y120" s="70"/>
    </row>
    <row r="121" spans="1:25" x14ac:dyDescent="0.25">
      <c r="A121" s="70"/>
      <c r="B121" s="70"/>
      <c r="C121" s="70"/>
      <c r="D121" s="70"/>
      <c r="E121" s="70"/>
      <c r="F121" s="70"/>
      <c r="G121" s="70"/>
      <c r="H121" s="70"/>
      <c r="I121" s="70"/>
      <c r="J121" s="70"/>
      <c r="K121" s="70"/>
      <c r="L121" s="70"/>
      <c r="M121" s="70"/>
      <c r="N121" s="70"/>
      <c r="O121" s="70"/>
      <c r="P121" s="70"/>
      <c r="Q121" s="70"/>
      <c r="R121" s="70"/>
      <c r="S121" s="70"/>
      <c r="T121" s="70"/>
      <c r="U121" s="70"/>
      <c r="V121" s="70"/>
      <c r="W121" s="70"/>
      <c r="X121" s="70"/>
      <c r="Y121" s="70"/>
    </row>
    <row r="122" spans="1:25" x14ac:dyDescent="0.25">
      <c r="A122" s="70"/>
      <c r="B122" s="70"/>
      <c r="C122" s="70"/>
      <c r="D122" s="70"/>
      <c r="E122" s="70"/>
      <c r="F122" s="70"/>
      <c r="G122" s="70"/>
      <c r="H122" s="70"/>
      <c r="I122" s="70"/>
      <c r="J122" s="70"/>
      <c r="K122" s="70"/>
      <c r="L122" s="70"/>
      <c r="M122" s="70"/>
      <c r="N122" s="70"/>
      <c r="O122" s="70"/>
      <c r="P122" s="70"/>
      <c r="Q122" s="70"/>
      <c r="R122" s="70"/>
      <c r="S122" s="70"/>
      <c r="T122" s="70"/>
      <c r="U122" s="70"/>
      <c r="V122" s="70"/>
      <c r="W122" s="70"/>
      <c r="X122" s="70"/>
      <c r="Y122" s="70"/>
    </row>
    <row r="123" spans="1:25" x14ac:dyDescent="0.25">
      <c r="A123" s="70"/>
      <c r="B123" s="70"/>
      <c r="C123" s="70"/>
      <c r="D123" s="70"/>
      <c r="E123" s="70"/>
      <c r="F123" s="70"/>
      <c r="G123" s="70"/>
      <c r="H123" s="70"/>
      <c r="I123" s="70"/>
      <c r="J123" s="70"/>
      <c r="K123" s="70"/>
      <c r="L123" s="70"/>
      <c r="M123" s="70"/>
      <c r="N123" s="70"/>
      <c r="O123" s="70"/>
      <c r="P123" s="70"/>
      <c r="Q123" s="70"/>
      <c r="R123" s="70"/>
      <c r="S123" s="70"/>
      <c r="T123" s="70"/>
      <c r="U123" s="70"/>
      <c r="V123" s="70"/>
      <c r="W123" s="70"/>
      <c r="X123" s="70"/>
      <c r="Y123" s="70"/>
    </row>
  </sheetData>
  <mergeCells count="9">
    <mergeCell ref="K4:L4"/>
    <mergeCell ref="N4:O4"/>
    <mergeCell ref="B1:R1"/>
    <mergeCell ref="T4:U4"/>
    <mergeCell ref="T1:U1"/>
    <mergeCell ref="Q4:R4"/>
    <mergeCell ref="B4:C4"/>
    <mergeCell ref="E4:F4"/>
    <mergeCell ref="H4:I4"/>
  </mergeCells>
  <pageMargins left="0" right="0" top="1" bottom="0.25" header="0.5" footer="0.5"/>
  <pageSetup scale="85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121"/>
  <sheetViews>
    <sheetView topLeftCell="K1" workbookViewId="0">
      <selection activeCell="S3" sqref="S3"/>
    </sheetView>
  </sheetViews>
  <sheetFormatPr defaultRowHeight="13.2" x14ac:dyDescent="0.25"/>
  <cols>
    <col min="1" max="1" width="19.109375" customWidth="1"/>
    <col min="2" max="3" width="10.6640625" customWidth="1"/>
    <col min="4" max="4" width="1.6640625" customWidth="1"/>
    <col min="5" max="6" width="10.6640625" customWidth="1"/>
    <col min="7" max="7" width="1.6640625" customWidth="1"/>
    <col min="8" max="9" width="10.6640625" customWidth="1"/>
    <col min="10" max="10" width="1.6640625" customWidth="1"/>
    <col min="11" max="12" width="10.6640625" customWidth="1"/>
    <col min="13" max="13" width="1.6640625" customWidth="1"/>
    <col min="14" max="15" width="10.6640625" customWidth="1"/>
    <col min="16" max="16" width="1.6640625" customWidth="1"/>
    <col min="17" max="18" width="10.6640625" customWidth="1"/>
    <col min="19" max="19" width="20.44140625" customWidth="1"/>
    <col min="20" max="21" width="19.6640625" customWidth="1"/>
  </cols>
  <sheetData>
    <row r="1" spans="1:35" ht="16.2" thickBot="1" x14ac:dyDescent="0.35">
      <c r="A1" s="70"/>
      <c r="B1" s="221" t="s">
        <v>21</v>
      </c>
      <c r="C1" s="221"/>
      <c r="D1" s="221"/>
      <c r="E1" s="221"/>
      <c r="F1" s="221"/>
      <c r="G1" s="221"/>
      <c r="H1" s="221"/>
      <c r="I1" s="221"/>
      <c r="J1" s="221"/>
      <c r="K1" s="221"/>
      <c r="L1" s="221"/>
      <c r="M1" s="221"/>
      <c r="N1" s="221"/>
      <c r="O1" s="221"/>
      <c r="P1" s="221"/>
      <c r="Q1" s="221"/>
      <c r="R1" s="221"/>
      <c r="S1" s="97"/>
      <c r="T1" s="221"/>
      <c r="U1" s="221"/>
      <c r="V1" s="70"/>
      <c r="W1" s="70"/>
      <c r="X1" s="70"/>
      <c r="Y1" s="70"/>
    </row>
    <row r="2" spans="1:35" ht="14.4" thickTop="1" thickBot="1" x14ac:dyDescent="0.3">
      <c r="A2" s="94" t="s">
        <v>2</v>
      </c>
      <c r="B2" s="99">
        <f>+JANMOSSBLUFF!B40</f>
        <v>394571.72499999998</v>
      </c>
      <c r="C2" s="75"/>
      <c r="D2" s="75"/>
      <c r="E2" s="100" t="s">
        <v>26</v>
      </c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87"/>
      <c r="T2" s="75"/>
      <c r="U2" s="75"/>
      <c r="V2" s="71"/>
      <c r="W2" s="71"/>
      <c r="X2" s="71"/>
      <c r="Y2" s="71"/>
      <c r="Z2" s="23"/>
      <c r="AA2" s="23"/>
      <c r="AB2" s="23"/>
      <c r="AC2" s="23"/>
      <c r="AD2" s="23"/>
      <c r="AE2" s="23"/>
      <c r="AF2" s="23"/>
      <c r="AG2" s="23"/>
      <c r="AH2" s="23"/>
      <c r="AI2" s="23"/>
    </row>
    <row r="3" spans="1:35" ht="14.4" thickTop="1" thickBot="1" x14ac:dyDescent="0.3">
      <c r="A3" s="87"/>
      <c r="B3" s="75"/>
      <c r="C3" s="75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87"/>
      <c r="T3" s="75"/>
      <c r="U3" s="75"/>
      <c r="V3" s="71"/>
      <c r="W3" s="71"/>
      <c r="X3" s="71"/>
      <c r="Y3" s="71"/>
      <c r="Z3" s="23"/>
      <c r="AA3" s="23"/>
      <c r="AB3" s="23"/>
      <c r="AC3" s="23"/>
      <c r="AD3" s="23"/>
      <c r="AE3" s="23"/>
      <c r="AF3" s="23"/>
      <c r="AG3" s="23"/>
      <c r="AH3" s="23"/>
      <c r="AI3" s="23"/>
    </row>
    <row r="4" spans="1:35" ht="13.8" thickBot="1" x14ac:dyDescent="0.3">
      <c r="B4" s="224" t="s">
        <v>15</v>
      </c>
      <c r="C4" s="225"/>
      <c r="D4" s="74"/>
      <c r="E4" s="219" t="s">
        <v>16</v>
      </c>
      <c r="F4" s="220"/>
      <c r="G4" s="75"/>
      <c r="H4" s="219" t="s">
        <v>17</v>
      </c>
      <c r="I4" s="220"/>
      <c r="J4" s="75"/>
      <c r="K4" s="219" t="s">
        <v>18</v>
      </c>
      <c r="L4" s="220"/>
      <c r="M4" s="75"/>
      <c r="N4" s="219" t="s">
        <v>19</v>
      </c>
      <c r="O4" s="220"/>
      <c r="P4" s="75"/>
      <c r="Q4" s="219" t="s">
        <v>20</v>
      </c>
      <c r="R4" s="223"/>
      <c r="S4" s="23"/>
      <c r="T4" s="222"/>
      <c r="U4" s="222"/>
      <c r="V4" s="70"/>
      <c r="W4" s="70"/>
      <c r="X4" s="70"/>
      <c r="Y4" s="70"/>
    </row>
    <row r="5" spans="1:35" ht="13.8" thickBot="1" x14ac:dyDescent="0.3">
      <c r="B5" s="76" t="s">
        <v>25</v>
      </c>
      <c r="C5" s="77" t="s">
        <v>14</v>
      </c>
      <c r="D5" s="74"/>
      <c r="E5" s="76" t="s">
        <v>13</v>
      </c>
      <c r="F5" s="77" t="s">
        <v>14</v>
      </c>
      <c r="G5" s="75"/>
      <c r="H5" s="76" t="s">
        <v>13</v>
      </c>
      <c r="I5" s="77" t="s">
        <v>14</v>
      </c>
      <c r="J5" s="75"/>
      <c r="K5" s="76" t="s">
        <v>13</v>
      </c>
      <c r="L5" s="77" t="s">
        <v>14</v>
      </c>
      <c r="M5" s="75"/>
      <c r="N5" s="76" t="s">
        <v>13</v>
      </c>
      <c r="O5" s="77" t="s">
        <v>14</v>
      </c>
      <c r="P5" s="75"/>
      <c r="Q5" s="73" t="s">
        <v>13</v>
      </c>
      <c r="R5" s="102" t="s">
        <v>14</v>
      </c>
      <c r="S5" s="23"/>
      <c r="T5" s="75"/>
      <c r="U5" s="75"/>
      <c r="V5" s="70"/>
      <c r="W5" s="70"/>
      <c r="X5" s="70"/>
      <c r="Y5" s="70"/>
    </row>
    <row r="6" spans="1:35" ht="13.8" thickTop="1" x14ac:dyDescent="0.25">
      <c r="A6" s="78">
        <v>36557</v>
      </c>
      <c r="B6" s="79">
        <v>0</v>
      </c>
      <c r="C6" s="80">
        <v>-5000</v>
      </c>
      <c r="D6" s="81"/>
      <c r="E6" s="79">
        <v>0</v>
      </c>
      <c r="F6" s="80">
        <v>0</v>
      </c>
      <c r="G6" s="81"/>
      <c r="H6" s="79">
        <v>0</v>
      </c>
      <c r="I6" s="80">
        <v>0</v>
      </c>
      <c r="J6" s="81"/>
      <c r="K6" s="79">
        <v>0</v>
      </c>
      <c r="L6" s="80">
        <v>0</v>
      </c>
      <c r="M6" s="81"/>
      <c r="N6" s="79">
        <v>0</v>
      </c>
      <c r="O6" s="80">
        <v>0</v>
      </c>
      <c r="P6" s="81"/>
      <c r="Q6" s="82">
        <v>0</v>
      </c>
      <c r="R6" s="81">
        <v>0</v>
      </c>
      <c r="S6" s="106"/>
      <c r="T6" s="81"/>
      <c r="U6" s="81"/>
      <c r="V6" s="70"/>
      <c r="W6" s="70"/>
      <c r="X6" s="70"/>
      <c r="Y6" s="70"/>
    </row>
    <row r="7" spans="1:35" x14ac:dyDescent="0.25">
      <c r="A7" s="78">
        <v>36558</v>
      </c>
      <c r="B7" s="79">
        <v>0</v>
      </c>
      <c r="C7" s="80">
        <v>0</v>
      </c>
      <c r="D7" s="81"/>
      <c r="E7" s="79">
        <v>0</v>
      </c>
      <c r="F7" s="80">
        <v>0</v>
      </c>
      <c r="G7" s="81"/>
      <c r="H7" s="79">
        <v>0</v>
      </c>
      <c r="I7" s="80">
        <v>0</v>
      </c>
      <c r="J7" s="81"/>
      <c r="K7" s="79">
        <v>0</v>
      </c>
      <c r="L7" s="80">
        <v>0</v>
      </c>
      <c r="M7" s="81"/>
      <c r="N7" s="79">
        <v>0</v>
      </c>
      <c r="O7" s="80">
        <v>0</v>
      </c>
      <c r="P7" s="81"/>
      <c r="Q7" s="79">
        <v>0</v>
      </c>
      <c r="R7" s="81">
        <v>0</v>
      </c>
      <c r="S7" s="106"/>
      <c r="T7" s="81"/>
      <c r="U7" s="81"/>
      <c r="V7" s="70"/>
      <c r="W7" s="70"/>
      <c r="X7" s="70"/>
      <c r="Y7" s="70"/>
    </row>
    <row r="8" spans="1:35" x14ac:dyDescent="0.25">
      <c r="A8" s="78">
        <v>36559</v>
      </c>
      <c r="B8" s="79">
        <v>0</v>
      </c>
      <c r="C8" s="80">
        <v>0</v>
      </c>
      <c r="D8" s="81"/>
      <c r="E8" s="79">
        <v>0</v>
      </c>
      <c r="F8" s="80">
        <v>0</v>
      </c>
      <c r="G8" s="81"/>
      <c r="H8" s="79">
        <v>0</v>
      </c>
      <c r="I8" s="80">
        <v>0</v>
      </c>
      <c r="J8" s="81"/>
      <c r="K8" s="79">
        <v>0</v>
      </c>
      <c r="L8" s="80">
        <v>0</v>
      </c>
      <c r="M8" s="81"/>
      <c r="N8" s="79">
        <v>0</v>
      </c>
      <c r="O8" s="80">
        <v>0</v>
      </c>
      <c r="P8" s="81"/>
      <c r="Q8" s="79">
        <v>0</v>
      </c>
      <c r="R8" s="81">
        <v>0</v>
      </c>
      <c r="S8" s="106"/>
      <c r="T8" s="81"/>
      <c r="U8" s="81"/>
      <c r="V8" s="70"/>
      <c r="W8" s="70"/>
      <c r="X8" s="70"/>
      <c r="Y8" s="70"/>
    </row>
    <row r="9" spans="1:35" x14ac:dyDescent="0.25">
      <c r="A9" s="78">
        <v>36560</v>
      </c>
      <c r="B9" s="79">
        <v>0</v>
      </c>
      <c r="C9" s="80">
        <v>0</v>
      </c>
      <c r="D9" s="81"/>
      <c r="E9" s="79">
        <v>0</v>
      </c>
      <c r="F9" s="80">
        <v>0</v>
      </c>
      <c r="G9" s="81"/>
      <c r="H9" s="79">
        <v>0</v>
      </c>
      <c r="I9" s="80">
        <v>0</v>
      </c>
      <c r="J9" s="81"/>
      <c r="K9" s="79">
        <v>0</v>
      </c>
      <c r="L9" s="80">
        <v>0</v>
      </c>
      <c r="M9" s="81"/>
      <c r="N9" s="79">
        <v>0</v>
      </c>
      <c r="O9" s="80">
        <v>0</v>
      </c>
      <c r="P9" s="81"/>
      <c r="Q9" s="79">
        <v>0</v>
      </c>
      <c r="R9" s="81">
        <v>0</v>
      </c>
      <c r="S9" s="106"/>
      <c r="T9" s="81"/>
      <c r="U9" s="81"/>
      <c r="V9" s="70"/>
      <c r="W9" s="70"/>
      <c r="X9" s="70"/>
      <c r="Y9" s="70"/>
    </row>
    <row r="10" spans="1:35" x14ac:dyDescent="0.25">
      <c r="A10" s="78">
        <v>36561</v>
      </c>
      <c r="B10" s="79">
        <v>0</v>
      </c>
      <c r="C10" s="80">
        <v>0</v>
      </c>
      <c r="D10" s="81"/>
      <c r="E10" s="79">
        <v>0</v>
      </c>
      <c r="F10" s="80">
        <v>0</v>
      </c>
      <c r="G10" s="81"/>
      <c r="H10" s="79">
        <v>0</v>
      </c>
      <c r="I10" s="80">
        <v>0</v>
      </c>
      <c r="J10" s="81"/>
      <c r="K10" s="79">
        <v>0</v>
      </c>
      <c r="L10" s="80">
        <v>0</v>
      </c>
      <c r="M10" s="81"/>
      <c r="N10" s="79">
        <v>0</v>
      </c>
      <c r="O10" s="80">
        <v>0</v>
      </c>
      <c r="P10" s="81"/>
      <c r="Q10" s="79">
        <v>0</v>
      </c>
      <c r="R10" s="81">
        <v>0</v>
      </c>
      <c r="S10" s="106"/>
      <c r="T10" s="81"/>
      <c r="U10" s="81"/>
      <c r="V10" s="70"/>
      <c r="W10" s="70"/>
      <c r="X10" s="70"/>
      <c r="Y10" s="70"/>
    </row>
    <row r="11" spans="1:35" x14ac:dyDescent="0.25">
      <c r="A11" s="78">
        <v>36562</v>
      </c>
      <c r="B11" s="83">
        <v>0</v>
      </c>
      <c r="C11" s="84">
        <v>0</v>
      </c>
      <c r="D11" s="81"/>
      <c r="E11" s="83">
        <v>0</v>
      </c>
      <c r="F11" s="84">
        <v>0</v>
      </c>
      <c r="G11" s="81"/>
      <c r="H11" s="83">
        <v>0</v>
      </c>
      <c r="I11" s="84">
        <v>0</v>
      </c>
      <c r="J11" s="81"/>
      <c r="K11" s="83">
        <v>0</v>
      </c>
      <c r="L11" s="84">
        <v>0</v>
      </c>
      <c r="M11" s="81"/>
      <c r="N11" s="83">
        <v>0</v>
      </c>
      <c r="O11" s="84">
        <v>0</v>
      </c>
      <c r="P11" s="81"/>
      <c r="Q11" s="83">
        <v>0</v>
      </c>
      <c r="R11" s="103">
        <v>0</v>
      </c>
      <c r="S11" s="106"/>
      <c r="T11" s="81"/>
      <c r="U11" s="81"/>
      <c r="V11" s="70"/>
      <c r="W11" s="70"/>
      <c r="X11" s="70"/>
      <c r="Y11" s="70"/>
    </row>
    <row r="12" spans="1:35" x14ac:dyDescent="0.25">
      <c r="A12" s="78">
        <v>36563</v>
      </c>
      <c r="B12" s="83">
        <v>0</v>
      </c>
      <c r="C12" s="84">
        <v>0</v>
      </c>
      <c r="D12" s="81"/>
      <c r="E12" s="83">
        <v>0</v>
      </c>
      <c r="F12" s="84">
        <v>0</v>
      </c>
      <c r="G12" s="81"/>
      <c r="H12" s="83">
        <v>0</v>
      </c>
      <c r="I12" s="84">
        <v>0</v>
      </c>
      <c r="J12" s="81"/>
      <c r="K12" s="83">
        <v>0</v>
      </c>
      <c r="L12" s="84">
        <v>0</v>
      </c>
      <c r="M12" s="81"/>
      <c r="N12" s="83">
        <v>0</v>
      </c>
      <c r="O12" s="84">
        <v>0</v>
      </c>
      <c r="P12" s="81"/>
      <c r="Q12" s="83">
        <v>0</v>
      </c>
      <c r="R12" s="103">
        <v>0</v>
      </c>
      <c r="S12" s="106"/>
      <c r="T12" s="81"/>
      <c r="U12" s="81"/>
      <c r="V12" s="70"/>
      <c r="W12" s="70"/>
      <c r="X12" s="70"/>
      <c r="Y12" s="70"/>
    </row>
    <row r="13" spans="1:35" x14ac:dyDescent="0.25">
      <c r="A13" s="78">
        <v>36564</v>
      </c>
      <c r="B13" s="83">
        <f>29994*0.985</f>
        <v>29544.09</v>
      </c>
      <c r="C13" s="84">
        <v>0</v>
      </c>
      <c r="D13" s="81"/>
      <c r="E13" s="83">
        <v>0</v>
      </c>
      <c r="F13" s="84">
        <v>0</v>
      </c>
      <c r="G13" s="81"/>
      <c r="H13" s="83">
        <v>0</v>
      </c>
      <c r="I13" s="84">
        <v>0</v>
      </c>
      <c r="J13" s="81"/>
      <c r="K13" s="83">
        <v>0</v>
      </c>
      <c r="L13" s="84">
        <v>0</v>
      </c>
      <c r="M13" s="81"/>
      <c r="N13" s="83">
        <v>0</v>
      </c>
      <c r="O13" s="84">
        <v>0</v>
      </c>
      <c r="P13" s="81"/>
      <c r="Q13" s="83">
        <v>0</v>
      </c>
      <c r="R13" s="103">
        <v>0</v>
      </c>
      <c r="S13" s="106"/>
      <c r="T13" s="81"/>
      <c r="U13" s="81"/>
      <c r="V13" s="70"/>
      <c r="W13" s="70"/>
      <c r="X13" s="70"/>
      <c r="Y13" s="70"/>
    </row>
    <row r="14" spans="1:35" x14ac:dyDescent="0.25">
      <c r="A14" s="78">
        <v>36565</v>
      </c>
      <c r="B14" s="83">
        <v>0</v>
      </c>
      <c r="C14" s="84">
        <v>0</v>
      </c>
      <c r="D14" s="81"/>
      <c r="E14" s="83">
        <v>0</v>
      </c>
      <c r="F14" s="84">
        <v>0</v>
      </c>
      <c r="G14" s="81"/>
      <c r="H14" s="83">
        <v>0</v>
      </c>
      <c r="I14" s="84">
        <v>0</v>
      </c>
      <c r="J14" s="81"/>
      <c r="K14" s="83">
        <v>0</v>
      </c>
      <c r="L14" s="84">
        <v>0</v>
      </c>
      <c r="M14" s="81"/>
      <c r="N14" s="83">
        <v>0</v>
      </c>
      <c r="O14" s="84">
        <v>0</v>
      </c>
      <c r="P14" s="81"/>
      <c r="Q14" s="83">
        <v>0</v>
      </c>
      <c r="R14" s="103">
        <v>0</v>
      </c>
      <c r="S14" s="106"/>
      <c r="T14" s="81"/>
      <c r="U14" s="81"/>
      <c r="V14" s="70"/>
      <c r="W14" s="70"/>
      <c r="X14" s="70"/>
      <c r="Y14" s="70"/>
    </row>
    <row r="15" spans="1:35" x14ac:dyDescent="0.25">
      <c r="A15" s="78">
        <v>36566</v>
      </c>
      <c r="B15" s="83">
        <v>0</v>
      </c>
      <c r="C15" s="84">
        <v>0</v>
      </c>
      <c r="D15" s="81"/>
      <c r="E15" s="83">
        <v>0</v>
      </c>
      <c r="F15" s="84">
        <v>0</v>
      </c>
      <c r="G15" s="81"/>
      <c r="H15" s="83">
        <v>0</v>
      </c>
      <c r="I15" s="84">
        <v>0</v>
      </c>
      <c r="J15" s="81"/>
      <c r="K15" s="83">
        <v>0</v>
      </c>
      <c r="L15" s="84">
        <v>0</v>
      </c>
      <c r="M15" s="81"/>
      <c r="N15" s="83">
        <v>0</v>
      </c>
      <c r="O15" s="84">
        <v>0</v>
      </c>
      <c r="P15" s="81"/>
      <c r="Q15" s="83">
        <v>0</v>
      </c>
      <c r="R15" s="103">
        <v>0</v>
      </c>
      <c r="S15" s="106"/>
      <c r="T15" s="81"/>
      <c r="U15" s="81"/>
      <c r="V15" s="70"/>
      <c r="W15" s="70"/>
      <c r="X15" s="70"/>
      <c r="Y15" s="70"/>
    </row>
    <row r="16" spans="1:35" x14ac:dyDescent="0.25">
      <c r="A16" s="78">
        <v>36567</v>
      </c>
      <c r="B16" s="83">
        <v>0</v>
      </c>
      <c r="C16" s="84">
        <v>0</v>
      </c>
      <c r="D16" s="81"/>
      <c r="E16" s="83">
        <v>0</v>
      </c>
      <c r="F16" s="84">
        <v>0</v>
      </c>
      <c r="G16" s="81"/>
      <c r="H16" s="83">
        <v>0</v>
      </c>
      <c r="I16" s="84">
        <v>0</v>
      </c>
      <c r="J16" s="81"/>
      <c r="K16" s="83">
        <v>0</v>
      </c>
      <c r="L16" s="84">
        <v>0</v>
      </c>
      <c r="M16" s="81"/>
      <c r="N16" s="83">
        <v>0</v>
      </c>
      <c r="O16" s="84">
        <v>0</v>
      </c>
      <c r="P16" s="81"/>
      <c r="Q16" s="83">
        <v>0</v>
      </c>
      <c r="R16" s="103">
        <v>0</v>
      </c>
      <c r="S16" s="106"/>
      <c r="T16" s="81"/>
      <c r="U16" s="81"/>
      <c r="V16" s="70"/>
      <c r="W16" s="70"/>
      <c r="X16" s="70"/>
      <c r="Y16" s="70"/>
    </row>
    <row r="17" spans="1:25" x14ac:dyDescent="0.25">
      <c r="A17" s="78">
        <v>36568</v>
      </c>
      <c r="B17" s="83">
        <v>0</v>
      </c>
      <c r="C17" s="84">
        <v>0</v>
      </c>
      <c r="D17" s="81"/>
      <c r="E17" s="83">
        <v>0</v>
      </c>
      <c r="F17" s="84">
        <v>0</v>
      </c>
      <c r="G17" s="81"/>
      <c r="H17" s="83">
        <v>0</v>
      </c>
      <c r="I17" s="84">
        <v>0</v>
      </c>
      <c r="J17" s="81"/>
      <c r="K17" s="83">
        <v>0</v>
      </c>
      <c r="L17" s="84">
        <v>0</v>
      </c>
      <c r="M17" s="81"/>
      <c r="N17" s="83">
        <v>0</v>
      </c>
      <c r="O17" s="84">
        <v>0</v>
      </c>
      <c r="P17" s="81"/>
      <c r="Q17" s="83">
        <v>0</v>
      </c>
      <c r="R17" s="103">
        <v>0</v>
      </c>
      <c r="S17" s="106"/>
      <c r="T17" s="81"/>
      <c r="U17" s="81"/>
      <c r="V17" s="70"/>
      <c r="W17" s="70"/>
      <c r="X17" s="70"/>
      <c r="Y17" s="70"/>
    </row>
    <row r="18" spans="1:25" x14ac:dyDescent="0.25">
      <c r="A18" s="78">
        <v>36569</v>
      </c>
      <c r="B18" s="83">
        <v>0</v>
      </c>
      <c r="C18" s="84">
        <v>0</v>
      </c>
      <c r="D18" s="81"/>
      <c r="E18" s="83">
        <v>0</v>
      </c>
      <c r="F18" s="84">
        <v>0</v>
      </c>
      <c r="G18" s="81"/>
      <c r="H18" s="83">
        <v>0</v>
      </c>
      <c r="I18" s="84">
        <v>0</v>
      </c>
      <c r="J18" s="81"/>
      <c r="K18" s="83">
        <v>0</v>
      </c>
      <c r="L18" s="84">
        <v>0</v>
      </c>
      <c r="M18" s="81"/>
      <c r="N18" s="83">
        <v>0</v>
      </c>
      <c r="O18" s="84">
        <v>0</v>
      </c>
      <c r="P18" s="81"/>
      <c r="Q18" s="83">
        <v>0</v>
      </c>
      <c r="R18" s="103">
        <v>0</v>
      </c>
      <c r="S18" s="106"/>
      <c r="T18" s="81"/>
      <c r="U18" s="81"/>
      <c r="V18" s="70"/>
      <c r="W18" s="70"/>
      <c r="X18" s="70"/>
      <c r="Y18" s="70"/>
    </row>
    <row r="19" spans="1:25" x14ac:dyDescent="0.25">
      <c r="A19" s="78">
        <v>36570</v>
      </c>
      <c r="B19" s="83">
        <v>0</v>
      </c>
      <c r="C19" s="84">
        <v>0</v>
      </c>
      <c r="D19" s="81"/>
      <c r="E19" s="83">
        <v>0</v>
      </c>
      <c r="F19" s="84">
        <v>0</v>
      </c>
      <c r="G19" s="81"/>
      <c r="H19" s="83">
        <v>0</v>
      </c>
      <c r="I19" s="84">
        <v>0</v>
      </c>
      <c r="J19" s="81"/>
      <c r="K19" s="83">
        <v>0</v>
      </c>
      <c r="L19" s="84">
        <v>0</v>
      </c>
      <c r="M19" s="81"/>
      <c r="N19" s="83">
        <v>0</v>
      </c>
      <c r="O19" s="84">
        <v>0</v>
      </c>
      <c r="P19" s="81"/>
      <c r="Q19" s="83">
        <v>0</v>
      </c>
      <c r="R19" s="103">
        <v>0</v>
      </c>
      <c r="S19" s="106"/>
      <c r="T19" s="81"/>
      <c r="U19" s="81"/>
      <c r="V19" s="70"/>
      <c r="W19" s="70"/>
      <c r="X19" s="70"/>
      <c r="Y19" s="70"/>
    </row>
    <row r="20" spans="1:25" x14ac:dyDescent="0.25">
      <c r="A20" s="78">
        <v>36571</v>
      </c>
      <c r="B20" s="83">
        <v>0</v>
      </c>
      <c r="C20" s="84">
        <v>0</v>
      </c>
      <c r="D20" s="81"/>
      <c r="E20" s="83">
        <v>0</v>
      </c>
      <c r="F20" s="84">
        <v>0</v>
      </c>
      <c r="G20" s="81"/>
      <c r="H20" s="83">
        <v>0</v>
      </c>
      <c r="I20" s="84">
        <v>0</v>
      </c>
      <c r="J20" s="81"/>
      <c r="K20" s="83">
        <v>0</v>
      </c>
      <c r="L20" s="84">
        <v>0</v>
      </c>
      <c r="M20" s="81"/>
      <c r="N20" s="83">
        <v>0</v>
      </c>
      <c r="O20" s="84">
        <v>0</v>
      </c>
      <c r="P20" s="81"/>
      <c r="Q20" s="83">
        <v>0</v>
      </c>
      <c r="R20" s="103">
        <v>0</v>
      </c>
      <c r="S20" s="106"/>
      <c r="T20" s="81"/>
      <c r="U20" s="81"/>
      <c r="V20" s="70"/>
      <c r="W20" s="70"/>
      <c r="X20" s="70"/>
      <c r="Y20" s="70"/>
    </row>
    <row r="21" spans="1:25" x14ac:dyDescent="0.25">
      <c r="A21" s="78">
        <v>36572</v>
      </c>
      <c r="B21" s="83">
        <f>10250*0.985</f>
        <v>10096.25</v>
      </c>
      <c r="C21" s="84">
        <v>0</v>
      </c>
      <c r="D21" s="81"/>
      <c r="E21" s="83">
        <v>0</v>
      </c>
      <c r="F21" s="84">
        <v>0</v>
      </c>
      <c r="G21" s="81"/>
      <c r="H21" s="83">
        <v>0</v>
      </c>
      <c r="I21" s="84">
        <v>0</v>
      </c>
      <c r="J21" s="81"/>
      <c r="K21" s="83">
        <v>0</v>
      </c>
      <c r="L21" s="84">
        <v>0</v>
      </c>
      <c r="M21" s="81"/>
      <c r="N21" s="83">
        <v>0</v>
      </c>
      <c r="O21" s="84">
        <v>0</v>
      </c>
      <c r="P21" s="81"/>
      <c r="Q21" s="83">
        <v>0</v>
      </c>
      <c r="R21" s="103">
        <v>0</v>
      </c>
      <c r="S21" s="106"/>
      <c r="T21" s="81"/>
      <c r="U21" s="81"/>
      <c r="V21" s="70"/>
      <c r="W21" s="70"/>
      <c r="X21" s="70"/>
      <c r="Y21" s="70"/>
    </row>
    <row r="22" spans="1:25" x14ac:dyDescent="0.25">
      <c r="A22" s="78">
        <v>36573</v>
      </c>
      <c r="B22" s="83">
        <v>0</v>
      </c>
      <c r="C22" s="84">
        <v>-19459</v>
      </c>
      <c r="D22" s="81"/>
      <c r="E22" s="83">
        <v>0</v>
      </c>
      <c r="F22" s="84">
        <v>0</v>
      </c>
      <c r="G22" s="81"/>
      <c r="H22" s="83">
        <v>0</v>
      </c>
      <c r="I22" s="84">
        <v>0</v>
      </c>
      <c r="J22" s="81"/>
      <c r="K22" s="83">
        <v>0</v>
      </c>
      <c r="L22" s="84">
        <v>0</v>
      </c>
      <c r="M22" s="81"/>
      <c r="N22" s="83">
        <v>0</v>
      </c>
      <c r="O22" s="84">
        <v>0</v>
      </c>
      <c r="P22" s="81"/>
      <c r="Q22" s="83">
        <v>0</v>
      </c>
      <c r="R22" s="103">
        <v>0</v>
      </c>
      <c r="S22" s="106"/>
      <c r="T22" s="81"/>
      <c r="U22" s="81"/>
      <c r="V22" s="70"/>
      <c r="W22" s="70"/>
      <c r="X22" s="70"/>
      <c r="Y22" s="70"/>
    </row>
    <row r="23" spans="1:25" x14ac:dyDescent="0.25">
      <c r="A23" s="78">
        <v>36574</v>
      </c>
      <c r="B23" s="83">
        <v>9748</v>
      </c>
      <c r="C23" s="84">
        <v>0</v>
      </c>
      <c r="D23" s="81"/>
      <c r="E23" s="83">
        <v>0</v>
      </c>
      <c r="F23" s="84">
        <v>0</v>
      </c>
      <c r="G23" s="81"/>
      <c r="H23" s="83">
        <v>0</v>
      </c>
      <c r="I23" s="84">
        <v>0</v>
      </c>
      <c r="J23" s="81"/>
      <c r="K23" s="83">
        <v>0</v>
      </c>
      <c r="L23" s="84">
        <v>0</v>
      </c>
      <c r="M23" s="81"/>
      <c r="N23" s="83">
        <v>0</v>
      </c>
      <c r="O23" s="84">
        <v>0</v>
      </c>
      <c r="P23" s="81"/>
      <c r="Q23" s="83">
        <v>0</v>
      </c>
      <c r="R23" s="103">
        <v>0</v>
      </c>
      <c r="S23" s="106"/>
      <c r="T23" s="81"/>
      <c r="U23" s="81"/>
      <c r="V23" s="70"/>
      <c r="W23" s="70"/>
      <c r="X23" s="70"/>
      <c r="Y23" s="70"/>
    </row>
    <row r="24" spans="1:25" x14ac:dyDescent="0.25">
      <c r="A24" s="78">
        <v>36575</v>
      </c>
      <c r="B24" s="83">
        <v>0</v>
      </c>
      <c r="C24" s="84">
        <v>0</v>
      </c>
      <c r="D24" s="81"/>
      <c r="E24" s="83">
        <v>0</v>
      </c>
      <c r="F24" s="84">
        <v>0</v>
      </c>
      <c r="G24" s="81"/>
      <c r="H24" s="83">
        <v>0</v>
      </c>
      <c r="I24" s="84">
        <v>0</v>
      </c>
      <c r="J24" s="81"/>
      <c r="K24" s="83">
        <v>0</v>
      </c>
      <c r="L24" s="84">
        <v>0</v>
      </c>
      <c r="M24" s="81"/>
      <c r="N24" s="83">
        <v>0</v>
      </c>
      <c r="O24" s="84">
        <v>0</v>
      </c>
      <c r="P24" s="81"/>
      <c r="Q24" s="83">
        <v>0</v>
      </c>
      <c r="R24" s="103">
        <v>0</v>
      </c>
      <c r="S24" s="106"/>
      <c r="T24" s="81"/>
      <c r="U24" s="81"/>
      <c r="V24" s="70"/>
      <c r="W24" s="70"/>
      <c r="X24" s="70"/>
      <c r="Y24" s="70"/>
    </row>
    <row r="25" spans="1:25" x14ac:dyDescent="0.25">
      <c r="A25" s="78">
        <v>36576</v>
      </c>
      <c r="B25" s="83">
        <v>0</v>
      </c>
      <c r="C25" s="84">
        <v>0</v>
      </c>
      <c r="D25" s="81"/>
      <c r="E25" s="83">
        <v>0</v>
      </c>
      <c r="F25" s="84">
        <v>0</v>
      </c>
      <c r="G25" s="81"/>
      <c r="H25" s="83">
        <v>0</v>
      </c>
      <c r="I25" s="84">
        <v>0</v>
      </c>
      <c r="J25" s="81"/>
      <c r="K25" s="83">
        <v>0</v>
      </c>
      <c r="L25" s="84">
        <v>0</v>
      </c>
      <c r="M25" s="81"/>
      <c r="N25" s="83">
        <v>0</v>
      </c>
      <c r="O25" s="84">
        <v>0</v>
      </c>
      <c r="P25" s="81"/>
      <c r="Q25" s="83">
        <v>0</v>
      </c>
      <c r="R25" s="103">
        <v>0</v>
      </c>
      <c r="S25" s="106"/>
      <c r="T25" s="81"/>
      <c r="U25" s="81"/>
      <c r="V25" s="70"/>
      <c r="W25" s="70"/>
      <c r="X25" s="70"/>
      <c r="Y25" s="70"/>
    </row>
    <row r="26" spans="1:25" x14ac:dyDescent="0.25">
      <c r="A26" s="78">
        <v>36577</v>
      </c>
      <c r="B26" s="83">
        <v>0</v>
      </c>
      <c r="C26" s="84">
        <v>0</v>
      </c>
      <c r="D26" s="81"/>
      <c r="E26" s="83">
        <v>0</v>
      </c>
      <c r="F26" s="84">
        <v>0</v>
      </c>
      <c r="G26" s="81"/>
      <c r="H26" s="83">
        <v>0</v>
      </c>
      <c r="I26" s="84">
        <v>0</v>
      </c>
      <c r="J26" s="81"/>
      <c r="K26" s="83">
        <v>0</v>
      </c>
      <c r="L26" s="84">
        <v>0</v>
      </c>
      <c r="M26" s="81"/>
      <c r="N26" s="83">
        <v>0</v>
      </c>
      <c r="O26" s="84">
        <v>0</v>
      </c>
      <c r="P26" s="81"/>
      <c r="Q26" s="83">
        <v>0</v>
      </c>
      <c r="R26" s="103">
        <v>0</v>
      </c>
      <c r="S26" s="106"/>
      <c r="T26" s="81"/>
      <c r="U26" s="81"/>
      <c r="V26" s="70"/>
      <c r="W26" s="70"/>
      <c r="X26" s="70"/>
      <c r="Y26" s="70"/>
    </row>
    <row r="27" spans="1:25" x14ac:dyDescent="0.25">
      <c r="A27" s="78">
        <v>36578</v>
      </c>
      <c r="B27" s="83">
        <v>0</v>
      </c>
      <c r="C27" s="84">
        <v>0</v>
      </c>
      <c r="D27" s="81"/>
      <c r="E27" s="83">
        <v>0</v>
      </c>
      <c r="F27" s="84">
        <v>0</v>
      </c>
      <c r="G27" s="81"/>
      <c r="H27" s="83">
        <v>0</v>
      </c>
      <c r="I27" s="84">
        <v>0</v>
      </c>
      <c r="J27" s="81"/>
      <c r="K27" s="83">
        <v>0</v>
      </c>
      <c r="L27" s="84">
        <v>0</v>
      </c>
      <c r="M27" s="81"/>
      <c r="N27" s="83">
        <v>0</v>
      </c>
      <c r="O27" s="84">
        <v>0</v>
      </c>
      <c r="P27" s="81"/>
      <c r="Q27" s="83">
        <v>0</v>
      </c>
      <c r="R27" s="103">
        <v>0</v>
      </c>
      <c r="S27" s="106"/>
      <c r="T27" s="81"/>
      <c r="U27" s="81"/>
      <c r="V27" s="70"/>
      <c r="W27" s="70"/>
      <c r="X27" s="70"/>
      <c r="Y27" s="70"/>
    </row>
    <row r="28" spans="1:25" x14ac:dyDescent="0.25">
      <c r="A28" s="78">
        <v>36579</v>
      </c>
      <c r="B28" s="83">
        <v>0</v>
      </c>
      <c r="C28" s="84">
        <v>0</v>
      </c>
      <c r="D28" s="81"/>
      <c r="E28" s="83">
        <v>0</v>
      </c>
      <c r="F28" s="84">
        <v>0</v>
      </c>
      <c r="G28" s="81"/>
      <c r="H28" s="83">
        <v>0</v>
      </c>
      <c r="I28" s="84">
        <v>0</v>
      </c>
      <c r="J28" s="81"/>
      <c r="K28" s="83">
        <v>0</v>
      </c>
      <c r="L28" s="84">
        <v>0</v>
      </c>
      <c r="M28" s="81"/>
      <c r="N28" s="83">
        <v>0</v>
      </c>
      <c r="O28" s="84">
        <v>0</v>
      </c>
      <c r="P28" s="81"/>
      <c r="Q28" s="83">
        <v>0</v>
      </c>
      <c r="R28" s="103">
        <v>0</v>
      </c>
      <c r="S28" s="106"/>
      <c r="T28" s="81"/>
      <c r="U28" s="81"/>
      <c r="V28" s="70"/>
      <c r="W28" s="70"/>
      <c r="X28" s="70"/>
      <c r="Y28" s="70"/>
    </row>
    <row r="29" spans="1:25" x14ac:dyDescent="0.25">
      <c r="A29" s="78">
        <v>36580</v>
      </c>
      <c r="B29" s="83">
        <v>0</v>
      </c>
      <c r="C29" s="84">
        <v>0</v>
      </c>
      <c r="D29" s="81"/>
      <c r="E29" s="83">
        <v>0</v>
      </c>
      <c r="F29" s="84">
        <v>0</v>
      </c>
      <c r="G29" s="81"/>
      <c r="H29" s="83">
        <v>0</v>
      </c>
      <c r="I29" s="84">
        <v>0</v>
      </c>
      <c r="J29" s="81"/>
      <c r="K29" s="83">
        <v>0</v>
      </c>
      <c r="L29" s="84">
        <v>0</v>
      </c>
      <c r="M29" s="81"/>
      <c r="N29" s="83">
        <v>0</v>
      </c>
      <c r="O29" s="84">
        <v>0</v>
      </c>
      <c r="P29" s="81"/>
      <c r="Q29" s="83">
        <v>0</v>
      </c>
      <c r="R29" s="103">
        <v>0</v>
      </c>
      <c r="S29" s="106"/>
      <c r="T29" s="81"/>
      <c r="U29" s="81"/>
      <c r="V29" s="70"/>
      <c r="W29" s="70"/>
      <c r="X29" s="70"/>
      <c r="Y29" s="70"/>
    </row>
    <row r="30" spans="1:25" x14ac:dyDescent="0.25">
      <c r="A30" s="78">
        <v>36581</v>
      </c>
      <c r="B30" s="83">
        <v>0</v>
      </c>
      <c r="C30" s="84">
        <v>0</v>
      </c>
      <c r="D30" s="81"/>
      <c r="E30" s="83">
        <v>0</v>
      </c>
      <c r="F30" s="84">
        <v>0</v>
      </c>
      <c r="G30" s="81"/>
      <c r="H30" s="83">
        <v>0</v>
      </c>
      <c r="I30" s="84">
        <v>0</v>
      </c>
      <c r="J30" s="81"/>
      <c r="K30" s="83">
        <v>0</v>
      </c>
      <c r="L30" s="84">
        <v>0</v>
      </c>
      <c r="M30" s="81"/>
      <c r="N30" s="83">
        <v>0</v>
      </c>
      <c r="O30" s="84">
        <v>0</v>
      </c>
      <c r="P30" s="81"/>
      <c r="Q30" s="83">
        <v>0</v>
      </c>
      <c r="R30" s="103">
        <v>0</v>
      </c>
      <c r="S30" s="106"/>
      <c r="T30" s="81"/>
      <c r="U30" s="81"/>
      <c r="V30" s="70"/>
      <c r="W30" s="70"/>
      <c r="X30" s="70"/>
      <c r="Y30" s="70"/>
    </row>
    <row r="31" spans="1:25" x14ac:dyDescent="0.25">
      <c r="A31" s="78">
        <v>36582</v>
      </c>
      <c r="B31" s="83">
        <v>0</v>
      </c>
      <c r="C31" s="84">
        <v>0</v>
      </c>
      <c r="D31" s="81"/>
      <c r="E31" s="83">
        <v>0</v>
      </c>
      <c r="F31" s="84">
        <v>0</v>
      </c>
      <c r="G31" s="81"/>
      <c r="H31" s="83">
        <v>0</v>
      </c>
      <c r="I31" s="84">
        <v>0</v>
      </c>
      <c r="J31" s="81"/>
      <c r="K31" s="83">
        <v>0</v>
      </c>
      <c r="L31" s="84">
        <v>0</v>
      </c>
      <c r="M31" s="81"/>
      <c r="N31" s="83">
        <v>0</v>
      </c>
      <c r="O31" s="84">
        <v>0</v>
      </c>
      <c r="P31" s="81"/>
      <c r="Q31" s="83">
        <v>0</v>
      </c>
      <c r="R31" s="103">
        <v>0</v>
      </c>
      <c r="S31" s="106"/>
      <c r="T31" s="81"/>
      <c r="U31" s="81"/>
      <c r="V31" s="70"/>
      <c r="W31" s="70"/>
      <c r="X31" s="70"/>
      <c r="Y31" s="70"/>
    </row>
    <row r="32" spans="1:25" x14ac:dyDescent="0.25">
      <c r="A32" s="78">
        <v>36583</v>
      </c>
      <c r="B32" s="83">
        <v>0</v>
      </c>
      <c r="C32" s="84">
        <v>0</v>
      </c>
      <c r="D32" s="81"/>
      <c r="E32" s="83">
        <v>0</v>
      </c>
      <c r="F32" s="84">
        <v>0</v>
      </c>
      <c r="G32" s="81"/>
      <c r="H32" s="83">
        <v>0</v>
      </c>
      <c r="I32" s="84">
        <v>0</v>
      </c>
      <c r="J32" s="81"/>
      <c r="K32" s="83">
        <v>0</v>
      </c>
      <c r="L32" s="84">
        <v>0</v>
      </c>
      <c r="M32" s="81"/>
      <c r="N32" s="83">
        <v>0</v>
      </c>
      <c r="O32" s="84">
        <v>0</v>
      </c>
      <c r="P32" s="81"/>
      <c r="Q32" s="83">
        <v>0</v>
      </c>
      <c r="R32" s="103">
        <v>0</v>
      </c>
      <c r="S32" s="106"/>
      <c r="T32" s="81"/>
      <c r="U32" s="81"/>
      <c r="V32" s="70"/>
      <c r="W32" s="70"/>
      <c r="X32" s="70"/>
      <c r="Y32" s="70"/>
    </row>
    <row r="33" spans="1:25" x14ac:dyDescent="0.25">
      <c r="A33" s="78">
        <v>36584</v>
      </c>
      <c r="B33" s="83">
        <v>0</v>
      </c>
      <c r="C33" s="84">
        <v>0</v>
      </c>
      <c r="D33" s="81"/>
      <c r="E33" s="83">
        <v>0</v>
      </c>
      <c r="F33" s="84">
        <v>0</v>
      </c>
      <c r="G33" s="81"/>
      <c r="H33" s="83">
        <v>0</v>
      </c>
      <c r="I33" s="84">
        <v>0</v>
      </c>
      <c r="J33" s="81"/>
      <c r="K33" s="83">
        <v>0</v>
      </c>
      <c r="L33" s="84">
        <v>0</v>
      </c>
      <c r="M33" s="81"/>
      <c r="N33" s="83">
        <v>0</v>
      </c>
      <c r="O33" s="84">
        <v>0</v>
      </c>
      <c r="P33" s="81"/>
      <c r="Q33" s="83">
        <v>0</v>
      </c>
      <c r="R33" s="103">
        <v>0</v>
      </c>
      <c r="S33" s="106"/>
      <c r="T33" s="81"/>
      <c r="U33" s="81"/>
      <c r="V33" s="70"/>
      <c r="W33" s="70"/>
      <c r="X33" s="70"/>
      <c r="Y33" s="70"/>
    </row>
    <row r="34" spans="1:25" ht="13.8" thickBot="1" x14ac:dyDescent="0.3">
      <c r="A34" s="78">
        <v>36585</v>
      </c>
      <c r="B34" s="83">
        <v>0</v>
      </c>
      <c r="C34" s="84">
        <v>-20061</v>
      </c>
      <c r="D34" s="81"/>
      <c r="E34" s="83">
        <v>0</v>
      </c>
      <c r="F34" s="84">
        <v>0</v>
      </c>
      <c r="G34" s="81"/>
      <c r="H34" s="83">
        <v>0</v>
      </c>
      <c r="I34" s="84">
        <v>0</v>
      </c>
      <c r="J34" s="81"/>
      <c r="K34" s="83">
        <v>0</v>
      </c>
      <c r="L34" s="84">
        <v>0</v>
      </c>
      <c r="M34" s="81"/>
      <c r="N34" s="83">
        <v>0</v>
      </c>
      <c r="O34" s="84">
        <v>0</v>
      </c>
      <c r="P34" s="81"/>
      <c r="Q34" s="83">
        <v>0</v>
      </c>
      <c r="R34" s="103">
        <v>0</v>
      </c>
      <c r="S34" s="106"/>
      <c r="T34" s="81"/>
      <c r="U34" s="81"/>
      <c r="V34" s="70"/>
      <c r="W34" s="70"/>
      <c r="X34" s="70"/>
      <c r="Y34" s="70"/>
    </row>
    <row r="35" spans="1:25" ht="13.8" thickTop="1" x14ac:dyDescent="0.25">
      <c r="A35" s="72" t="s">
        <v>23</v>
      </c>
      <c r="B35" s="88">
        <f>SUM(B6:B34)</f>
        <v>49388.34</v>
      </c>
      <c r="C35" s="89">
        <f>SUM(C6:C34)</f>
        <v>-44520</v>
      </c>
      <c r="D35" s="85"/>
      <c r="E35" s="92">
        <f>SUM(E6:E34)</f>
        <v>0</v>
      </c>
      <c r="F35" s="93">
        <f>SUM(F6:F34)</f>
        <v>0</v>
      </c>
      <c r="G35" s="85"/>
      <c r="H35" s="92">
        <f>SUM(H6:H34)</f>
        <v>0</v>
      </c>
      <c r="I35" s="93">
        <f>SUM(I6:I34)</f>
        <v>0</v>
      </c>
      <c r="J35" s="85"/>
      <c r="K35" s="92">
        <f>SUM(K6:K34)</f>
        <v>0</v>
      </c>
      <c r="L35" s="93">
        <f>SUM(L6:L34)</f>
        <v>0</v>
      </c>
      <c r="M35" s="85"/>
      <c r="N35" s="92">
        <f>SUM(N6:N34)</f>
        <v>0</v>
      </c>
      <c r="O35" s="93">
        <f>SUM(O6:O34)</f>
        <v>0</v>
      </c>
      <c r="P35" s="85"/>
      <c r="Q35" s="92"/>
      <c r="R35" s="104"/>
      <c r="S35" s="87"/>
      <c r="T35" s="85"/>
      <c r="U35" s="81"/>
      <c r="V35" s="70"/>
      <c r="W35" s="70"/>
      <c r="X35" s="70"/>
      <c r="Y35" s="70"/>
    </row>
    <row r="36" spans="1:25" ht="13.8" thickBot="1" x14ac:dyDescent="0.3">
      <c r="A36" s="72" t="s">
        <v>22</v>
      </c>
      <c r="B36" s="90">
        <f>+B35+C35</f>
        <v>4868.3399999999965</v>
      </c>
      <c r="C36" s="91"/>
      <c r="D36" s="86"/>
      <c r="E36" s="90">
        <f>+SUM(E6:E35)+SUM(F6:F35)</f>
        <v>0</v>
      </c>
      <c r="F36" s="91"/>
      <c r="G36" s="85"/>
      <c r="H36" s="90">
        <f>+SUM(H6:H35)+SUM(I6:I35)</f>
        <v>0</v>
      </c>
      <c r="I36" s="91"/>
      <c r="J36" s="85"/>
      <c r="K36" s="90">
        <f>+SUM(K6:K35)+SUM(L6:L35)</f>
        <v>0</v>
      </c>
      <c r="L36" s="91"/>
      <c r="M36" s="85"/>
      <c r="N36" s="90">
        <f>+SUM(N6:N35)+SUM(O6:O35)</f>
        <v>0</v>
      </c>
      <c r="O36" s="91"/>
      <c r="P36" s="85"/>
      <c r="Q36" s="90">
        <f>+SUM(Q6:Q35)+SUM(R6:R35)</f>
        <v>0</v>
      </c>
      <c r="R36" s="105"/>
      <c r="S36" s="87"/>
      <c r="T36" s="85"/>
      <c r="U36" s="107"/>
      <c r="V36" s="70"/>
      <c r="W36" s="70"/>
      <c r="X36" s="70"/>
      <c r="Y36" s="70"/>
    </row>
    <row r="37" spans="1:25" ht="14.4" thickTop="1" thickBot="1" x14ac:dyDescent="0.3">
      <c r="A37" s="70"/>
      <c r="B37" s="70"/>
      <c r="C37" s="70"/>
      <c r="D37" s="70"/>
      <c r="E37" s="70"/>
      <c r="F37" s="70"/>
      <c r="G37" s="71"/>
      <c r="H37" s="70"/>
      <c r="I37" s="70"/>
      <c r="J37" s="71"/>
      <c r="K37" s="70"/>
      <c r="L37" s="70"/>
      <c r="M37" s="71"/>
      <c r="N37" s="70"/>
      <c r="O37" s="70"/>
      <c r="P37" s="71"/>
      <c r="Q37" s="70"/>
      <c r="R37" s="70"/>
      <c r="S37" s="71"/>
      <c r="T37" s="71"/>
      <c r="U37" s="71"/>
      <c r="V37" s="70"/>
      <c r="W37" s="70"/>
      <c r="X37" s="70"/>
      <c r="Y37" s="70"/>
    </row>
    <row r="38" spans="1:25" ht="14.4" thickTop="1" thickBot="1" x14ac:dyDescent="0.3">
      <c r="A38" s="94" t="s">
        <v>11</v>
      </c>
      <c r="B38" s="96">
        <f>+B2+B36+E36+H36+K36+N36+Q36</f>
        <v>399440.06499999994</v>
      </c>
      <c r="C38" s="70"/>
      <c r="D38" s="70"/>
      <c r="E38" s="70"/>
      <c r="F38" s="70"/>
      <c r="G38" s="71"/>
      <c r="H38" s="70"/>
      <c r="I38" s="70"/>
      <c r="J38" s="71"/>
      <c r="K38" s="70"/>
      <c r="L38" s="70"/>
      <c r="M38" s="71"/>
      <c r="N38" s="70"/>
      <c r="O38" s="70"/>
      <c r="P38" s="71"/>
      <c r="Q38" s="70"/>
      <c r="R38" s="70"/>
      <c r="S38" s="87"/>
      <c r="T38" s="108"/>
      <c r="U38" s="71"/>
      <c r="V38" s="70"/>
      <c r="W38" s="70"/>
      <c r="X38" s="70"/>
      <c r="Y38" s="70"/>
    </row>
    <row r="39" spans="1:25" ht="13.8" thickTop="1" x14ac:dyDescent="0.25">
      <c r="A39" s="70"/>
      <c r="B39" s="70"/>
      <c r="C39" s="70"/>
      <c r="D39" s="70"/>
      <c r="E39" s="70"/>
      <c r="F39" s="70"/>
      <c r="G39" s="71"/>
      <c r="H39" s="70"/>
      <c r="I39" s="70"/>
      <c r="J39" s="71"/>
      <c r="K39" s="70"/>
      <c r="L39" s="70"/>
      <c r="M39" s="71"/>
      <c r="N39" s="70"/>
      <c r="O39" s="70"/>
      <c r="P39" s="71"/>
      <c r="Q39" s="70"/>
      <c r="R39" s="70"/>
      <c r="S39" s="70"/>
      <c r="T39" s="70"/>
      <c r="U39" s="70"/>
      <c r="V39" s="70"/>
      <c r="W39" s="70"/>
      <c r="X39" s="70"/>
      <c r="Y39" s="70"/>
    </row>
    <row r="40" spans="1:25" x14ac:dyDescent="0.25">
      <c r="A40" s="70"/>
      <c r="B40" s="70"/>
      <c r="C40" s="70"/>
      <c r="D40" s="70"/>
      <c r="E40" s="70"/>
      <c r="F40" s="70"/>
      <c r="G40" s="70"/>
      <c r="H40" s="70"/>
      <c r="I40" s="70"/>
      <c r="J40" s="70"/>
      <c r="K40" s="70"/>
      <c r="L40" s="70"/>
      <c r="M40" s="71"/>
      <c r="N40" s="70"/>
      <c r="O40" s="70"/>
      <c r="P40" s="71"/>
      <c r="Q40" s="70"/>
      <c r="R40" s="70"/>
      <c r="S40" s="70"/>
      <c r="T40" s="70"/>
      <c r="U40" s="70"/>
      <c r="V40" s="70"/>
      <c r="W40" s="70"/>
      <c r="X40" s="70"/>
      <c r="Y40" s="70"/>
    </row>
    <row r="41" spans="1:25" x14ac:dyDescent="0.25">
      <c r="A41" s="70"/>
      <c r="B41" s="70"/>
      <c r="C41" s="70"/>
      <c r="D41" s="70"/>
      <c r="E41" s="70"/>
      <c r="F41" s="70"/>
      <c r="G41" s="70"/>
      <c r="H41" s="70"/>
      <c r="I41" s="70"/>
      <c r="J41" s="70"/>
      <c r="K41" s="70"/>
      <c r="L41" s="70"/>
      <c r="M41" s="71"/>
      <c r="N41" s="70"/>
      <c r="O41" s="70"/>
      <c r="P41" s="71"/>
      <c r="Q41" s="70"/>
      <c r="R41" s="70"/>
      <c r="S41" s="70"/>
      <c r="T41" s="70"/>
      <c r="U41" s="70"/>
      <c r="V41" s="70"/>
      <c r="W41" s="70"/>
      <c r="X41" s="70"/>
      <c r="Y41" s="70"/>
    </row>
    <row r="42" spans="1:25" x14ac:dyDescent="0.25">
      <c r="A42" s="70"/>
      <c r="B42" s="70"/>
      <c r="C42" s="70"/>
      <c r="D42" s="70"/>
      <c r="E42" s="70"/>
      <c r="F42" s="70"/>
      <c r="G42" s="70"/>
      <c r="H42" s="70"/>
      <c r="I42" s="70"/>
      <c r="J42" s="70"/>
      <c r="K42" s="70"/>
      <c r="L42" s="70"/>
      <c r="M42" s="71"/>
      <c r="N42" s="70"/>
      <c r="O42" s="70"/>
      <c r="P42" s="71"/>
      <c r="Q42" s="70"/>
      <c r="R42" s="70"/>
      <c r="S42" s="70"/>
      <c r="T42" s="70"/>
      <c r="U42" s="70"/>
      <c r="V42" s="70"/>
      <c r="W42" s="70"/>
      <c r="X42" s="70"/>
      <c r="Y42" s="70"/>
    </row>
    <row r="43" spans="1:25" x14ac:dyDescent="0.25">
      <c r="A43" s="70"/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1"/>
      <c r="N43" s="70"/>
      <c r="O43" s="70"/>
      <c r="P43" s="71"/>
      <c r="Q43" s="70"/>
      <c r="R43" s="70"/>
      <c r="S43" s="70"/>
      <c r="T43" s="70"/>
      <c r="U43" s="70"/>
      <c r="V43" s="70"/>
      <c r="W43" s="70"/>
      <c r="X43" s="70"/>
      <c r="Y43" s="70"/>
    </row>
    <row r="44" spans="1:25" x14ac:dyDescent="0.25">
      <c r="A44" s="70"/>
      <c r="B44" s="70"/>
      <c r="C44" s="70"/>
      <c r="D44" s="70"/>
      <c r="E44" s="70"/>
      <c r="F44" s="70"/>
      <c r="G44" s="70"/>
      <c r="H44" s="70"/>
      <c r="I44" s="70"/>
      <c r="J44" s="70"/>
      <c r="K44" s="70"/>
      <c r="L44" s="70"/>
      <c r="M44" s="71"/>
      <c r="N44" s="70"/>
      <c r="O44" s="70"/>
      <c r="P44" s="71"/>
      <c r="Q44" s="70"/>
      <c r="R44" s="70"/>
      <c r="S44" s="70"/>
      <c r="T44" s="70"/>
      <c r="U44" s="70"/>
      <c r="V44" s="70"/>
      <c r="W44" s="70"/>
      <c r="X44" s="70"/>
      <c r="Y44" s="70"/>
    </row>
    <row r="45" spans="1:25" x14ac:dyDescent="0.25">
      <c r="A45" s="70"/>
      <c r="B45" s="70"/>
      <c r="C45" s="70"/>
      <c r="D45" s="70"/>
      <c r="E45" s="70"/>
      <c r="F45" s="70"/>
      <c r="G45" s="70"/>
      <c r="H45" s="70"/>
      <c r="I45" s="70"/>
      <c r="J45" s="70"/>
      <c r="K45" s="70"/>
      <c r="L45" s="70"/>
      <c r="M45" s="71"/>
      <c r="N45" s="70"/>
      <c r="O45" s="70"/>
      <c r="P45" s="71"/>
      <c r="Q45" s="70"/>
      <c r="R45" s="70"/>
      <c r="S45" s="70"/>
      <c r="T45" s="70"/>
      <c r="U45" s="70"/>
      <c r="V45" s="70"/>
      <c r="W45" s="70"/>
      <c r="X45" s="70"/>
      <c r="Y45" s="70"/>
    </row>
    <row r="46" spans="1:25" x14ac:dyDescent="0.25">
      <c r="A46" s="70"/>
      <c r="B46" s="70"/>
      <c r="C46" s="70"/>
      <c r="D46" s="70"/>
      <c r="E46" s="70"/>
      <c r="F46" s="70"/>
      <c r="G46" s="70"/>
      <c r="H46" s="70"/>
      <c r="I46" s="70"/>
      <c r="J46" s="70"/>
      <c r="K46" s="70"/>
      <c r="L46" s="70"/>
      <c r="M46" s="71"/>
      <c r="N46" s="70"/>
      <c r="O46" s="70"/>
      <c r="P46" s="70"/>
      <c r="Q46" s="70"/>
      <c r="R46" s="70"/>
      <c r="S46" s="70"/>
      <c r="T46" s="70"/>
      <c r="U46" s="70"/>
      <c r="V46" s="70"/>
      <c r="W46" s="70"/>
      <c r="X46" s="70"/>
      <c r="Y46" s="70"/>
    </row>
    <row r="47" spans="1:25" x14ac:dyDescent="0.25">
      <c r="A47" s="70"/>
      <c r="B47" s="70"/>
      <c r="C47" s="70"/>
      <c r="D47" s="70"/>
      <c r="E47" s="70"/>
      <c r="F47" s="70"/>
      <c r="G47" s="70"/>
      <c r="H47" s="70"/>
      <c r="I47" s="70"/>
      <c r="J47" s="70"/>
      <c r="K47" s="70"/>
      <c r="L47" s="70"/>
      <c r="M47" s="70"/>
      <c r="N47" s="70"/>
      <c r="O47" s="70"/>
      <c r="P47" s="70"/>
      <c r="Q47" s="70"/>
      <c r="R47" s="70"/>
      <c r="S47" s="70"/>
      <c r="T47" s="70"/>
      <c r="U47" s="70"/>
      <c r="V47" s="70"/>
      <c r="W47" s="70"/>
      <c r="X47" s="70"/>
      <c r="Y47" s="70"/>
    </row>
    <row r="48" spans="1:25" x14ac:dyDescent="0.25">
      <c r="A48" s="70"/>
      <c r="B48" s="70"/>
      <c r="C48" s="70"/>
      <c r="D48" s="70"/>
      <c r="E48" s="70"/>
      <c r="F48" s="70"/>
      <c r="G48" s="70"/>
      <c r="H48" s="70"/>
      <c r="I48" s="70"/>
      <c r="J48" s="70"/>
      <c r="K48" s="70"/>
      <c r="L48" s="70"/>
      <c r="M48" s="70"/>
      <c r="N48" s="70"/>
      <c r="O48" s="70"/>
      <c r="P48" s="70"/>
      <c r="Q48" s="70"/>
      <c r="R48" s="70"/>
      <c r="S48" s="70"/>
      <c r="T48" s="70"/>
      <c r="U48" s="70"/>
      <c r="V48" s="70"/>
      <c r="W48" s="70"/>
      <c r="X48" s="70"/>
      <c r="Y48" s="70"/>
    </row>
    <row r="49" spans="1:25" x14ac:dyDescent="0.25">
      <c r="A49" s="70"/>
      <c r="B49" s="70"/>
      <c r="C49" s="70"/>
      <c r="D49" s="70"/>
      <c r="E49" s="70"/>
      <c r="F49" s="70"/>
      <c r="G49" s="70"/>
      <c r="H49" s="70"/>
      <c r="I49" s="70"/>
      <c r="J49" s="70"/>
      <c r="K49" s="70"/>
      <c r="L49" s="70"/>
      <c r="M49" s="70"/>
      <c r="N49" s="70"/>
      <c r="O49" s="70"/>
      <c r="P49" s="70"/>
      <c r="Q49" s="70"/>
      <c r="R49" s="70"/>
      <c r="S49" s="70"/>
      <c r="T49" s="70"/>
      <c r="U49" s="70"/>
      <c r="V49" s="70"/>
      <c r="W49" s="70"/>
      <c r="X49" s="70"/>
      <c r="Y49" s="70"/>
    </row>
    <row r="50" spans="1:25" x14ac:dyDescent="0.25">
      <c r="A50" s="70"/>
      <c r="B50" s="70"/>
      <c r="C50" s="70"/>
      <c r="D50" s="70"/>
      <c r="E50" s="70"/>
      <c r="F50" s="70"/>
      <c r="G50" s="70"/>
      <c r="H50" s="70"/>
      <c r="I50" s="70"/>
      <c r="J50" s="70"/>
      <c r="K50" s="70"/>
      <c r="L50" s="70"/>
      <c r="M50" s="70"/>
      <c r="N50" s="70"/>
      <c r="O50" s="70"/>
      <c r="P50" s="70"/>
      <c r="Q50" s="70"/>
      <c r="R50" s="70"/>
      <c r="S50" s="70"/>
      <c r="T50" s="70"/>
      <c r="U50" s="70"/>
      <c r="V50" s="70"/>
      <c r="W50" s="70"/>
      <c r="X50" s="70"/>
      <c r="Y50" s="70"/>
    </row>
    <row r="51" spans="1:25" x14ac:dyDescent="0.25">
      <c r="A51" s="70"/>
      <c r="B51" s="70"/>
      <c r="C51" s="70"/>
      <c r="D51" s="70"/>
      <c r="E51" s="70"/>
      <c r="F51" s="70"/>
      <c r="G51" s="70"/>
      <c r="H51" s="70"/>
      <c r="I51" s="70"/>
      <c r="J51" s="70"/>
      <c r="K51" s="70"/>
      <c r="L51" s="70"/>
      <c r="M51" s="70"/>
      <c r="N51" s="70"/>
      <c r="O51" s="70"/>
      <c r="P51" s="70"/>
      <c r="Q51" s="70"/>
      <c r="R51" s="70"/>
      <c r="S51" s="70"/>
      <c r="T51" s="70"/>
      <c r="U51" s="70"/>
      <c r="V51" s="70"/>
      <c r="W51" s="70"/>
      <c r="X51" s="70"/>
      <c r="Y51" s="70"/>
    </row>
    <row r="52" spans="1:25" x14ac:dyDescent="0.25">
      <c r="A52" s="70"/>
      <c r="B52" s="70"/>
      <c r="C52" s="70"/>
      <c r="D52" s="70"/>
      <c r="E52" s="70"/>
      <c r="F52" s="70"/>
      <c r="G52" s="70"/>
      <c r="H52" s="70"/>
      <c r="I52" s="70"/>
      <c r="J52" s="70"/>
      <c r="K52" s="70"/>
      <c r="L52" s="70"/>
      <c r="M52" s="70"/>
      <c r="N52" s="70"/>
      <c r="O52" s="70"/>
      <c r="P52" s="70"/>
      <c r="Q52" s="70"/>
      <c r="R52" s="70"/>
      <c r="S52" s="70"/>
      <c r="T52" s="70"/>
      <c r="U52" s="70"/>
      <c r="V52" s="70"/>
      <c r="W52" s="70"/>
      <c r="X52" s="70"/>
      <c r="Y52" s="70"/>
    </row>
    <row r="53" spans="1:25" x14ac:dyDescent="0.25">
      <c r="A53" s="70"/>
      <c r="B53" s="70"/>
      <c r="C53" s="70"/>
      <c r="D53" s="70"/>
      <c r="E53" s="70"/>
      <c r="F53" s="70"/>
      <c r="G53" s="70"/>
      <c r="H53" s="70"/>
      <c r="I53" s="70"/>
      <c r="J53" s="70"/>
      <c r="K53" s="70"/>
      <c r="L53" s="70"/>
      <c r="M53" s="70"/>
      <c r="N53" s="70"/>
      <c r="O53" s="70"/>
      <c r="P53" s="70"/>
      <c r="Q53" s="70"/>
      <c r="R53" s="70"/>
      <c r="S53" s="70"/>
      <c r="T53" s="70"/>
      <c r="U53" s="70"/>
      <c r="V53" s="70"/>
      <c r="W53" s="70"/>
      <c r="X53" s="70"/>
      <c r="Y53" s="70"/>
    </row>
    <row r="54" spans="1:25" x14ac:dyDescent="0.25">
      <c r="A54" s="70"/>
      <c r="B54" s="70"/>
      <c r="C54" s="70"/>
      <c r="D54" s="70"/>
      <c r="E54" s="70"/>
      <c r="F54" s="70"/>
      <c r="G54" s="70"/>
      <c r="H54" s="70"/>
      <c r="I54" s="70"/>
      <c r="J54" s="70"/>
      <c r="K54" s="70"/>
      <c r="L54" s="70"/>
      <c r="M54" s="70"/>
      <c r="N54" s="70"/>
      <c r="O54" s="70"/>
      <c r="P54" s="70"/>
      <c r="Q54" s="70"/>
      <c r="R54" s="70"/>
      <c r="S54" s="70"/>
      <c r="T54" s="70"/>
      <c r="U54" s="70"/>
      <c r="V54" s="70"/>
      <c r="W54" s="70"/>
      <c r="X54" s="70"/>
      <c r="Y54" s="70"/>
    </row>
    <row r="55" spans="1:25" x14ac:dyDescent="0.25">
      <c r="A55" s="70"/>
      <c r="B55" s="70"/>
      <c r="C55" s="70"/>
      <c r="D55" s="70"/>
      <c r="E55" s="70"/>
      <c r="F55" s="70"/>
      <c r="G55" s="70"/>
      <c r="H55" s="70"/>
      <c r="I55" s="70"/>
      <c r="J55" s="70"/>
      <c r="K55" s="70"/>
      <c r="L55" s="70"/>
      <c r="M55" s="70"/>
      <c r="N55" s="70"/>
      <c r="O55" s="70"/>
      <c r="P55" s="70"/>
      <c r="Q55" s="70"/>
      <c r="R55" s="70"/>
      <c r="S55" s="70"/>
      <c r="T55" s="70"/>
      <c r="U55" s="70"/>
      <c r="V55" s="70"/>
      <c r="W55" s="70"/>
      <c r="X55" s="70"/>
      <c r="Y55" s="70"/>
    </row>
    <row r="56" spans="1:25" x14ac:dyDescent="0.25">
      <c r="A56" s="70"/>
      <c r="B56" s="70"/>
      <c r="C56" s="70"/>
      <c r="D56" s="70"/>
      <c r="E56" s="70"/>
      <c r="F56" s="70"/>
      <c r="G56" s="70"/>
      <c r="H56" s="70"/>
      <c r="I56" s="70"/>
      <c r="J56" s="70"/>
      <c r="K56" s="70"/>
      <c r="L56" s="70"/>
      <c r="M56" s="70"/>
      <c r="N56" s="70"/>
      <c r="O56" s="70"/>
      <c r="P56" s="70"/>
      <c r="Q56" s="70"/>
      <c r="R56" s="70"/>
      <c r="S56" s="70"/>
      <c r="T56" s="70"/>
      <c r="U56" s="70"/>
      <c r="V56" s="70"/>
      <c r="W56" s="70"/>
      <c r="X56" s="70"/>
      <c r="Y56" s="70"/>
    </row>
    <row r="57" spans="1:25" x14ac:dyDescent="0.25">
      <c r="A57" s="70"/>
      <c r="B57" s="70"/>
      <c r="C57" s="70"/>
      <c r="D57" s="70"/>
      <c r="E57" s="70"/>
      <c r="F57" s="70"/>
      <c r="G57" s="70"/>
      <c r="H57" s="70"/>
      <c r="I57" s="70"/>
      <c r="J57" s="70"/>
      <c r="K57" s="70"/>
      <c r="L57" s="70"/>
      <c r="M57" s="70"/>
      <c r="N57" s="70"/>
      <c r="O57" s="70"/>
      <c r="P57" s="70"/>
      <c r="Q57" s="70"/>
      <c r="R57" s="70"/>
      <c r="S57" s="70"/>
      <c r="T57" s="70"/>
      <c r="U57" s="70"/>
      <c r="V57" s="70"/>
      <c r="W57" s="70"/>
      <c r="X57" s="70"/>
      <c r="Y57" s="70"/>
    </row>
    <row r="58" spans="1:25" x14ac:dyDescent="0.25">
      <c r="A58" s="70"/>
      <c r="B58" s="70"/>
      <c r="C58" s="70"/>
      <c r="D58" s="70"/>
      <c r="E58" s="70"/>
      <c r="F58" s="70"/>
      <c r="G58" s="70"/>
      <c r="H58" s="70"/>
      <c r="I58" s="70"/>
      <c r="J58" s="70"/>
      <c r="K58" s="70"/>
      <c r="L58" s="70"/>
      <c r="M58" s="70"/>
      <c r="N58" s="70"/>
      <c r="O58" s="70"/>
      <c r="P58" s="70"/>
      <c r="Q58" s="70"/>
      <c r="R58" s="70"/>
      <c r="S58" s="70"/>
      <c r="T58" s="70"/>
      <c r="U58" s="70"/>
      <c r="V58" s="70"/>
      <c r="W58" s="70"/>
      <c r="X58" s="70"/>
      <c r="Y58" s="70"/>
    </row>
    <row r="59" spans="1:25" x14ac:dyDescent="0.25">
      <c r="A59" s="70"/>
      <c r="B59" s="70"/>
      <c r="C59" s="70"/>
      <c r="D59" s="70"/>
      <c r="E59" s="70"/>
      <c r="F59" s="70"/>
      <c r="G59" s="70"/>
      <c r="H59" s="70"/>
      <c r="I59" s="70"/>
      <c r="J59" s="70"/>
      <c r="K59" s="70"/>
      <c r="L59" s="70"/>
      <c r="M59" s="70"/>
      <c r="N59" s="70"/>
      <c r="O59" s="70"/>
      <c r="P59" s="70"/>
      <c r="Q59" s="70"/>
      <c r="R59" s="70"/>
      <c r="S59" s="70"/>
      <c r="T59" s="70"/>
      <c r="U59" s="70"/>
      <c r="V59" s="70"/>
      <c r="W59" s="70"/>
      <c r="X59" s="70"/>
      <c r="Y59" s="70"/>
    </row>
    <row r="60" spans="1:25" x14ac:dyDescent="0.25">
      <c r="A60" s="70"/>
      <c r="B60" s="70"/>
      <c r="C60" s="70"/>
      <c r="D60" s="70"/>
      <c r="E60" s="70"/>
      <c r="F60" s="70"/>
      <c r="G60" s="70"/>
      <c r="H60" s="70"/>
      <c r="I60" s="70"/>
      <c r="J60" s="70"/>
      <c r="K60" s="70"/>
      <c r="L60" s="70"/>
      <c r="M60" s="70"/>
      <c r="N60" s="70"/>
      <c r="O60" s="70"/>
      <c r="P60" s="70"/>
      <c r="Q60" s="70"/>
      <c r="R60" s="70"/>
      <c r="S60" s="70"/>
      <c r="T60" s="70"/>
      <c r="U60" s="70"/>
      <c r="V60" s="70"/>
      <c r="W60" s="70"/>
      <c r="X60" s="70"/>
      <c r="Y60" s="70"/>
    </row>
    <row r="61" spans="1:25" x14ac:dyDescent="0.25">
      <c r="A61" s="70"/>
      <c r="B61" s="70"/>
      <c r="C61" s="70"/>
      <c r="D61" s="70"/>
      <c r="E61" s="70"/>
      <c r="F61" s="70"/>
      <c r="G61" s="70"/>
      <c r="H61" s="70"/>
      <c r="I61" s="70"/>
      <c r="J61" s="70"/>
      <c r="K61" s="70"/>
      <c r="L61" s="70"/>
      <c r="M61" s="70"/>
      <c r="N61" s="70"/>
      <c r="O61" s="70"/>
      <c r="P61" s="70"/>
      <c r="Q61" s="70"/>
      <c r="R61" s="70"/>
      <c r="S61" s="70"/>
      <c r="T61" s="70"/>
      <c r="U61" s="70"/>
      <c r="V61" s="70"/>
      <c r="W61" s="70"/>
      <c r="X61" s="70"/>
      <c r="Y61" s="70"/>
    </row>
    <row r="62" spans="1:25" x14ac:dyDescent="0.25">
      <c r="A62" s="70"/>
      <c r="B62" s="70"/>
      <c r="C62" s="70"/>
      <c r="D62" s="70"/>
      <c r="E62" s="70"/>
      <c r="F62" s="70"/>
      <c r="G62" s="70"/>
      <c r="H62" s="70"/>
      <c r="I62" s="70"/>
      <c r="J62" s="70"/>
      <c r="K62" s="70"/>
      <c r="L62" s="70"/>
      <c r="M62" s="70"/>
      <c r="N62" s="70"/>
      <c r="O62" s="70"/>
      <c r="P62" s="70"/>
      <c r="Q62" s="70"/>
      <c r="R62" s="70"/>
      <c r="S62" s="70"/>
      <c r="T62" s="70"/>
      <c r="U62" s="70"/>
      <c r="V62" s="70"/>
      <c r="W62" s="70"/>
      <c r="X62" s="70"/>
      <c r="Y62" s="70"/>
    </row>
    <row r="63" spans="1:25" x14ac:dyDescent="0.25">
      <c r="A63" s="70"/>
      <c r="B63" s="70"/>
      <c r="C63" s="70"/>
      <c r="D63" s="70"/>
      <c r="E63" s="70"/>
      <c r="F63" s="70"/>
      <c r="G63" s="70"/>
      <c r="H63" s="70"/>
      <c r="I63" s="70"/>
      <c r="J63" s="70"/>
      <c r="K63" s="70"/>
      <c r="L63" s="70"/>
      <c r="M63" s="70"/>
      <c r="N63" s="70"/>
      <c r="O63" s="70"/>
      <c r="P63" s="70"/>
      <c r="Q63" s="70"/>
      <c r="R63" s="70"/>
      <c r="S63" s="70"/>
      <c r="T63" s="70"/>
      <c r="U63" s="70"/>
      <c r="V63" s="70"/>
      <c r="W63" s="70"/>
      <c r="X63" s="70"/>
      <c r="Y63" s="70"/>
    </row>
    <row r="64" spans="1:25" x14ac:dyDescent="0.25">
      <c r="A64" s="70"/>
      <c r="B64" s="70"/>
      <c r="C64" s="70"/>
      <c r="D64" s="70"/>
      <c r="E64" s="70"/>
      <c r="F64" s="70"/>
      <c r="G64" s="70"/>
      <c r="H64" s="70"/>
      <c r="I64" s="70"/>
      <c r="J64" s="70"/>
      <c r="K64" s="70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</row>
    <row r="65" spans="1:25" x14ac:dyDescent="0.25">
      <c r="A65" s="70"/>
      <c r="B65" s="70"/>
      <c r="C65" s="70"/>
      <c r="D65" s="70"/>
      <c r="E65" s="70"/>
      <c r="F65" s="70"/>
      <c r="G65" s="70"/>
      <c r="H65" s="70"/>
      <c r="I65" s="70"/>
      <c r="J65" s="70"/>
      <c r="K65" s="70"/>
      <c r="L65" s="70"/>
      <c r="M65" s="70"/>
      <c r="N65" s="70"/>
      <c r="O65" s="70"/>
      <c r="P65" s="70"/>
      <c r="Q65" s="70"/>
      <c r="R65" s="70"/>
      <c r="S65" s="70"/>
      <c r="T65" s="70"/>
      <c r="U65" s="70"/>
      <c r="V65" s="70"/>
      <c r="W65" s="70"/>
      <c r="X65" s="70"/>
      <c r="Y65" s="70"/>
    </row>
    <row r="66" spans="1:25" x14ac:dyDescent="0.25">
      <c r="A66" s="70"/>
      <c r="B66" s="70"/>
      <c r="C66" s="70"/>
      <c r="D66" s="70"/>
      <c r="E66" s="70"/>
      <c r="F66" s="70"/>
      <c r="G66" s="70"/>
      <c r="H66" s="70"/>
      <c r="I66" s="70"/>
      <c r="J66" s="70"/>
      <c r="K66" s="70"/>
      <c r="L66" s="70"/>
      <c r="M66" s="70"/>
      <c r="N66" s="70"/>
      <c r="O66" s="70"/>
      <c r="P66" s="70"/>
      <c r="Q66" s="70"/>
      <c r="R66" s="70"/>
      <c r="S66" s="70"/>
      <c r="T66" s="70"/>
      <c r="U66" s="70"/>
      <c r="V66" s="70"/>
      <c r="W66" s="70"/>
      <c r="X66" s="70"/>
      <c r="Y66" s="70"/>
    </row>
    <row r="67" spans="1:25" x14ac:dyDescent="0.25">
      <c r="A67" s="70"/>
      <c r="B67" s="70"/>
      <c r="C67" s="70"/>
      <c r="D67" s="70"/>
      <c r="E67" s="70"/>
      <c r="F67" s="70"/>
      <c r="G67" s="70"/>
      <c r="H67" s="70"/>
      <c r="I67" s="70"/>
      <c r="J67" s="70"/>
      <c r="K67" s="70"/>
      <c r="L67" s="70"/>
      <c r="M67" s="70"/>
      <c r="N67" s="70"/>
      <c r="O67" s="70"/>
      <c r="P67" s="70"/>
      <c r="Q67" s="70"/>
      <c r="R67" s="70"/>
      <c r="S67" s="70"/>
      <c r="T67" s="70"/>
      <c r="U67" s="70"/>
      <c r="V67" s="70"/>
      <c r="W67" s="70"/>
      <c r="X67" s="70"/>
      <c r="Y67" s="70"/>
    </row>
    <row r="68" spans="1:25" x14ac:dyDescent="0.25">
      <c r="A68" s="70"/>
      <c r="B68" s="70"/>
      <c r="C68" s="70"/>
      <c r="D68" s="70"/>
      <c r="E68" s="70"/>
      <c r="F68" s="70"/>
      <c r="G68" s="70"/>
      <c r="H68" s="70"/>
      <c r="I68" s="70"/>
      <c r="J68" s="70"/>
      <c r="K68" s="70"/>
      <c r="L68" s="70"/>
      <c r="M68" s="70"/>
      <c r="N68" s="70"/>
      <c r="O68" s="70"/>
      <c r="P68" s="70"/>
      <c r="Q68" s="70"/>
      <c r="R68" s="70"/>
      <c r="S68" s="70"/>
      <c r="T68" s="70"/>
      <c r="U68" s="70"/>
      <c r="V68" s="70"/>
      <c r="W68" s="70"/>
      <c r="X68" s="70"/>
      <c r="Y68" s="70"/>
    </row>
    <row r="69" spans="1:25" x14ac:dyDescent="0.25">
      <c r="A69" s="70"/>
      <c r="B69" s="70"/>
      <c r="C69" s="70"/>
      <c r="D69" s="70"/>
      <c r="E69" s="70"/>
      <c r="F69" s="70"/>
      <c r="G69" s="70"/>
      <c r="H69" s="70"/>
      <c r="I69" s="70"/>
      <c r="J69" s="70"/>
      <c r="K69" s="70"/>
      <c r="L69" s="70"/>
      <c r="M69" s="70"/>
      <c r="N69" s="70"/>
      <c r="O69" s="70"/>
      <c r="P69" s="70"/>
      <c r="Q69" s="70"/>
      <c r="R69" s="70"/>
      <c r="S69" s="70"/>
      <c r="T69" s="70"/>
      <c r="U69" s="70"/>
      <c r="V69" s="70"/>
      <c r="W69" s="70"/>
      <c r="X69" s="70"/>
      <c r="Y69" s="70"/>
    </row>
    <row r="70" spans="1:25" x14ac:dyDescent="0.25">
      <c r="A70" s="70"/>
      <c r="B70" s="70"/>
      <c r="C70" s="70"/>
      <c r="D70" s="70"/>
      <c r="E70" s="70"/>
      <c r="F70" s="70"/>
      <c r="G70" s="70"/>
      <c r="H70" s="70"/>
      <c r="I70" s="70"/>
      <c r="J70" s="70"/>
      <c r="K70" s="70"/>
      <c r="L70" s="70"/>
      <c r="M70" s="70"/>
      <c r="N70" s="70"/>
      <c r="O70" s="70"/>
      <c r="P70" s="70"/>
      <c r="Q70" s="70"/>
      <c r="R70" s="70"/>
      <c r="S70" s="70"/>
      <c r="T70" s="70"/>
      <c r="U70" s="70"/>
      <c r="V70" s="70"/>
      <c r="W70" s="70"/>
      <c r="X70" s="70"/>
      <c r="Y70" s="70"/>
    </row>
    <row r="71" spans="1:25" x14ac:dyDescent="0.25">
      <c r="A71" s="70"/>
      <c r="B71" s="70"/>
      <c r="C71" s="70"/>
      <c r="D71" s="70"/>
      <c r="E71" s="70"/>
      <c r="F71" s="70"/>
      <c r="G71" s="70"/>
      <c r="H71" s="70"/>
      <c r="I71" s="70"/>
      <c r="J71" s="70"/>
      <c r="K71" s="70"/>
      <c r="L71" s="70"/>
      <c r="M71" s="70"/>
      <c r="N71" s="70"/>
      <c r="O71" s="70"/>
      <c r="P71" s="70"/>
      <c r="Q71" s="70"/>
      <c r="R71" s="70"/>
      <c r="S71" s="70"/>
      <c r="T71" s="70"/>
      <c r="U71" s="70"/>
      <c r="V71" s="70"/>
      <c r="W71" s="70"/>
      <c r="X71" s="70"/>
      <c r="Y71" s="70"/>
    </row>
    <row r="72" spans="1:25" x14ac:dyDescent="0.25">
      <c r="A72" s="70"/>
      <c r="B72" s="70"/>
      <c r="C72" s="70"/>
      <c r="D72" s="70"/>
      <c r="E72" s="70"/>
      <c r="F72" s="70"/>
      <c r="G72" s="70"/>
      <c r="H72" s="70"/>
      <c r="I72" s="70"/>
      <c r="J72" s="70"/>
      <c r="K72" s="70"/>
      <c r="L72" s="70"/>
      <c r="M72" s="70"/>
      <c r="N72" s="70"/>
      <c r="O72" s="70"/>
      <c r="P72" s="70"/>
      <c r="Q72" s="70"/>
      <c r="R72" s="70"/>
      <c r="S72" s="70"/>
      <c r="T72" s="70"/>
      <c r="U72" s="70"/>
      <c r="V72" s="70"/>
      <c r="W72" s="70"/>
      <c r="X72" s="70"/>
      <c r="Y72" s="70"/>
    </row>
    <row r="73" spans="1:25" x14ac:dyDescent="0.25">
      <c r="A73" s="70"/>
      <c r="B73" s="70"/>
      <c r="C73" s="70"/>
      <c r="D73" s="70"/>
      <c r="E73" s="70"/>
      <c r="F73" s="70"/>
      <c r="G73" s="70"/>
      <c r="H73" s="70"/>
      <c r="I73" s="70"/>
      <c r="J73" s="70"/>
      <c r="K73" s="70"/>
      <c r="L73" s="70"/>
      <c r="M73" s="70"/>
      <c r="N73" s="70"/>
      <c r="O73" s="70"/>
      <c r="P73" s="70"/>
      <c r="Q73" s="70"/>
      <c r="R73" s="70"/>
      <c r="S73" s="70"/>
      <c r="T73" s="70"/>
      <c r="U73" s="70"/>
      <c r="V73" s="70"/>
      <c r="W73" s="70"/>
      <c r="X73" s="70"/>
      <c r="Y73" s="70"/>
    </row>
    <row r="74" spans="1:25" x14ac:dyDescent="0.25">
      <c r="A74" s="70"/>
      <c r="B74" s="70"/>
      <c r="C74" s="70"/>
      <c r="D74" s="70"/>
      <c r="E74" s="70"/>
      <c r="F74" s="70"/>
      <c r="G74" s="70"/>
      <c r="H74" s="70"/>
      <c r="I74" s="70"/>
      <c r="J74" s="70"/>
      <c r="K74" s="70"/>
      <c r="L74" s="70"/>
      <c r="M74" s="70"/>
      <c r="N74" s="70"/>
      <c r="O74" s="70"/>
      <c r="P74" s="70"/>
      <c r="Q74" s="70"/>
      <c r="R74" s="70"/>
      <c r="S74" s="70"/>
      <c r="T74" s="70"/>
      <c r="U74" s="70"/>
      <c r="V74" s="70"/>
      <c r="W74" s="70"/>
      <c r="X74" s="70"/>
      <c r="Y74" s="70"/>
    </row>
    <row r="75" spans="1:25" x14ac:dyDescent="0.25">
      <c r="A75" s="70"/>
      <c r="B75" s="70"/>
      <c r="C75" s="70"/>
      <c r="D75" s="70"/>
      <c r="E75" s="70"/>
      <c r="F75" s="70"/>
      <c r="G75" s="70"/>
      <c r="H75" s="70"/>
      <c r="I75" s="70"/>
      <c r="J75" s="70"/>
      <c r="K75" s="70"/>
      <c r="L75" s="70"/>
      <c r="M75" s="70"/>
      <c r="N75" s="70"/>
      <c r="O75" s="70"/>
      <c r="P75" s="70"/>
      <c r="Q75" s="70"/>
      <c r="R75" s="70"/>
      <c r="S75" s="70"/>
      <c r="T75" s="70"/>
      <c r="U75" s="70"/>
      <c r="V75" s="70"/>
      <c r="W75" s="70"/>
      <c r="X75" s="70"/>
      <c r="Y75" s="70"/>
    </row>
    <row r="76" spans="1:25" x14ac:dyDescent="0.25">
      <c r="A76" s="70"/>
      <c r="B76" s="70"/>
      <c r="C76" s="70"/>
      <c r="D76" s="70"/>
      <c r="E76" s="70"/>
      <c r="F76" s="70"/>
      <c r="G76" s="70"/>
      <c r="H76" s="70"/>
      <c r="I76" s="70"/>
      <c r="J76" s="70"/>
      <c r="K76" s="70"/>
      <c r="L76" s="70"/>
      <c r="M76" s="70"/>
      <c r="N76" s="70"/>
      <c r="O76" s="70"/>
      <c r="P76" s="70"/>
      <c r="Q76" s="70"/>
      <c r="R76" s="70"/>
      <c r="S76" s="70"/>
      <c r="T76" s="70"/>
      <c r="U76" s="70"/>
      <c r="V76" s="70"/>
      <c r="W76" s="70"/>
      <c r="X76" s="70"/>
      <c r="Y76" s="70"/>
    </row>
    <row r="77" spans="1:25" x14ac:dyDescent="0.25">
      <c r="A77" s="70"/>
      <c r="B77" s="70"/>
      <c r="C77" s="70"/>
      <c r="D77" s="70"/>
      <c r="E77" s="70"/>
      <c r="F77" s="70"/>
      <c r="G77" s="70"/>
      <c r="H77" s="70"/>
      <c r="I77" s="70"/>
      <c r="J77" s="70"/>
      <c r="K77" s="70"/>
      <c r="L77" s="70"/>
      <c r="M77" s="70"/>
      <c r="N77" s="70"/>
      <c r="O77" s="70"/>
      <c r="P77" s="70"/>
      <c r="Q77" s="70"/>
      <c r="R77" s="70"/>
      <c r="S77" s="70"/>
      <c r="T77" s="70"/>
      <c r="U77" s="70"/>
      <c r="V77" s="70"/>
      <c r="W77" s="70"/>
      <c r="X77" s="70"/>
      <c r="Y77" s="70"/>
    </row>
    <row r="78" spans="1:25" x14ac:dyDescent="0.25">
      <c r="A78" s="70"/>
      <c r="B78" s="70"/>
      <c r="C78" s="70"/>
      <c r="D78" s="70"/>
      <c r="E78" s="70"/>
      <c r="F78" s="70"/>
      <c r="G78" s="70"/>
      <c r="H78" s="70"/>
      <c r="I78" s="70"/>
      <c r="J78" s="70"/>
      <c r="K78" s="70"/>
      <c r="L78" s="70"/>
      <c r="M78" s="70"/>
      <c r="N78" s="70"/>
      <c r="O78" s="70"/>
      <c r="P78" s="70"/>
      <c r="Q78" s="70"/>
      <c r="R78" s="70"/>
      <c r="S78" s="70"/>
      <c r="T78" s="70"/>
      <c r="U78" s="70"/>
      <c r="V78" s="70"/>
      <c r="W78" s="70"/>
      <c r="X78" s="70"/>
      <c r="Y78" s="70"/>
    </row>
    <row r="79" spans="1:25" x14ac:dyDescent="0.25">
      <c r="A79" s="70"/>
      <c r="B79" s="70"/>
      <c r="C79" s="70"/>
      <c r="D79" s="70"/>
      <c r="E79" s="70"/>
      <c r="F79" s="70"/>
      <c r="G79" s="70"/>
      <c r="H79" s="70"/>
      <c r="I79" s="70"/>
      <c r="J79" s="70"/>
      <c r="K79" s="70"/>
      <c r="L79" s="70"/>
      <c r="M79" s="70"/>
      <c r="N79" s="70"/>
      <c r="O79" s="70"/>
      <c r="P79" s="70"/>
      <c r="Q79" s="70"/>
      <c r="R79" s="70"/>
      <c r="S79" s="70"/>
      <c r="T79" s="70"/>
      <c r="U79" s="70"/>
      <c r="V79" s="70"/>
      <c r="W79" s="70"/>
      <c r="X79" s="70"/>
      <c r="Y79" s="70"/>
    </row>
    <row r="80" spans="1:25" x14ac:dyDescent="0.25">
      <c r="A80" s="70"/>
      <c r="B80" s="70"/>
      <c r="C80" s="70"/>
      <c r="D80" s="70"/>
      <c r="E80" s="70"/>
      <c r="F80" s="70"/>
      <c r="G80" s="70"/>
      <c r="H80" s="70"/>
      <c r="I80" s="70"/>
      <c r="J80" s="70"/>
      <c r="K80" s="70"/>
      <c r="L80" s="70"/>
      <c r="M80" s="70"/>
      <c r="N80" s="70"/>
      <c r="O80" s="70"/>
      <c r="P80" s="70"/>
      <c r="Q80" s="70"/>
      <c r="R80" s="70"/>
      <c r="S80" s="70"/>
      <c r="T80" s="70"/>
      <c r="U80" s="70"/>
      <c r="V80" s="70"/>
      <c r="W80" s="70"/>
      <c r="X80" s="70"/>
      <c r="Y80" s="70"/>
    </row>
    <row r="81" spans="1:25" x14ac:dyDescent="0.25">
      <c r="A81" s="70"/>
      <c r="B81" s="70"/>
      <c r="C81" s="70"/>
      <c r="D81" s="70"/>
      <c r="E81" s="70"/>
      <c r="F81" s="70"/>
      <c r="G81" s="70"/>
      <c r="H81" s="70"/>
      <c r="I81" s="70"/>
      <c r="J81" s="70"/>
      <c r="K81" s="70"/>
      <c r="L81" s="70"/>
      <c r="M81" s="70"/>
      <c r="N81" s="70"/>
      <c r="O81" s="70"/>
      <c r="P81" s="70"/>
      <c r="Q81" s="70"/>
      <c r="R81" s="70"/>
      <c r="S81" s="70"/>
      <c r="T81" s="70"/>
      <c r="U81" s="70"/>
      <c r="V81" s="70"/>
      <c r="W81" s="70"/>
      <c r="X81" s="70"/>
      <c r="Y81" s="70"/>
    </row>
    <row r="82" spans="1:25" x14ac:dyDescent="0.25">
      <c r="A82" s="70"/>
      <c r="B82" s="70"/>
      <c r="C82" s="70"/>
      <c r="D82" s="70"/>
      <c r="E82" s="70"/>
      <c r="F82" s="70"/>
      <c r="G82" s="70"/>
      <c r="H82" s="70"/>
      <c r="I82" s="70"/>
      <c r="J82" s="70"/>
      <c r="K82" s="70"/>
      <c r="L82" s="70"/>
      <c r="M82" s="70"/>
      <c r="N82" s="70"/>
      <c r="O82" s="70"/>
      <c r="P82" s="70"/>
      <c r="Q82" s="70"/>
      <c r="R82" s="70"/>
      <c r="S82" s="70"/>
      <c r="T82" s="70"/>
      <c r="U82" s="70"/>
      <c r="V82" s="70"/>
      <c r="W82" s="70"/>
      <c r="X82" s="70"/>
      <c r="Y82" s="70"/>
    </row>
    <row r="83" spans="1:25" x14ac:dyDescent="0.25">
      <c r="A83" s="70"/>
      <c r="B83" s="70"/>
      <c r="C83" s="70"/>
      <c r="D83" s="70"/>
      <c r="E83" s="70"/>
      <c r="F83" s="70"/>
      <c r="G83" s="70"/>
      <c r="H83" s="70"/>
      <c r="I83" s="70"/>
      <c r="J83" s="70"/>
      <c r="K83" s="70"/>
      <c r="L83" s="70"/>
      <c r="M83" s="70"/>
      <c r="N83" s="70"/>
      <c r="O83" s="70"/>
      <c r="P83" s="70"/>
      <c r="Q83" s="70"/>
      <c r="R83" s="70"/>
      <c r="S83" s="70"/>
      <c r="T83" s="70"/>
      <c r="U83" s="70"/>
      <c r="V83" s="70"/>
      <c r="W83" s="70"/>
      <c r="X83" s="70"/>
      <c r="Y83" s="70"/>
    </row>
    <row r="84" spans="1:25" x14ac:dyDescent="0.25">
      <c r="A84" s="70"/>
      <c r="B84" s="70"/>
      <c r="C84" s="70"/>
      <c r="D84" s="70"/>
      <c r="E84" s="70"/>
      <c r="F84" s="70"/>
      <c r="G84" s="70"/>
      <c r="H84" s="70"/>
      <c r="I84" s="70"/>
      <c r="J84" s="70"/>
      <c r="K84" s="70"/>
      <c r="L84" s="70"/>
      <c r="M84" s="70"/>
      <c r="N84" s="70"/>
      <c r="O84" s="70"/>
      <c r="P84" s="70"/>
      <c r="Q84" s="70"/>
      <c r="R84" s="70"/>
      <c r="S84" s="70"/>
      <c r="T84" s="70"/>
      <c r="U84" s="70"/>
      <c r="V84" s="70"/>
      <c r="W84" s="70"/>
      <c r="X84" s="70"/>
      <c r="Y84" s="70"/>
    </row>
    <row r="85" spans="1:25" x14ac:dyDescent="0.25">
      <c r="A85" s="70"/>
      <c r="B85" s="70"/>
      <c r="C85" s="70"/>
      <c r="D85" s="70"/>
      <c r="E85" s="70"/>
      <c r="F85" s="70"/>
      <c r="G85" s="70"/>
      <c r="H85" s="70"/>
      <c r="I85" s="70"/>
      <c r="J85" s="70"/>
      <c r="K85" s="70"/>
      <c r="L85" s="70"/>
      <c r="M85" s="70"/>
      <c r="N85" s="70"/>
      <c r="O85" s="70"/>
      <c r="P85" s="70"/>
      <c r="Q85" s="70"/>
      <c r="R85" s="70"/>
      <c r="S85" s="70"/>
      <c r="T85" s="70"/>
      <c r="U85" s="70"/>
      <c r="V85" s="70"/>
      <c r="W85" s="70"/>
      <c r="X85" s="70"/>
      <c r="Y85" s="70"/>
    </row>
    <row r="86" spans="1:25" x14ac:dyDescent="0.25">
      <c r="A86" s="70"/>
      <c r="B86" s="70"/>
      <c r="C86" s="70"/>
      <c r="D86" s="70"/>
      <c r="E86" s="70"/>
      <c r="F86" s="70"/>
      <c r="G86" s="70"/>
      <c r="H86" s="70"/>
      <c r="I86" s="70"/>
      <c r="J86" s="70"/>
      <c r="K86" s="70"/>
      <c r="L86" s="70"/>
      <c r="M86" s="70"/>
      <c r="N86" s="70"/>
      <c r="O86" s="70"/>
      <c r="P86" s="70"/>
      <c r="Q86" s="70"/>
      <c r="R86" s="70"/>
      <c r="S86" s="70"/>
      <c r="T86" s="70"/>
      <c r="U86" s="70"/>
      <c r="V86" s="70"/>
      <c r="W86" s="70"/>
      <c r="X86" s="70"/>
      <c r="Y86" s="70"/>
    </row>
    <row r="87" spans="1:25" x14ac:dyDescent="0.25">
      <c r="A87" s="70"/>
      <c r="B87" s="70"/>
      <c r="C87" s="70"/>
      <c r="D87" s="70"/>
      <c r="E87" s="70"/>
      <c r="F87" s="70"/>
      <c r="G87" s="70"/>
      <c r="H87" s="70"/>
      <c r="I87" s="70"/>
      <c r="J87" s="70"/>
      <c r="K87" s="70"/>
      <c r="L87" s="70"/>
      <c r="M87" s="70"/>
      <c r="N87" s="70"/>
      <c r="O87" s="70"/>
      <c r="P87" s="70"/>
      <c r="Q87" s="70"/>
      <c r="R87" s="70"/>
      <c r="S87" s="70"/>
      <c r="T87" s="70"/>
      <c r="U87" s="70"/>
      <c r="V87" s="70"/>
      <c r="W87" s="70"/>
      <c r="X87" s="70"/>
      <c r="Y87" s="70"/>
    </row>
    <row r="88" spans="1:25" x14ac:dyDescent="0.25">
      <c r="A88" s="70"/>
      <c r="B88" s="70"/>
      <c r="C88" s="70"/>
      <c r="D88" s="70"/>
      <c r="E88" s="70"/>
      <c r="F88" s="70"/>
      <c r="G88" s="70"/>
      <c r="H88" s="70"/>
      <c r="I88" s="70"/>
      <c r="J88" s="70"/>
      <c r="K88" s="70"/>
      <c r="L88" s="70"/>
      <c r="M88" s="70"/>
      <c r="N88" s="70"/>
      <c r="O88" s="70"/>
      <c r="P88" s="70"/>
      <c r="Q88" s="70"/>
      <c r="R88" s="70"/>
      <c r="S88" s="70"/>
      <c r="T88" s="70"/>
      <c r="U88" s="70"/>
      <c r="V88" s="70"/>
      <c r="W88" s="70"/>
      <c r="X88" s="70"/>
      <c r="Y88" s="70"/>
    </row>
    <row r="89" spans="1:25" x14ac:dyDescent="0.25">
      <c r="A89" s="70"/>
      <c r="B89" s="70"/>
      <c r="C89" s="70"/>
      <c r="D89" s="70"/>
      <c r="E89" s="70"/>
      <c r="F89" s="70"/>
      <c r="G89" s="70"/>
      <c r="H89" s="70"/>
      <c r="I89" s="70"/>
      <c r="J89" s="70"/>
      <c r="K89" s="70"/>
      <c r="L89" s="70"/>
      <c r="M89" s="70"/>
      <c r="N89" s="70"/>
      <c r="O89" s="70"/>
      <c r="P89" s="70"/>
      <c r="Q89" s="70"/>
      <c r="R89" s="70"/>
      <c r="S89" s="70"/>
      <c r="T89" s="70"/>
      <c r="U89" s="70"/>
      <c r="V89" s="70"/>
      <c r="W89" s="70"/>
      <c r="X89" s="70"/>
      <c r="Y89" s="70"/>
    </row>
    <row r="90" spans="1:25" x14ac:dyDescent="0.25">
      <c r="A90" s="70"/>
      <c r="B90" s="70"/>
      <c r="C90" s="70"/>
      <c r="D90" s="70"/>
      <c r="E90" s="70"/>
      <c r="F90" s="70"/>
      <c r="G90" s="70"/>
      <c r="H90" s="70"/>
      <c r="I90" s="70"/>
      <c r="J90" s="70"/>
      <c r="K90" s="70"/>
      <c r="L90" s="70"/>
      <c r="M90" s="70"/>
      <c r="N90" s="70"/>
      <c r="O90" s="70"/>
      <c r="P90" s="70"/>
      <c r="Q90" s="70"/>
      <c r="R90" s="70"/>
      <c r="S90" s="70"/>
      <c r="T90" s="70"/>
      <c r="U90" s="70"/>
      <c r="V90" s="70"/>
      <c r="W90" s="70"/>
      <c r="X90" s="70"/>
      <c r="Y90" s="70"/>
    </row>
    <row r="91" spans="1:25" x14ac:dyDescent="0.25">
      <c r="A91" s="70"/>
      <c r="B91" s="70"/>
      <c r="C91" s="70"/>
      <c r="D91" s="70"/>
      <c r="E91" s="70"/>
      <c r="F91" s="70"/>
      <c r="G91" s="70"/>
      <c r="H91" s="70"/>
      <c r="I91" s="70"/>
      <c r="J91" s="70"/>
      <c r="K91" s="70"/>
      <c r="L91" s="70"/>
      <c r="M91" s="70"/>
      <c r="N91" s="70"/>
      <c r="O91" s="70"/>
      <c r="P91" s="70"/>
      <c r="Q91" s="70"/>
      <c r="R91" s="70"/>
      <c r="S91" s="70"/>
      <c r="T91" s="70"/>
      <c r="U91" s="70"/>
      <c r="V91" s="70"/>
      <c r="W91" s="70"/>
      <c r="X91" s="70"/>
      <c r="Y91" s="70"/>
    </row>
    <row r="92" spans="1:25" x14ac:dyDescent="0.25">
      <c r="A92" s="70"/>
      <c r="B92" s="70"/>
      <c r="C92" s="70"/>
      <c r="D92" s="70"/>
      <c r="E92" s="70"/>
      <c r="F92" s="70"/>
      <c r="G92" s="70"/>
      <c r="H92" s="70"/>
      <c r="I92" s="70"/>
      <c r="J92" s="70"/>
      <c r="K92" s="70"/>
      <c r="L92" s="70"/>
      <c r="M92" s="70"/>
      <c r="N92" s="70"/>
      <c r="O92" s="70"/>
      <c r="P92" s="70"/>
      <c r="Q92" s="70"/>
      <c r="R92" s="70"/>
      <c r="S92" s="70"/>
      <c r="T92" s="70"/>
      <c r="U92" s="70"/>
      <c r="V92" s="70"/>
      <c r="W92" s="70"/>
      <c r="X92" s="70"/>
      <c r="Y92" s="70"/>
    </row>
    <row r="93" spans="1:25" x14ac:dyDescent="0.25">
      <c r="A93" s="70"/>
      <c r="B93" s="70"/>
      <c r="C93" s="70"/>
      <c r="D93" s="70"/>
      <c r="E93" s="70"/>
      <c r="F93" s="70"/>
      <c r="G93" s="70"/>
      <c r="H93" s="70"/>
      <c r="I93" s="70"/>
      <c r="J93" s="70"/>
      <c r="K93" s="70"/>
      <c r="L93" s="70"/>
      <c r="M93" s="70"/>
      <c r="N93" s="70"/>
      <c r="O93" s="70"/>
      <c r="P93" s="70"/>
      <c r="Q93" s="70"/>
      <c r="R93" s="70"/>
      <c r="S93" s="70"/>
      <c r="T93" s="70"/>
      <c r="U93" s="70"/>
      <c r="V93" s="70"/>
      <c r="W93" s="70"/>
      <c r="X93" s="70"/>
      <c r="Y93" s="70"/>
    </row>
    <row r="94" spans="1:25" x14ac:dyDescent="0.25">
      <c r="A94" s="70"/>
      <c r="B94" s="70"/>
      <c r="C94" s="70"/>
      <c r="D94" s="70"/>
      <c r="E94" s="70"/>
      <c r="F94" s="70"/>
      <c r="G94" s="70"/>
      <c r="H94" s="70"/>
      <c r="I94" s="70"/>
      <c r="J94" s="70"/>
      <c r="K94" s="70"/>
      <c r="L94" s="70"/>
      <c r="M94" s="70"/>
      <c r="N94" s="70"/>
      <c r="O94" s="70"/>
      <c r="P94" s="70"/>
      <c r="Q94" s="70"/>
      <c r="R94" s="70"/>
      <c r="S94" s="70"/>
      <c r="T94" s="70"/>
      <c r="U94" s="70"/>
      <c r="V94" s="70"/>
      <c r="W94" s="70"/>
      <c r="X94" s="70"/>
      <c r="Y94" s="70"/>
    </row>
    <row r="95" spans="1:25" x14ac:dyDescent="0.25">
      <c r="A95" s="70"/>
      <c r="B95" s="70"/>
      <c r="C95" s="70"/>
      <c r="D95" s="70"/>
      <c r="E95" s="70"/>
      <c r="F95" s="70"/>
      <c r="G95" s="70"/>
      <c r="H95" s="70"/>
      <c r="I95" s="70"/>
      <c r="J95" s="70"/>
      <c r="K95" s="70"/>
      <c r="L95" s="70"/>
      <c r="M95" s="70"/>
      <c r="N95" s="70"/>
      <c r="O95" s="70"/>
      <c r="P95" s="70"/>
      <c r="Q95" s="70"/>
      <c r="R95" s="70"/>
      <c r="S95" s="70"/>
      <c r="T95" s="70"/>
      <c r="U95" s="70"/>
      <c r="V95" s="70"/>
      <c r="W95" s="70"/>
      <c r="X95" s="70"/>
      <c r="Y95" s="70"/>
    </row>
    <row r="96" spans="1:25" x14ac:dyDescent="0.25">
      <c r="A96" s="70"/>
      <c r="B96" s="70"/>
      <c r="C96" s="70"/>
      <c r="D96" s="70"/>
      <c r="E96" s="70"/>
      <c r="F96" s="70"/>
      <c r="G96" s="70"/>
      <c r="H96" s="70"/>
      <c r="I96" s="70"/>
      <c r="J96" s="70"/>
      <c r="K96" s="70"/>
      <c r="L96" s="70"/>
      <c r="M96" s="70"/>
      <c r="N96" s="70"/>
      <c r="O96" s="70"/>
      <c r="P96" s="70"/>
      <c r="Q96" s="70"/>
      <c r="R96" s="70"/>
      <c r="S96" s="70"/>
      <c r="T96" s="70"/>
      <c r="U96" s="70"/>
      <c r="V96" s="70"/>
      <c r="W96" s="70"/>
      <c r="X96" s="70"/>
      <c r="Y96" s="70"/>
    </row>
    <row r="97" spans="1:25" x14ac:dyDescent="0.25">
      <c r="A97" s="70"/>
      <c r="B97" s="70"/>
      <c r="C97" s="70"/>
      <c r="D97" s="70"/>
      <c r="E97" s="70"/>
      <c r="F97" s="70"/>
      <c r="G97" s="70"/>
      <c r="H97" s="70"/>
      <c r="I97" s="70"/>
      <c r="J97" s="70"/>
      <c r="K97" s="70"/>
      <c r="L97" s="70"/>
      <c r="M97" s="70"/>
      <c r="N97" s="70"/>
      <c r="O97" s="70"/>
      <c r="P97" s="70"/>
      <c r="Q97" s="70"/>
      <c r="R97" s="70"/>
      <c r="S97" s="70"/>
      <c r="T97" s="70"/>
      <c r="U97" s="70"/>
      <c r="V97" s="70"/>
      <c r="W97" s="70"/>
      <c r="X97" s="70"/>
      <c r="Y97" s="70"/>
    </row>
    <row r="98" spans="1:25" x14ac:dyDescent="0.25">
      <c r="A98" s="70"/>
      <c r="B98" s="70"/>
      <c r="C98" s="70"/>
      <c r="D98" s="70"/>
      <c r="E98" s="70"/>
      <c r="F98" s="70"/>
      <c r="G98" s="70"/>
      <c r="H98" s="70"/>
      <c r="I98" s="70"/>
      <c r="J98" s="70"/>
      <c r="K98" s="70"/>
      <c r="L98" s="70"/>
      <c r="M98" s="70"/>
      <c r="N98" s="70"/>
      <c r="O98" s="70"/>
      <c r="P98" s="70"/>
      <c r="Q98" s="70"/>
      <c r="R98" s="70"/>
      <c r="S98" s="70"/>
      <c r="T98" s="70"/>
      <c r="U98" s="70"/>
      <c r="V98" s="70"/>
      <c r="W98" s="70"/>
      <c r="X98" s="70"/>
      <c r="Y98" s="70"/>
    </row>
    <row r="99" spans="1:25" x14ac:dyDescent="0.25">
      <c r="A99" s="70"/>
      <c r="B99" s="70"/>
      <c r="C99" s="70"/>
      <c r="D99" s="70"/>
      <c r="E99" s="70"/>
      <c r="F99" s="70"/>
      <c r="G99" s="70"/>
      <c r="H99" s="70"/>
      <c r="I99" s="70"/>
      <c r="J99" s="70"/>
      <c r="K99" s="70"/>
      <c r="L99" s="70"/>
      <c r="M99" s="70"/>
      <c r="N99" s="70"/>
      <c r="O99" s="70"/>
      <c r="P99" s="70"/>
      <c r="Q99" s="70"/>
      <c r="R99" s="70"/>
      <c r="S99" s="70"/>
      <c r="T99" s="70"/>
      <c r="U99" s="70"/>
      <c r="V99" s="70"/>
      <c r="W99" s="70"/>
      <c r="X99" s="70"/>
      <c r="Y99" s="70"/>
    </row>
    <row r="100" spans="1:25" x14ac:dyDescent="0.25">
      <c r="A100" s="70"/>
      <c r="B100" s="70"/>
      <c r="C100" s="70"/>
      <c r="D100" s="70"/>
      <c r="E100" s="70"/>
      <c r="F100" s="70"/>
      <c r="G100" s="70"/>
      <c r="H100" s="70"/>
      <c r="I100" s="70"/>
      <c r="J100" s="70"/>
      <c r="K100" s="70"/>
      <c r="L100" s="70"/>
      <c r="M100" s="70"/>
      <c r="N100" s="70"/>
      <c r="O100" s="70"/>
      <c r="P100" s="70"/>
      <c r="Q100" s="70"/>
      <c r="R100" s="70"/>
      <c r="S100" s="70"/>
      <c r="T100" s="70"/>
      <c r="U100" s="70"/>
      <c r="V100" s="70"/>
      <c r="W100" s="70"/>
      <c r="X100" s="70"/>
      <c r="Y100" s="70"/>
    </row>
    <row r="101" spans="1:25" x14ac:dyDescent="0.25">
      <c r="A101" s="70"/>
      <c r="B101" s="70"/>
      <c r="C101" s="70"/>
      <c r="D101" s="70"/>
      <c r="E101" s="70"/>
      <c r="F101" s="70"/>
      <c r="G101" s="70"/>
      <c r="H101" s="70"/>
      <c r="I101" s="70"/>
      <c r="J101" s="70"/>
      <c r="K101" s="70"/>
      <c r="L101" s="70"/>
      <c r="M101" s="70"/>
      <c r="N101" s="70"/>
      <c r="O101" s="70"/>
      <c r="P101" s="70"/>
      <c r="Q101" s="70"/>
      <c r="R101" s="70"/>
      <c r="S101" s="70"/>
      <c r="T101" s="70"/>
      <c r="U101" s="70"/>
      <c r="V101" s="70"/>
      <c r="W101" s="70"/>
      <c r="X101" s="70"/>
      <c r="Y101" s="70"/>
    </row>
    <row r="102" spans="1:25" x14ac:dyDescent="0.25">
      <c r="A102" s="70"/>
      <c r="B102" s="70"/>
      <c r="C102" s="70"/>
      <c r="D102" s="70"/>
      <c r="E102" s="70"/>
      <c r="F102" s="70"/>
      <c r="G102" s="70"/>
      <c r="H102" s="70"/>
      <c r="I102" s="70"/>
      <c r="J102" s="70"/>
      <c r="K102" s="70"/>
      <c r="L102" s="70"/>
      <c r="M102" s="70"/>
      <c r="N102" s="70"/>
      <c r="O102" s="70"/>
      <c r="P102" s="70"/>
      <c r="Q102" s="70"/>
      <c r="R102" s="70"/>
      <c r="S102" s="70"/>
      <c r="T102" s="70"/>
      <c r="U102" s="70"/>
      <c r="V102" s="70"/>
      <c r="W102" s="70"/>
      <c r="X102" s="70"/>
      <c r="Y102" s="70"/>
    </row>
    <row r="103" spans="1:25" x14ac:dyDescent="0.25">
      <c r="A103" s="70"/>
      <c r="B103" s="70"/>
      <c r="C103" s="70"/>
      <c r="D103" s="70"/>
      <c r="E103" s="70"/>
      <c r="F103" s="70"/>
      <c r="G103" s="70"/>
      <c r="H103" s="70"/>
      <c r="I103" s="70"/>
      <c r="J103" s="70"/>
      <c r="K103" s="70"/>
      <c r="L103" s="70"/>
      <c r="M103" s="70"/>
      <c r="N103" s="70"/>
      <c r="O103" s="70"/>
      <c r="P103" s="70"/>
      <c r="Q103" s="70"/>
      <c r="R103" s="70"/>
      <c r="S103" s="70"/>
      <c r="T103" s="70"/>
      <c r="U103" s="70"/>
      <c r="V103" s="70"/>
      <c r="W103" s="70"/>
      <c r="X103" s="70"/>
      <c r="Y103" s="70"/>
    </row>
    <row r="104" spans="1:25" x14ac:dyDescent="0.25">
      <c r="A104" s="70"/>
      <c r="B104" s="70"/>
      <c r="C104" s="70"/>
      <c r="D104" s="70"/>
      <c r="E104" s="70"/>
      <c r="F104" s="70"/>
      <c r="G104" s="70"/>
      <c r="H104" s="70"/>
      <c r="I104" s="70"/>
      <c r="J104" s="70"/>
      <c r="K104" s="70"/>
      <c r="L104" s="70"/>
      <c r="M104" s="70"/>
      <c r="N104" s="70"/>
      <c r="O104" s="70"/>
      <c r="P104" s="70"/>
      <c r="Q104" s="70"/>
      <c r="R104" s="70"/>
      <c r="S104" s="70"/>
      <c r="T104" s="70"/>
      <c r="U104" s="70"/>
      <c r="V104" s="70"/>
      <c r="W104" s="70"/>
      <c r="X104" s="70"/>
      <c r="Y104" s="70"/>
    </row>
    <row r="105" spans="1:25" x14ac:dyDescent="0.25">
      <c r="A105" s="70"/>
      <c r="B105" s="70"/>
      <c r="C105" s="70"/>
      <c r="D105" s="70"/>
      <c r="E105" s="70"/>
      <c r="F105" s="70"/>
      <c r="G105" s="70"/>
      <c r="H105" s="70"/>
      <c r="I105" s="70"/>
      <c r="J105" s="70"/>
      <c r="K105" s="70"/>
      <c r="L105" s="70"/>
      <c r="M105" s="70"/>
      <c r="N105" s="70"/>
      <c r="O105" s="70"/>
      <c r="P105" s="70"/>
      <c r="Q105" s="70"/>
      <c r="R105" s="70"/>
      <c r="S105" s="70"/>
      <c r="T105" s="70"/>
      <c r="U105" s="70"/>
      <c r="V105" s="70"/>
      <c r="W105" s="70"/>
      <c r="X105" s="70"/>
      <c r="Y105" s="70"/>
    </row>
    <row r="106" spans="1:25" x14ac:dyDescent="0.25">
      <c r="A106" s="70"/>
      <c r="B106" s="70"/>
      <c r="C106" s="70"/>
      <c r="D106" s="70"/>
      <c r="E106" s="70"/>
      <c r="F106" s="70"/>
      <c r="G106" s="70"/>
      <c r="H106" s="70"/>
      <c r="I106" s="70"/>
      <c r="J106" s="70"/>
      <c r="K106" s="70"/>
      <c r="L106" s="70"/>
      <c r="M106" s="70"/>
      <c r="N106" s="70"/>
      <c r="O106" s="70"/>
      <c r="P106" s="70"/>
      <c r="Q106" s="70"/>
      <c r="R106" s="70"/>
      <c r="S106" s="70"/>
      <c r="T106" s="70"/>
      <c r="U106" s="70"/>
      <c r="V106" s="70"/>
      <c r="W106" s="70"/>
      <c r="X106" s="70"/>
      <c r="Y106" s="70"/>
    </row>
    <row r="107" spans="1:25" x14ac:dyDescent="0.25">
      <c r="A107" s="70"/>
      <c r="B107" s="70"/>
      <c r="C107" s="70"/>
      <c r="D107" s="70"/>
      <c r="E107" s="70"/>
      <c r="F107" s="70"/>
      <c r="G107" s="70"/>
      <c r="H107" s="70"/>
      <c r="I107" s="70"/>
      <c r="J107" s="70"/>
      <c r="K107" s="70"/>
      <c r="L107" s="70"/>
      <c r="M107" s="70"/>
      <c r="N107" s="70"/>
      <c r="O107" s="70"/>
      <c r="P107" s="70"/>
      <c r="Q107" s="70"/>
      <c r="R107" s="70"/>
      <c r="S107" s="70"/>
      <c r="T107" s="70"/>
      <c r="U107" s="70"/>
      <c r="V107" s="70"/>
      <c r="W107" s="70"/>
      <c r="X107" s="70"/>
      <c r="Y107" s="70"/>
    </row>
    <row r="108" spans="1:25" x14ac:dyDescent="0.25">
      <c r="A108" s="70"/>
      <c r="B108" s="70"/>
      <c r="C108" s="70"/>
      <c r="D108" s="70"/>
      <c r="E108" s="70"/>
      <c r="F108" s="70"/>
      <c r="G108" s="70"/>
      <c r="H108" s="70"/>
      <c r="I108" s="70"/>
      <c r="J108" s="70"/>
      <c r="K108" s="70"/>
      <c r="L108" s="70"/>
      <c r="M108" s="70"/>
      <c r="N108" s="70"/>
      <c r="O108" s="70"/>
      <c r="P108" s="70"/>
      <c r="Q108" s="70"/>
      <c r="R108" s="70"/>
      <c r="S108" s="70"/>
      <c r="T108" s="70"/>
      <c r="U108" s="70"/>
      <c r="V108" s="70"/>
      <c r="W108" s="70"/>
      <c r="X108" s="70"/>
      <c r="Y108" s="70"/>
    </row>
    <row r="109" spans="1:25" x14ac:dyDescent="0.25">
      <c r="A109" s="70"/>
      <c r="B109" s="70"/>
      <c r="C109" s="70"/>
      <c r="D109" s="70"/>
      <c r="E109" s="70"/>
      <c r="F109" s="70"/>
      <c r="G109" s="70"/>
      <c r="H109" s="70"/>
      <c r="I109" s="70"/>
      <c r="J109" s="70"/>
      <c r="K109" s="70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</row>
    <row r="110" spans="1:25" x14ac:dyDescent="0.25">
      <c r="A110" s="70"/>
      <c r="B110" s="70"/>
      <c r="C110" s="70"/>
      <c r="D110" s="70"/>
      <c r="E110" s="70"/>
      <c r="F110" s="70"/>
      <c r="G110" s="70"/>
      <c r="H110" s="70"/>
      <c r="I110" s="70"/>
      <c r="J110" s="70"/>
      <c r="K110" s="70"/>
      <c r="L110" s="70"/>
      <c r="M110" s="70"/>
      <c r="N110" s="70"/>
      <c r="O110" s="70"/>
      <c r="P110" s="70"/>
      <c r="Q110" s="70"/>
      <c r="R110" s="70"/>
      <c r="S110" s="70"/>
      <c r="T110" s="70"/>
      <c r="U110" s="70"/>
      <c r="V110" s="70"/>
      <c r="W110" s="70"/>
      <c r="X110" s="70"/>
      <c r="Y110" s="70"/>
    </row>
    <row r="111" spans="1:25" x14ac:dyDescent="0.25">
      <c r="A111" s="70"/>
      <c r="B111" s="70"/>
      <c r="C111" s="70"/>
      <c r="D111" s="70"/>
      <c r="E111" s="70"/>
      <c r="F111" s="70"/>
      <c r="G111" s="70"/>
      <c r="H111" s="70"/>
      <c r="I111" s="70"/>
      <c r="J111" s="70"/>
      <c r="K111" s="70"/>
      <c r="L111" s="70"/>
      <c r="M111" s="70"/>
      <c r="N111" s="70"/>
      <c r="O111" s="70"/>
      <c r="P111" s="70"/>
      <c r="Q111" s="70"/>
      <c r="R111" s="70"/>
      <c r="S111" s="70"/>
      <c r="T111" s="70"/>
      <c r="U111" s="70"/>
      <c r="V111" s="70"/>
      <c r="W111" s="70"/>
      <c r="X111" s="70"/>
      <c r="Y111" s="70"/>
    </row>
    <row r="112" spans="1:25" x14ac:dyDescent="0.25">
      <c r="A112" s="70"/>
      <c r="B112" s="70"/>
      <c r="C112" s="70"/>
      <c r="D112" s="70"/>
      <c r="E112" s="70"/>
      <c r="F112" s="70"/>
      <c r="G112" s="70"/>
      <c r="H112" s="70"/>
      <c r="I112" s="70"/>
      <c r="J112" s="70"/>
      <c r="K112" s="70"/>
      <c r="L112" s="70"/>
      <c r="M112" s="70"/>
      <c r="N112" s="70"/>
      <c r="O112" s="70"/>
      <c r="P112" s="70"/>
      <c r="Q112" s="70"/>
      <c r="R112" s="70"/>
      <c r="S112" s="70"/>
      <c r="T112" s="70"/>
      <c r="U112" s="70"/>
      <c r="V112" s="70"/>
      <c r="W112" s="70"/>
      <c r="X112" s="70"/>
      <c r="Y112" s="70"/>
    </row>
    <row r="113" spans="1:25" x14ac:dyDescent="0.25">
      <c r="A113" s="70"/>
      <c r="B113" s="70"/>
      <c r="C113" s="70"/>
      <c r="D113" s="70"/>
      <c r="E113" s="70"/>
      <c r="F113" s="70"/>
      <c r="G113" s="70"/>
      <c r="H113" s="70"/>
      <c r="I113" s="70"/>
      <c r="J113" s="70"/>
      <c r="K113" s="70"/>
      <c r="L113" s="70"/>
      <c r="M113" s="70"/>
      <c r="N113" s="70"/>
      <c r="O113" s="70"/>
      <c r="P113" s="70"/>
      <c r="Q113" s="70"/>
      <c r="R113" s="70"/>
      <c r="S113" s="70"/>
      <c r="T113" s="70"/>
      <c r="U113" s="70"/>
      <c r="V113" s="70"/>
      <c r="W113" s="70"/>
      <c r="X113" s="70"/>
      <c r="Y113" s="70"/>
    </row>
    <row r="114" spans="1:25" x14ac:dyDescent="0.25">
      <c r="A114" s="70"/>
      <c r="B114" s="70"/>
      <c r="C114" s="70"/>
      <c r="D114" s="70"/>
      <c r="E114" s="70"/>
      <c r="F114" s="70"/>
      <c r="G114" s="70"/>
      <c r="H114" s="70"/>
      <c r="I114" s="70"/>
      <c r="J114" s="70"/>
      <c r="K114" s="70"/>
      <c r="L114" s="70"/>
      <c r="M114" s="70"/>
      <c r="N114" s="70"/>
      <c r="O114" s="70"/>
      <c r="P114" s="70"/>
      <c r="Q114" s="70"/>
      <c r="R114" s="70"/>
      <c r="S114" s="70"/>
      <c r="T114" s="70"/>
      <c r="U114" s="70"/>
      <c r="V114" s="70"/>
      <c r="W114" s="70"/>
      <c r="X114" s="70"/>
      <c r="Y114" s="70"/>
    </row>
    <row r="115" spans="1:25" x14ac:dyDescent="0.25">
      <c r="A115" s="70"/>
      <c r="B115" s="70"/>
      <c r="C115" s="70"/>
      <c r="D115" s="70"/>
      <c r="E115" s="70"/>
      <c r="F115" s="70"/>
      <c r="G115" s="70"/>
      <c r="H115" s="70"/>
      <c r="I115" s="70"/>
      <c r="J115" s="70"/>
      <c r="K115" s="70"/>
      <c r="L115" s="70"/>
      <c r="M115" s="70"/>
      <c r="N115" s="70"/>
      <c r="O115" s="70"/>
      <c r="P115" s="70"/>
      <c r="Q115" s="70"/>
      <c r="R115" s="70"/>
      <c r="S115" s="70"/>
      <c r="T115" s="70"/>
      <c r="U115" s="70"/>
      <c r="V115" s="70"/>
      <c r="W115" s="70"/>
      <c r="X115" s="70"/>
      <c r="Y115" s="70"/>
    </row>
    <row r="116" spans="1:25" x14ac:dyDescent="0.25">
      <c r="A116" s="70"/>
      <c r="B116" s="70"/>
      <c r="C116" s="70"/>
      <c r="D116" s="70"/>
      <c r="E116" s="70"/>
      <c r="F116" s="70"/>
      <c r="G116" s="70"/>
      <c r="H116" s="70"/>
      <c r="I116" s="70"/>
      <c r="J116" s="70"/>
      <c r="K116" s="70"/>
      <c r="L116" s="70"/>
      <c r="M116" s="70"/>
      <c r="N116" s="70"/>
      <c r="O116" s="70"/>
      <c r="P116" s="70"/>
      <c r="Q116" s="70"/>
      <c r="R116" s="70"/>
      <c r="S116" s="70"/>
      <c r="T116" s="70"/>
      <c r="U116" s="70"/>
      <c r="V116" s="70"/>
      <c r="W116" s="70"/>
      <c r="X116" s="70"/>
      <c r="Y116" s="70"/>
    </row>
    <row r="117" spans="1:25" x14ac:dyDescent="0.25">
      <c r="A117" s="70"/>
      <c r="B117" s="70"/>
      <c r="C117" s="70"/>
      <c r="D117" s="70"/>
      <c r="E117" s="70"/>
      <c r="F117" s="70"/>
      <c r="G117" s="70"/>
      <c r="H117" s="70"/>
      <c r="I117" s="70"/>
      <c r="J117" s="70"/>
      <c r="K117" s="70"/>
      <c r="L117" s="70"/>
      <c r="M117" s="70"/>
      <c r="N117" s="70"/>
      <c r="O117" s="70"/>
      <c r="P117" s="70"/>
      <c r="Q117" s="70"/>
      <c r="R117" s="70"/>
      <c r="S117" s="70"/>
      <c r="T117" s="70"/>
      <c r="U117" s="70"/>
      <c r="V117" s="70"/>
      <c r="W117" s="70"/>
      <c r="X117" s="70"/>
      <c r="Y117" s="70"/>
    </row>
    <row r="118" spans="1:25" x14ac:dyDescent="0.25">
      <c r="A118" s="70"/>
      <c r="B118" s="70"/>
      <c r="C118" s="70"/>
      <c r="D118" s="70"/>
      <c r="E118" s="70"/>
      <c r="F118" s="70"/>
      <c r="G118" s="70"/>
      <c r="H118" s="70"/>
      <c r="I118" s="70"/>
      <c r="J118" s="70"/>
      <c r="K118" s="70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</row>
    <row r="119" spans="1:25" x14ac:dyDescent="0.25">
      <c r="A119" s="70"/>
      <c r="B119" s="70"/>
      <c r="C119" s="70"/>
      <c r="D119" s="70"/>
      <c r="E119" s="70"/>
      <c r="F119" s="70"/>
      <c r="G119" s="70"/>
      <c r="H119" s="70"/>
      <c r="I119" s="70"/>
      <c r="J119" s="70"/>
      <c r="K119" s="70"/>
      <c r="L119" s="70"/>
      <c r="M119" s="70"/>
      <c r="N119" s="70"/>
      <c r="O119" s="70"/>
      <c r="P119" s="70"/>
      <c r="Q119" s="70"/>
      <c r="R119" s="70"/>
      <c r="S119" s="70"/>
      <c r="T119" s="70"/>
      <c r="U119" s="70"/>
      <c r="V119" s="70"/>
      <c r="W119" s="70"/>
      <c r="X119" s="70"/>
      <c r="Y119" s="70"/>
    </row>
    <row r="120" spans="1:25" x14ac:dyDescent="0.25">
      <c r="A120" s="70"/>
      <c r="B120" s="70"/>
      <c r="C120" s="70"/>
      <c r="D120" s="70"/>
      <c r="E120" s="70"/>
      <c r="F120" s="70"/>
      <c r="G120" s="70"/>
      <c r="H120" s="70"/>
      <c r="I120" s="70"/>
      <c r="J120" s="70"/>
      <c r="K120" s="70"/>
      <c r="L120" s="70"/>
      <c r="M120" s="70"/>
      <c r="N120" s="70"/>
      <c r="O120" s="70"/>
      <c r="P120" s="70"/>
      <c r="Q120" s="70"/>
      <c r="R120" s="70"/>
      <c r="S120" s="70"/>
      <c r="T120" s="70"/>
      <c r="U120" s="70"/>
      <c r="V120" s="70"/>
      <c r="W120" s="70"/>
      <c r="X120" s="70"/>
      <c r="Y120" s="70"/>
    </row>
    <row r="121" spans="1:25" x14ac:dyDescent="0.25">
      <c r="A121" s="70"/>
      <c r="B121" s="70"/>
      <c r="C121" s="70"/>
      <c r="D121" s="70"/>
      <c r="E121" s="70"/>
      <c r="F121" s="70"/>
      <c r="G121" s="70"/>
      <c r="H121" s="70"/>
      <c r="I121" s="70"/>
      <c r="J121" s="70"/>
      <c r="K121" s="70"/>
      <c r="L121" s="70"/>
      <c r="M121" s="70"/>
      <c r="N121" s="70"/>
      <c r="O121" s="70"/>
      <c r="P121" s="70"/>
      <c r="Q121" s="70"/>
      <c r="R121" s="70"/>
      <c r="S121" s="70"/>
      <c r="T121" s="70"/>
      <c r="U121" s="70"/>
      <c r="V121" s="70"/>
      <c r="W121" s="70"/>
      <c r="X121" s="70"/>
      <c r="Y121" s="70"/>
    </row>
  </sheetData>
  <mergeCells count="9">
    <mergeCell ref="K4:L4"/>
    <mergeCell ref="N4:O4"/>
    <mergeCell ref="B1:R1"/>
    <mergeCell ref="T4:U4"/>
    <mergeCell ref="T1:U1"/>
    <mergeCell ref="Q4:R4"/>
    <mergeCell ref="B4:C4"/>
    <mergeCell ref="E4:F4"/>
    <mergeCell ref="H4:I4"/>
  </mergeCells>
  <pageMargins left="0" right="0" top="1" bottom="0.25" header="0.5" footer="0.5"/>
  <pageSetup scale="85" orientation="landscape" r:id="rId1"/>
  <headerFooter alignWithMargins="0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23"/>
  <sheetViews>
    <sheetView workbookViewId="0">
      <selection activeCell="S33" sqref="S33"/>
    </sheetView>
  </sheetViews>
  <sheetFormatPr defaultRowHeight="13.2" x14ac:dyDescent="0.25"/>
  <cols>
    <col min="1" max="1" width="19.109375" customWidth="1"/>
    <col min="2" max="3" width="10.6640625" customWidth="1"/>
    <col min="4" max="4" width="1.6640625" customWidth="1"/>
    <col min="5" max="6" width="10.6640625" customWidth="1"/>
    <col min="7" max="7" width="1.6640625" customWidth="1"/>
    <col min="8" max="9" width="10.6640625" customWidth="1"/>
    <col min="10" max="10" width="1.6640625" customWidth="1"/>
    <col min="11" max="12" width="10.6640625" customWidth="1"/>
    <col min="13" max="13" width="1.6640625" customWidth="1"/>
    <col min="14" max="15" width="10.6640625" customWidth="1"/>
    <col min="16" max="16" width="1.6640625" customWidth="1"/>
    <col min="17" max="18" width="10.6640625" customWidth="1"/>
    <col min="19" max="19" width="20.44140625" customWidth="1"/>
    <col min="20" max="21" width="19.6640625" customWidth="1"/>
  </cols>
  <sheetData>
    <row r="1" spans="1:35" ht="16.2" thickBot="1" x14ac:dyDescent="0.35">
      <c r="A1" s="70"/>
      <c r="B1" s="221" t="s">
        <v>21</v>
      </c>
      <c r="C1" s="221"/>
      <c r="D1" s="221"/>
      <c r="E1" s="221"/>
      <c r="F1" s="221"/>
      <c r="G1" s="221"/>
      <c r="H1" s="221"/>
      <c r="I1" s="221"/>
      <c r="J1" s="221"/>
      <c r="K1" s="221"/>
      <c r="L1" s="221"/>
      <c r="M1" s="221"/>
      <c r="N1" s="221"/>
      <c r="O1" s="221"/>
      <c r="P1" s="221"/>
      <c r="Q1" s="221"/>
      <c r="R1" s="221"/>
      <c r="S1" s="97"/>
      <c r="T1" s="221"/>
      <c r="U1" s="221"/>
      <c r="V1" s="70"/>
      <c r="W1" s="70"/>
      <c r="X1" s="70"/>
      <c r="Y1" s="70"/>
    </row>
    <row r="2" spans="1:35" ht="14.4" thickTop="1" thickBot="1" x14ac:dyDescent="0.3">
      <c r="A2" s="94" t="s">
        <v>2</v>
      </c>
      <c r="B2" s="99">
        <f>+FEBMOSSBLUFF!B38</f>
        <v>399440.06499999994</v>
      </c>
      <c r="C2" s="75"/>
      <c r="D2" s="75"/>
      <c r="E2" s="100" t="s">
        <v>26</v>
      </c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87"/>
      <c r="T2" s="75"/>
      <c r="U2" s="75"/>
      <c r="V2" s="71"/>
      <c r="W2" s="71"/>
      <c r="X2" s="71"/>
      <c r="Y2" s="71"/>
      <c r="Z2" s="23"/>
      <c r="AA2" s="23"/>
      <c r="AB2" s="23"/>
      <c r="AC2" s="23"/>
      <c r="AD2" s="23"/>
      <c r="AE2" s="23"/>
      <c r="AF2" s="23"/>
      <c r="AG2" s="23"/>
      <c r="AH2" s="23"/>
      <c r="AI2" s="23"/>
    </row>
    <row r="3" spans="1:35" ht="14.4" thickTop="1" thickBot="1" x14ac:dyDescent="0.3">
      <c r="A3" s="87"/>
      <c r="B3" s="75"/>
      <c r="C3" s="75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87"/>
      <c r="T3" s="75"/>
      <c r="U3" s="75"/>
      <c r="V3" s="71"/>
      <c r="W3" s="71"/>
      <c r="X3" s="71"/>
      <c r="Y3" s="71"/>
      <c r="Z3" s="23"/>
      <c r="AA3" s="23"/>
      <c r="AB3" s="23"/>
      <c r="AC3" s="23"/>
      <c r="AD3" s="23"/>
      <c r="AE3" s="23"/>
      <c r="AF3" s="23"/>
      <c r="AG3" s="23"/>
      <c r="AH3" s="23"/>
      <c r="AI3" s="23"/>
    </row>
    <row r="4" spans="1:35" ht="13.8" thickBot="1" x14ac:dyDescent="0.3">
      <c r="B4" s="224" t="s">
        <v>15</v>
      </c>
      <c r="C4" s="225"/>
      <c r="D4" s="74"/>
      <c r="E4" s="219" t="s">
        <v>16</v>
      </c>
      <c r="F4" s="220"/>
      <c r="G4" s="75"/>
      <c r="H4" s="219" t="s">
        <v>17</v>
      </c>
      <c r="I4" s="220"/>
      <c r="J4" s="75"/>
      <c r="K4" s="219" t="s">
        <v>18</v>
      </c>
      <c r="L4" s="220"/>
      <c r="M4" s="75"/>
      <c r="N4" s="219" t="s">
        <v>19</v>
      </c>
      <c r="O4" s="220"/>
      <c r="P4" s="75"/>
      <c r="Q4" s="219" t="s">
        <v>20</v>
      </c>
      <c r="R4" s="223"/>
      <c r="S4" s="23"/>
      <c r="T4" s="222"/>
      <c r="U4" s="222"/>
      <c r="V4" s="70"/>
      <c r="W4" s="70"/>
      <c r="X4" s="70"/>
      <c r="Y4" s="70"/>
    </row>
    <row r="5" spans="1:35" ht="13.8" thickBot="1" x14ac:dyDescent="0.3">
      <c r="B5" s="76" t="s">
        <v>25</v>
      </c>
      <c r="C5" s="77" t="s">
        <v>14</v>
      </c>
      <c r="D5" s="74"/>
      <c r="E5" s="76" t="s">
        <v>13</v>
      </c>
      <c r="F5" s="77" t="s">
        <v>14</v>
      </c>
      <c r="G5" s="75"/>
      <c r="H5" s="76" t="s">
        <v>13</v>
      </c>
      <c r="I5" s="77" t="s">
        <v>14</v>
      </c>
      <c r="J5" s="75"/>
      <c r="K5" s="76" t="s">
        <v>13</v>
      </c>
      <c r="L5" s="77" t="s">
        <v>14</v>
      </c>
      <c r="M5" s="75"/>
      <c r="N5" s="76" t="s">
        <v>13</v>
      </c>
      <c r="O5" s="77" t="s">
        <v>14</v>
      </c>
      <c r="P5" s="75"/>
      <c r="Q5" s="73" t="s">
        <v>13</v>
      </c>
      <c r="R5" s="102" t="s">
        <v>14</v>
      </c>
      <c r="S5" s="23"/>
      <c r="T5" s="75"/>
      <c r="U5" s="75"/>
      <c r="V5" s="70"/>
      <c r="W5" s="70"/>
      <c r="X5" s="70"/>
      <c r="Y5" s="70"/>
    </row>
    <row r="6" spans="1:35" ht="13.8" thickTop="1" x14ac:dyDescent="0.25">
      <c r="A6" s="78">
        <v>36586</v>
      </c>
      <c r="B6" s="79">
        <f>7855*0.985</f>
        <v>7737.1750000000002</v>
      </c>
      <c r="C6" s="80">
        <v>0</v>
      </c>
      <c r="D6" s="81"/>
      <c r="E6" s="79">
        <v>0</v>
      </c>
      <c r="F6" s="80">
        <v>0</v>
      </c>
      <c r="G6" s="81"/>
      <c r="H6" s="79">
        <v>0</v>
      </c>
      <c r="I6" s="80">
        <v>0</v>
      </c>
      <c r="J6" s="81"/>
      <c r="K6" s="79">
        <v>0</v>
      </c>
      <c r="L6" s="80">
        <v>0</v>
      </c>
      <c r="M6" s="81"/>
      <c r="N6" s="79">
        <v>0</v>
      </c>
      <c r="O6" s="80">
        <v>0</v>
      </c>
      <c r="P6" s="81"/>
      <c r="Q6" s="82">
        <v>0</v>
      </c>
      <c r="R6" s="81">
        <v>0</v>
      </c>
      <c r="S6" s="106"/>
      <c r="T6" s="81"/>
      <c r="U6" s="81"/>
      <c r="V6" s="70"/>
      <c r="W6" s="70"/>
      <c r="X6" s="70"/>
      <c r="Y6" s="70"/>
    </row>
    <row r="7" spans="1:35" x14ac:dyDescent="0.25">
      <c r="A7" s="78">
        <v>36587</v>
      </c>
      <c r="B7" s="79">
        <v>0</v>
      </c>
      <c r="C7" s="80">
        <v>0</v>
      </c>
      <c r="D7" s="81"/>
      <c r="E7" s="79">
        <v>0</v>
      </c>
      <c r="F7" s="80">
        <v>0</v>
      </c>
      <c r="G7" s="81"/>
      <c r="H7" s="79">
        <v>0</v>
      </c>
      <c r="I7" s="80">
        <v>0</v>
      </c>
      <c r="J7" s="81"/>
      <c r="K7" s="79">
        <v>0</v>
      </c>
      <c r="L7" s="80">
        <v>0</v>
      </c>
      <c r="M7" s="81"/>
      <c r="N7" s="79">
        <v>0</v>
      </c>
      <c r="O7" s="80">
        <v>0</v>
      </c>
      <c r="P7" s="81"/>
      <c r="Q7" s="79">
        <v>0</v>
      </c>
      <c r="R7" s="81">
        <v>0</v>
      </c>
      <c r="S7" s="106"/>
      <c r="T7" s="81"/>
      <c r="U7" s="81"/>
      <c r="V7" s="70"/>
      <c r="W7" s="70"/>
      <c r="X7" s="70"/>
      <c r="Y7" s="70"/>
    </row>
    <row r="8" spans="1:35" x14ac:dyDescent="0.25">
      <c r="A8" s="78">
        <v>36588</v>
      </c>
      <c r="B8" s="79">
        <v>0</v>
      </c>
      <c r="C8" s="80">
        <v>-9978</v>
      </c>
      <c r="D8" s="81"/>
      <c r="E8" s="79">
        <v>0</v>
      </c>
      <c r="F8" s="80">
        <v>0</v>
      </c>
      <c r="G8" s="81"/>
      <c r="H8" s="79">
        <v>0</v>
      </c>
      <c r="I8" s="80">
        <v>0</v>
      </c>
      <c r="J8" s="81"/>
      <c r="K8" s="79">
        <v>0</v>
      </c>
      <c r="L8" s="80">
        <v>0</v>
      </c>
      <c r="M8" s="81"/>
      <c r="N8" s="79">
        <v>0</v>
      </c>
      <c r="O8" s="80">
        <v>0</v>
      </c>
      <c r="P8" s="81"/>
      <c r="Q8" s="79">
        <v>0</v>
      </c>
      <c r="R8" s="81">
        <v>0</v>
      </c>
      <c r="S8" s="106"/>
      <c r="T8" s="81"/>
      <c r="U8" s="81"/>
      <c r="V8" s="70"/>
      <c r="W8" s="70"/>
      <c r="X8" s="70"/>
      <c r="Y8" s="70"/>
    </row>
    <row r="9" spans="1:35" x14ac:dyDescent="0.25">
      <c r="A9" s="78">
        <v>36589</v>
      </c>
      <c r="B9" s="79">
        <v>0</v>
      </c>
      <c r="C9" s="80">
        <v>0</v>
      </c>
      <c r="D9" s="81"/>
      <c r="E9" s="79">
        <v>0</v>
      </c>
      <c r="F9" s="80">
        <v>0</v>
      </c>
      <c r="G9" s="81"/>
      <c r="H9" s="79">
        <v>0</v>
      </c>
      <c r="I9" s="80">
        <v>0</v>
      </c>
      <c r="J9" s="81"/>
      <c r="K9" s="79">
        <v>0</v>
      </c>
      <c r="L9" s="80">
        <v>0</v>
      </c>
      <c r="M9" s="81"/>
      <c r="N9" s="79">
        <v>0</v>
      </c>
      <c r="O9" s="80">
        <v>0</v>
      </c>
      <c r="P9" s="81"/>
      <c r="Q9" s="79">
        <v>0</v>
      </c>
      <c r="R9" s="81">
        <v>0</v>
      </c>
      <c r="S9" s="106"/>
      <c r="T9" s="81"/>
      <c r="U9" s="81"/>
      <c r="V9" s="70"/>
      <c r="W9" s="70"/>
      <c r="X9" s="70"/>
      <c r="Y9" s="70"/>
    </row>
    <row r="10" spans="1:35" x14ac:dyDescent="0.25">
      <c r="A10" s="78">
        <v>36590</v>
      </c>
      <c r="B10" s="79">
        <v>0</v>
      </c>
      <c r="C10" s="80">
        <v>0</v>
      </c>
      <c r="D10" s="81"/>
      <c r="E10" s="79">
        <v>0</v>
      </c>
      <c r="F10" s="80">
        <v>0</v>
      </c>
      <c r="G10" s="81"/>
      <c r="H10" s="79">
        <v>0</v>
      </c>
      <c r="I10" s="80">
        <v>0</v>
      </c>
      <c r="J10" s="81"/>
      <c r="K10" s="79">
        <v>0</v>
      </c>
      <c r="L10" s="80">
        <v>0</v>
      </c>
      <c r="M10" s="81"/>
      <c r="N10" s="79">
        <v>0</v>
      </c>
      <c r="O10" s="80">
        <v>0</v>
      </c>
      <c r="P10" s="81"/>
      <c r="Q10" s="79">
        <v>0</v>
      </c>
      <c r="R10" s="81">
        <v>0</v>
      </c>
      <c r="S10" s="106"/>
      <c r="T10" s="81"/>
      <c r="U10" s="81"/>
      <c r="V10" s="70"/>
      <c r="W10" s="70"/>
      <c r="X10" s="70"/>
      <c r="Y10" s="70"/>
    </row>
    <row r="11" spans="1:35" x14ac:dyDescent="0.25">
      <c r="A11" s="78">
        <v>36591</v>
      </c>
      <c r="B11" s="83">
        <v>0</v>
      </c>
      <c r="C11" s="84">
        <v>0</v>
      </c>
      <c r="D11" s="81"/>
      <c r="E11" s="83">
        <v>0</v>
      </c>
      <c r="F11" s="84">
        <v>0</v>
      </c>
      <c r="G11" s="81"/>
      <c r="H11" s="83">
        <v>0</v>
      </c>
      <c r="I11" s="84">
        <v>0</v>
      </c>
      <c r="J11" s="81"/>
      <c r="K11" s="83">
        <v>0</v>
      </c>
      <c r="L11" s="84">
        <v>0</v>
      </c>
      <c r="M11" s="81"/>
      <c r="N11" s="83">
        <v>0</v>
      </c>
      <c r="O11" s="84">
        <v>0</v>
      </c>
      <c r="P11" s="81"/>
      <c r="Q11" s="83">
        <v>0</v>
      </c>
      <c r="R11" s="103">
        <v>0</v>
      </c>
      <c r="S11" s="106"/>
      <c r="T11" s="81"/>
      <c r="U11" s="81"/>
      <c r="V11" s="70"/>
      <c r="W11" s="70"/>
      <c r="X11" s="70"/>
      <c r="Y11" s="70"/>
    </row>
    <row r="12" spans="1:35" x14ac:dyDescent="0.25">
      <c r="A12" s="78">
        <v>36592</v>
      </c>
      <c r="B12" s="83">
        <v>0</v>
      </c>
      <c r="C12" s="84">
        <v>0</v>
      </c>
      <c r="D12" s="81"/>
      <c r="E12" s="83">
        <v>0</v>
      </c>
      <c r="F12" s="84">
        <v>0</v>
      </c>
      <c r="G12" s="81"/>
      <c r="H12" s="83">
        <v>0</v>
      </c>
      <c r="I12" s="84">
        <v>0</v>
      </c>
      <c r="J12" s="81"/>
      <c r="K12" s="83">
        <v>0</v>
      </c>
      <c r="L12" s="84">
        <v>0</v>
      </c>
      <c r="M12" s="81"/>
      <c r="N12" s="83">
        <v>0</v>
      </c>
      <c r="O12" s="84">
        <v>0</v>
      </c>
      <c r="P12" s="81"/>
      <c r="Q12" s="83">
        <v>0</v>
      </c>
      <c r="R12" s="103">
        <v>0</v>
      </c>
      <c r="S12" s="106"/>
      <c r="T12" s="81"/>
      <c r="U12" s="81"/>
      <c r="V12" s="70"/>
      <c r="W12" s="70"/>
      <c r="X12" s="70"/>
      <c r="Y12" s="70"/>
    </row>
    <row r="13" spans="1:35" x14ac:dyDescent="0.25">
      <c r="A13" s="78">
        <v>36593</v>
      </c>
      <c r="B13" s="83">
        <v>0</v>
      </c>
      <c r="C13" s="84">
        <v>0</v>
      </c>
      <c r="D13" s="81"/>
      <c r="E13" s="83">
        <v>0</v>
      </c>
      <c r="F13" s="84">
        <v>0</v>
      </c>
      <c r="G13" s="81"/>
      <c r="H13" s="83">
        <v>0</v>
      </c>
      <c r="I13" s="84">
        <v>0</v>
      </c>
      <c r="J13" s="81"/>
      <c r="K13" s="83">
        <v>0</v>
      </c>
      <c r="L13" s="84">
        <v>0</v>
      </c>
      <c r="M13" s="81"/>
      <c r="N13" s="83">
        <v>0</v>
      </c>
      <c r="O13" s="84">
        <v>0</v>
      </c>
      <c r="P13" s="81"/>
      <c r="Q13" s="83">
        <v>0</v>
      </c>
      <c r="R13" s="103">
        <v>0</v>
      </c>
      <c r="S13" s="106"/>
      <c r="T13" s="81"/>
      <c r="U13" s="81"/>
      <c r="V13" s="70"/>
      <c r="W13" s="70"/>
      <c r="X13" s="70"/>
      <c r="Y13" s="70"/>
    </row>
    <row r="14" spans="1:35" x14ac:dyDescent="0.25">
      <c r="A14" s="78">
        <v>36594</v>
      </c>
      <c r="B14" s="83">
        <v>0</v>
      </c>
      <c r="C14" s="84">
        <v>0</v>
      </c>
      <c r="D14" s="81"/>
      <c r="E14" s="83">
        <v>0</v>
      </c>
      <c r="F14" s="84">
        <v>0</v>
      </c>
      <c r="G14" s="81"/>
      <c r="H14" s="83">
        <v>0</v>
      </c>
      <c r="I14" s="84">
        <v>0</v>
      </c>
      <c r="J14" s="81"/>
      <c r="K14" s="83">
        <v>0</v>
      </c>
      <c r="L14" s="84">
        <v>0</v>
      </c>
      <c r="M14" s="81"/>
      <c r="N14" s="83">
        <v>0</v>
      </c>
      <c r="O14" s="84">
        <v>0</v>
      </c>
      <c r="P14" s="81"/>
      <c r="Q14" s="83">
        <v>0</v>
      </c>
      <c r="R14" s="103">
        <v>0</v>
      </c>
      <c r="S14" s="106"/>
      <c r="T14" s="81"/>
      <c r="U14" s="81"/>
      <c r="V14" s="70"/>
      <c r="W14" s="70"/>
      <c r="X14" s="70"/>
      <c r="Y14" s="70"/>
    </row>
    <row r="15" spans="1:35" x14ac:dyDescent="0.25">
      <c r="A15" s="78">
        <v>36595</v>
      </c>
      <c r="B15" s="83">
        <v>0</v>
      </c>
      <c r="C15" s="84">
        <v>0</v>
      </c>
      <c r="D15" s="81"/>
      <c r="E15" s="83">
        <v>0</v>
      </c>
      <c r="F15" s="84">
        <v>0</v>
      </c>
      <c r="G15" s="81"/>
      <c r="H15" s="83">
        <v>0</v>
      </c>
      <c r="I15" s="84">
        <v>0</v>
      </c>
      <c r="J15" s="81"/>
      <c r="K15" s="83">
        <v>0</v>
      </c>
      <c r="L15" s="84">
        <v>0</v>
      </c>
      <c r="M15" s="81"/>
      <c r="N15" s="83">
        <v>0</v>
      </c>
      <c r="O15" s="84">
        <v>0</v>
      </c>
      <c r="P15" s="81"/>
      <c r="Q15" s="83">
        <v>0</v>
      </c>
      <c r="R15" s="103">
        <v>0</v>
      </c>
      <c r="S15" s="106"/>
      <c r="T15" s="81"/>
      <c r="U15" s="81"/>
      <c r="V15" s="70"/>
      <c r="W15" s="70"/>
      <c r="X15" s="70"/>
      <c r="Y15" s="70"/>
    </row>
    <row r="16" spans="1:35" x14ac:dyDescent="0.25">
      <c r="A16" s="78">
        <v>36596</v>
      </c>
      <c r="B16" s="83">
        <v>0</v>
      </c>
      <c r="C16" s="84">
        <v>0</v>
      </c>
      <c r="D16" s="81"/>
      <c r="E16" s="83">
        <v>0</v>
      </c>
      <c r="F16" s="84">
        <v>0</v>
      </c>
      <c r="G16" s="81"/>
      <c r="H16" s="83">
        <v>0</v>
      </c>
      <c r="I16" s="84">
        <v>0</v>
      </c>
      <c r="J16" s="81"/>
      <c r="K16" s="83">
        <v>0</v>
      </c>
      <c r="L16" s="84">
        <v>0</v>
      </c>
      <c r="M16" s="81"/>
      <c r="N16" s="83">
        <v>0</v>
      </c>
      <c r="O16" s="84">
        <v>0</v>
      </c>
      <c r="P16" s="81"/>
      <c r="Q16" s="83">
        <v>0</v>
      </c>
      <c r="R16" s="103">
        <v>0</v>
      </c>
      <c r="S16" s="106"/>
      <c r="T16" s="81"/>
      <c r="U16" s="81"/>
      <c r="V16" s="70"/>
      <c r="W16" s="70"/>
      <c r="X16" s="70"/>
      <c r="Y16" s="70"/>
    </row>
    <row r="17" spans="1:25" x14ac:dyDescent="0.25">
      <c r="A17" s="78">
        <v>36597</v>
      </c>
      <c r="B17" s="83">
        <v>0</v>
      </c>
      <c r="C17" s="84">
        <v>0</v>
      </c>
      <c r="D17" s="81"/>
      <c r="E17" s="83">
        <v>0</v>
      </c>
      <c r="F17" s="84">
        <v>0</v>
      </c>
      <c r="G17" s="81"/>
      <c r="H17" s="83">
        <v>0</v>
      </c>
      <c r="I17" s="84">
        <v>0</v>
      </c>
      <c r="J17" s="81"/>
      <c r="K17" s="83">
        <v>0</v>
      </c>
      <c r="L17" s="84">
        <v>0</v>
      </c>
      <c r="M17" s="81"/>
      <c r="N17" s="83">
        <v>0</v>
      </c>
      <c r="O17" s="84">
        <v>0</v>
      </c>
      <c r="P17" s="81"/>
      <c r="Q17" s="83">
        <v>0</v>
      </c>
      <c r="R17" s="103">
        <v>0</v>
      </c>
      <c r="S17" s="106"/>
      <c r="T17" s="81"/>
      <c r="U17" s="81"/>
      <c r="V17" s="70"/>
      <c r="W17" s="70"/>
      <c r="X17" s="70"/>
      <c r="Y17" s="70"/>
    </row>
    <row r="18" spans="1:25" x14ac:dyDescent="0.25">
      <c r="A18" s="78">
        <v>36598</v>
      </c>
      <c r="B18" s="83">
        <v>0</v>
      </c>
      <c r="C18" s="84">
        <v>0</v>
      </c>
      <c r="D18" s="81"/>
      <c r="E18" s="83">
        <v>0</v>
      </c>
      <c r="F18" s="84">
        <v>0</v>
      </c>
      <c r="G18" s="81"/>
      <c r="H18" s="83">
        <v>0</v>
      </c>
      <c r="I18" s="84">
        <v>0</v>
      </c>
      <c r="J18" s="81"/>
      <c r="K18" s="83">
        <v>0</v>
      </c>
      <c r="L18" s="84">
        <v>0</v>
      </c>
      <c r="M18" s="81"/>
      <c r="N18" s="83">
        <v>0</v>
      </c>
      <c r="O18" s="84">
        <v>0</v>
      </c>
      <c r="P18" s="81"/>
      <c r="Q18" s="83">
        <v>0</v>
      </c>
      <c r="R18" s="103">
        <v>0</v>
      </c>
      <c r="S18" s="106"/>
      <c r="T18" s="81"/>
      <c r="U18" s="81"/>
      <c r="V18" s="70"/>
      <c r="W18" s="70"/>
      <c r="X18" s="70"/>
      <c r="Y18" s="70"/>
    </row>
    <row r="19" spans="1:25" x14ac:dyDescent="0.25">
      <c r="A19" s="78">
        <v>36599</v>
      </c>
      <c r="B19" s="83">
        <v>0</v>
      </c>
      <c r="C19" s="84">
        <v>0</v>
      </c>
      <c r="D19" s="81"/>
      <c r="E19" s="83">
        <v>0</v>
      </c>
      <c r="F19" s="84">
        <v>0</v>
      </c>
      <c r="G19" s="81"/>
      <c r="H19" s="83">
        <v>0</v>
      </c>
      <c r="I19" s="84">
        <v>0</v>
      </c>
      <c r="J19" s="81"/>
      <c r="K19" s="83">
        <v>0</v>
      </c>
      <c r="L19" s="84">
        <v>0</v>
      </c>
      <c r="M19" s="81"/>
      <c r="N19" s="83">
        <v>0</v>
      </c>
      <c r="O19" s="84">
        <v>0</v>
      </c>
      <c r="P19" s="81"/>
      <c r="Q19" s="83">
        <v>0</v>
      </c>
      <c r="R19" s="103">
        <v>0</v>
      </c>
      <c r="S19" s="106"/>
      <c r="T19" s="81"/>
      <c r="U19" s="81"/>
      <c r="V19" s="70"/>
      <c r="W19" s="70"/>
      <c r="X19" s="70"/>
      <c r="Y19" s="70"/>
    </row>
    <row r="20" spans="1:25" x14ac:dyDescent="0.25">
      <c r="A20" s="78">
        <v>36600</v>
      </c>
      <c r="B20" s="83">
        <v>0</v>
      </c>
      <c r="C20" s="84">
        <v>0</v>
      </c>
      <c r="D20" s="81"/>
      <c r="E20" s="83">
        <v>0</v>
      </c>
      <c r="F20" s="84">
        <v>0</v>
      </c>
      <c r="G20" s="81"/>
      <c r="H20" s="83">
        <v>0</v>
      </c>
      <c r="I20" s="84">
        <v>0</v>
      </c>
      <c r="J20" s="81"/>
      <c r="K20" s="83">
        <v>0</v>
      </c>
      <c r="L20" s="84">
        <v>0</v>
      </c>
      <c r="M20" s="81"/>
      <c r="N20" s="83">
        <v>0</v>
      </c>
      <c r="O20" s="84">
        <v>0</v>
      </c>
      <c r="P20" s="81"/>
      <c r="Q20" s="83">
        <v>0</v>
      </c>
      <c r="R20" s="103">
        <v>0</v>
      </c>
      <c r="S20" s="106"/>
      <c r="T20" s="81"/>
      <c r="U20" s="81"/>
      <c r="V20" s="70"/>
      <c r="W20" s="70"/>
      <c r="X20" s="70"/>
      <c r="Y20" s="70"/>
    </row>
    <row r="21" spans="1:25" x14ac:dyDescent="0.25">
      <c r="A21" s="78">
        <v>36601</v>
      </c>
      <c r="B21" s="83">
        <v>0</v>
      </c>
      <c r="C21" s="84">
        <v>0</v>
      </c>
      <c r="D21" s="81"/>
      <c r="E21" s="83">
        <v>0</v>
      </c>
      <c r="F21" s="84">
        <v>0</v>
      </c>
      <c r="G21" s="81"/>
      <c r="H21" s="83">
        <v>0</v>
      </c>
      <c r="I21" s="84">
        <v>0</v>
      </c>
      <c r="J21" s="81"/>
      <c r="K21" s="83">
        <v>0</v>
      </c>
      <c r="L21" s="84">
        <v>0</v>
      </c>
      <c r="M21" s="81"/>
      <c r="N21" s="83">
        <v>0</v>
      </c>
      <c r="O21" s="84">
        <v>0</v>
      </c>
      <c r="P21" s="81"/>
      <c r="Q21" s="83">
        <v>0</v>
      </c>
      <c r="R21" s="103">
        <v>0</v>
      </c>
      <c r="S21" s="106"/>
      <c r="T21" s="81"/>
      <c r="U21" s="81"/>
      <c r="V21" s="70"/>
      <c r="W21" s="70"/>
      <c r="X21" s="70"/>
      <c r="Y21" s="70"/>
    </row>
    <row r="22" spans="1:25" x14ac:dyDescent="0.25">
      <c r="A22" s="78">
        <v>36602</v>
      </c>
      <c r="B22" s="83">
        <v>0</v>
      </c>
      <c r="C22" s="84">
        <v>0</v>
      </c>
      <c r="D22" s="81"/>
      <c r="E22" s="83">
        <v>0</v>
      </c>
      <c r="F22" s="84">
        <v>0</v>
      </c>
      <c r="G22" s="81"/>
      <c r="H22" s="83">
        <v>0</v>
      </c>
      <c r="I22" s="84">
        <v>0</v>
      </c>
      <c r="J22" s="81"/>
      <c r="K22" s="83">
        <v>0</v>
      </c>
      <c r="L22" s="84">
        <v>0</v>
      </c>
      <c r="M22" s="81"/>
      <c r="N22" s="83">
        <v>0</v>
      </c>
      <c r="O22" s="84">
        <v>0</v>
      </c>
      <c r="P22" s="81"/>
      <c r="Q22" s="83">
        <v>0</v>
      </c>
      <c r="R22" s="103">
        <v>0</v>
      </c>
      <c r="S22" s="106"/>
      <c r="T22" s="81"/>
      <c r="U22" s="81"/>
      <c r="V22" s="70"/>
      <c r="W22" s="70"/>
      <c r="X22" s="70"/>
      <c r="Y22" s="70"/>
    </row>
    <row r="23" spans="1:25" x14ac:dyDescent="0.25">
      <c r="A23" s="78">
        <v>36603</v>
      </c>
      <c r="B23" s="83">
        <v>0</v>
      </c>
      <c r="C23" s="84">
        <v>0</v>
      </c>
      <c r="D23" s="81"/>
      <c r="E23" s="83">
        <v>0</v>
      </c>
      <c r="F23" s="84">
        <v>0</v>
      </c>
      <c r="G23" s="81"/>
      <c r="H23" s="83">
        <v>0</v>
      </c>
      <c r="I23" s="84">
        <v>0</v>
      </c>
      <c r="J23" s="81"/>
      <c r="K23" s="83">
        <v>0</v>
      </c>
      <c r="L23" s="84">
        <v>0</v>
      </c>
      <c r="M23" s="81"/>
      <c r="N23" s="83">
        <v>0</v>
      </c>
      <c r="O23" s="84">
        <v>0</v>
      </c>
      <c r="P23" s="81"/>
      <c r="Q23" s="83">
        <v>0</v>
      </c>
      <c r="R23" s="103">
        <v>0</v>
      </c>
      <c r="S23" s="106"/>
      <c r="T23" s="81"/>
      <c r="U23" s="81"/>
      <c r="V23" s="70"/>
      <c r="W23" s="70"/>
      <c r="X23" s="70"/>
      <c r="Y23" s="70"/>
    </row>
    <row r="24" spans="1:25" x14ac:dyDescent="0.25">
      <c r="A24" s="78">
        <v>36604</v>
      </c>
      <c r="B24" s="83">
        <v>0</v>
      </c>
      <c r="C24" s="84">
        <v>0</v>
      </c>
      <c r="D24" s="81"/>
      <c r="E24" s="83">
        <v>0</v>
      </c>
      <c r="F24" s="84">
        <v>0</v>
      </c>
      <c r="G24" s="81"/>
      <c r="H24" s="83">
        <v>0</v>
      </c>
      <c r="I24" s="84">
        <v>0</v>
      </c>
      <c r="J24" s="81"/>
      <c r="K24" s="83">
        <v>0</v>
      </c>
      <c r="L24" s="84">
        <v>0</v>
      </c>
      <c r="M24" s="81"/>
      <c r="N24" s="83">
        <v>0</v>
      </c>
      <c r="O24" s="84">
        <v>0</v>
      </c>
      <c r="P24" s="81"/>
      <c r="Q24" s="83">
        <v>0</v>
      </c>
      <c r="R24" s="103">
        <v>0</v>
      </c>
      <c r="S24" s="106"/>
      <c r="T24" s="81"/>
      <c r="U24" s="81"/>
      <c r="V24" s="70"/>
      <c r="W24" s="70"/>
      <c r="X24" s="70"/>
      <c r="Y24" s="70"/>
    </row>
    <row r="25" spans="1:25" x14ac:dyDescent="0.25">
      <c r="A25" s="78">
        <v>36605</v>
      </c>
      <c r="B25" s="83">
        <v>0</v>
      </c>
      <c r="C25" s="84">
        <v>0</v>
      </c>
      <c r="D25" s="81"/>
      <c r="E25" s="83">
        <v>0</v>
      </c>
      <c r="F25" s="84">
        <v>0</v>
      </c>
      <c r="G25" s="81"/>
      <c r="H25" s="83">
        <v>0</v>
      </c>
      <c r="I25" s="84">
        <v>0</v>
      </c>
      <c r="J25" s="81"/>
      <c r="K25" s="83">
        <v>0</v>
      </c>
      <c r="L25" s="84">
        <v>0</v>
      </c>
      <c r="M25" s="81"/>
      <c r="N25" s="83">
        <v>0</v>
      </c>
      <c r="O25" s="84">
        <v>0</v>
      </c>
      <c r="P25" s="81"/>
      <c r="Q25" s="83">
        <v>0</v>
      </c>
      <c r="R25" s="103">
        <v>0</v>
      </c>
      <c r="S25" s="106"/>
      <c r="T25" s="81"/>
      <c r="U25" s="81"/>
      <c r="V25" s="70"/>
      <c r="W25" s="70"/>
      <c r="X25" s="70"/>
      <c r="Y25" s="70"/>
    </row>
    <row r="26" spans="1:25" x14ac:dyDescent="0.25">
      <c r="A26" s="78">
        <v>36606</v>
      </c>
      <c r="B26" s="83">
        <v>0</v>
      </c>
      <c r="C26" s="84">
        <v>0</v>
      </c>
      <c r="D26" s="81"/>
      <c r="E26" s="83">
        <v>0</v>
      </c>
      <c r="F26" s="84">
        <v>0</v>
      </c>
      <c r="G26" s="81"/>
      <c r="H26" s="83">
        <v>0</v>
      </c>
      <c r="I26" s="84">
        <v>0</v>
      </c>
      <c r="J26" s="81"/>
      <c r="K26" s="83">
        <v>0</v>
      </c>
      <c r="L26" s="84">
        <v>0</v>
      </c>
      <c r="M26" s="81"/>
      <c r="N26" s="83">
        <v>0</v>
      </c>
      <c r="O26" s="84">
        <v>0</v>
      </c>
      <c r="P26" s="81"/>
      <c r="Q26" s="83">
        <v>0</v>
      </c>
      <c r="R26" s="103">
        <v>0</v>
      </c>
      <c r="S26" s="106"/>
      <c r="T26" s="81"/>
      <c r="U26" s="81"/>
      <c r="V26" s="70"/>
      <c r="W26" s="70"/>
      <c r="X26" s="70"/>
      <c r="Y26" s="70"/>
    </row>
    <row r="27" spans="1:25" x14ac:dyDescent="0.25">
      <c r="A27" s="78">
        <v>36607</v>
      </c>
      <c r="B27" s="83">
        <v>0</v>
      </c>
      <c r="C27" s="84">
        <v>0</v>
      </c>
      <c r="D27" s="81"/>
      <c r="E27" s="83">
        <v>0</v>
      </c>
      <c r="F27" s="84">
        <v>0</v>
      </c>
      <c r="G27" s="81"/>
      <c r="H27" s="83">
        <v>0</v>
      </c>
      <c r="I27" s="84">
        <v>0</v>
      </c>
      <c r="J27" s="81"/>
      <c r="K27" s="83">
        <v>0</v>
      </c>
      <c r="L27" s="84">
        <v>0</v>
      </c>
      <c r="M27" s="81"/>
      <c r="N27" s="83">
        <v>0</v>
      </c>
      <c r="O27" s="84">
        <v>0</v>
      </c>
      <c r="P27" s="81"/>
      <c r="Q27" s="83">
        <v>0</v>
      </c>
      <c r="R27" s="103">
        <v>0</v>
      </c>
      <c r="S27" s="106"/>
      <c r="T27" s="81"/>
      <c r="U27" s="81"/>
      <c r="V27" s="70"/>
      <c r="W27" s="70"/>
      <c r="X27" s="70"/>
      <c r="Y27" s="70"/>
    </row>
    <row r="28" spans="1:25" x14ac:dyDescent="0.25">
      <c r="A28" s="78">
        <v>36608</v>
      </c>
      <c r="B28" s="83">
        <v>0</v>
      </c>
      <c r="C28" s="84">
        <v>0</v>
      </c>
      <c r="D28" s="81"/>
      <c r="E28" s="83">
        <v>0</v>
      </c>
      <c r="F28" s="84">
        <v>0</v>
      </c>
      <c r="G28" s="81"/>
      <c r="H28" s="83">
        <v>0</v>
      </c>
      <c r="I28" s="84">
        <v>0</v>
      </c>
      <c r="J28" s="81"/>
      <c r="K28" s="83">
        <v>0</v>
      </c>
      <c r="L28" s="84">
        <v>0</v>
      </c>
      <c r="M28" s="81"/>
      <c r="N28" s="83">
        <v>0</v>
      </c>
      <c r="O28" s="84">
        <v>0</v>
      </c>
      <c r="P28" s="81"/>
      <c r="Q28" s="83">
        <v>0</v>
      </c>
      <c r="R28" s="103">
        <v>0</v>
      </c>
      <c r="S28" s="106"/>
      <c r="T28" s="81"/>
      <c r="U28" s="81"/>
      <c r="V28" s="70"/>
      <c r="W28" s="70"/>
      <c r="X28" s="70"/>
      <c r="Y28" s="70"/>
    </row>
    <row r="29" spans="1:25" x14ac:dyDescent="0.25">
      <c r="A29" s="78">
        <v>36609</v>
      </c>
      <c r="B29" s="83">
        <v>0</v>
      </c>
      <c r="C29" s="84">
        <v>0</v>
      </c>
      <c r="D29" s="81"/>
      <c r="E29" s="83">
        <v>0</v>
      </c>
      <c r="F29" s="84">
        <v>0</v>
      </c>
      <c r="G29" s="81"/>
      <c r="H29" s="83">
        <v>0</v>
      </c>
      <c r="I29" s="84">
        <v>0</v>
      </c>
      <c r="J29" s="81"/>
      <c r="K29" s="83">
        <v>0</v>
      </c>
      <c r="L29" s="84">
        <v>0</v>
      </c>
      <c r="M29" s="81"/>
      <c r="N29" s="83">
        <v>0</v>
      </c>
      <c r="O29" s="84">
        <v>0</v>
      </c>
      <c r="P29" s="81"/>
      <c r="Q29" s="83">
        <v>0</v>
      </c>
      <c r="R29" s="103">
        <v>0</v>
      </c>
      <c r="S29" s="106"/>
      <c r="T29" s="81"/>
      <c r="U29" s="81"/>
      <c r="V29" s="70"/>
      <c r="W29" s="70"/>
      <c r="X29" s="70"/>
      <c r="Y29" s="70"/>
    </row>
    <row r="30" spans="1:25" x14ac:dyDescent="0.25">
      <c r="A30" s="78">
        <v>36610</v>
      </c>
      <c r="B30" s="83">
        <v>0</v>
      </c>
      <c r="C30" s="84">
        <v>-22657</v>
      </c>
      <c r="D30" s="81"/>
      <c r="E30" s="83">
        <v>0</v>
      </c>
      <c r="F30" s="84">
        <v>0</v>
      </c>
      <c r="G30" s="81"/>
      <c r="H30" s="83">
        <v>0</v>
      </c>
      <c r="I30" s="84">
        <v>0</v>
      </c>
      <c r="J30" s="81"/>
      <c r="K30" s="83">
        <v>0</v>
      </c>
      <c r="L30" s="84">
        <v>0</v>
      </c>
      <c r="M30" s="81"/>
      <c r="N30" s="83">
        <v>0</v>
      </c>
      <c r="O30" s="84">
        <v>0</v>
      </c>
      <c r="P30" s="81"/>
      <c r="Q30" s="83">
        <v>0</v>
      </c>
      <c r="R30" s="103">
        <v>0</v>
      </c>
      <c r="S30" s="106"/>
      <c r="T30" s="81"/>
      <c r="U30" s="81"/>
      <c r="V30" s="70"/>
      <c r="W30" s="70"/>
      <c r="X30" s="70"/>
      <c r="Y30" s="70"/>
    </row>
    <row r="31" spans="1:25" x14ac:dyDescent="0.25">
      <c r="A31" s="78">
        <v>36611</v>
      </c>
      <c r="B31" s="83">
        <v>0</v>
      </c>
      <c r="C31" s="84">
        <v>-22657</v>
      </c>
      <c r="D31" s="81"/>
      <c r="E31" s="83">
        <v>0</v>
      </c>
      <c r="F31" s="84">
        <v>0</v>
      </c>
      <c r="G31" s="81"/>
      <c r="H31" s="83">
        <v>0</v>
      </c>
      <c r="I31" s="84">
        <v>0</v>
      </c>
      <c r="J31" s="81"/>
      <c r="K31" s="83">
        <v>0</v>
      </c>
      <c r="L31" s="84">
        <v>0</v>
      </c>
      <c r="M31" s="81"/>
      <c r="N31" s="83">
        <v>0</v>
      </c>
      <c r="O31" s="84">
        <v>0</v>
      </c>
      <c r="P31" s="81"/>
      <c r="Q31" s="83">
        <v>0</v>
      </c>
      <c r="R31" s="103">
        <v>0</v>
      </c>
      <c r="S31" s="106"/>
      <c r="T31" s="81"/>
      <c r="U31" s="81"/>
      <c r="V31" s="70"/>
      <c r="W31" s="70"/>
      <c r="X31" s="70"/>
      <c r="Y31" s="70"/>
    </row>
    <row r="32" spans="1:25" x14ac:dyDescent="0.25">
      <c r="A32" s="78">
        <v>36612</v>
      </c>
      <c r="B32" s="83">
        <v>0</v>
      </c>
      <c r="C32" s="84">
        <v>-22657</v>
      </c>
      <c r="D32" s="81"/>
      <c r="E32" s="83">
        <v>0</v>
      </c>
      <c r="F32" s="84">
        <v>0</v>
      </c>
      <c r="G32" s="81"/>
      <c r="H32" s="83">
        <v>0</v>
      </c>
      <c r="I32" s="84">
        <v>0</v>
      </c>
      <c r="J32" s="81"/>
      <c r="K32" s="83">
        <v>0</v>
      </c>
      <c r="L32" s="84">
        <v>0</v>
      </c>
      <c r="M32" s="81"/>
      <c r="N32" s="83">
        <v>0</v>
      </c>
      <c r="O32" s="84">
        <v>0</v>
      </c>
      <c r="P32" s="81"/>
      <c r="Q32" s="83">
        <v>0</v>
      </c>
      <c r="R32" s="103">
        <v>0</v>
      </c>
      <c r="S32" s="106"/>
      <c r="T32" s="81"/>
      <c r="U32" s="81"/>
      <c r="V32" s="70"/>
      <c r="W32" s="70"/>
      <c r="X32" s="70"/>
      <c r="Y32" s="70"/>
    </row>
    <row r="33" spans="1:25" x14ac:dyDescent="0.25">
      <c r="A33" s="78">
        <v>36613</v>
      </c>
      <c r="B33" s="83">
        <v>0</v>
      </c>
      <c r="C33" s="84">
        <v>0</v>
      </c>
      <c r="D33" s="81"/>
      <c r="E33" s="83">
        <v>0</v>
      </c>
      <c r="F33" s="84">
        <v>0</v>
      </c>
      <c r="G33" s="81"/>
      <c r="H33" s="83">
        <v>0</v>
      </c>
      <c r="I33" s="84">
        <v>0</v>
      </c>
      <c r="J33" s="81"/>
      <c r="K33" s="83">
        <v>0</v>
      </c>
      <c r="L33" s="84">
        <v>0</v>
      </c>
      <c r="M33" s="81"/>
      <c r="N33" s="83">
        <v>0</v>
      </c>
      <c r="O33" s="84">
        <v>0</v>
      </c>
      <c r="P33" s="81"/>
      <c r="Q33" s="83">
        <v>0</v>
      </c>
      <c r="R33" s="103">
        <v>0</v>
      </c>
      <c r="S33" s="106"/>
      <c r="T33" s="81"/>
      <c r="U33" s="81"/>
      <c r="V33" s="70"/>
      <c r="W33" s="70"/>
      <c r="X33" s="70"/>
      <c r="Y33" s="70"/>
    </row>
    <row r="34" spans="1:25" x14ac:dyDescent="0.25">
      <c r="A34" s="78">
        <v>36614</v>
      </c>
      <c r="B34" s="83">
        <v>0</v>
      </c>
      <c r="C34" s="84">
        <v>0</v>
      </c>
      <c r="D34" s="81"/>
      <c r="E34" s="83">
        <v>0</v>
      </c>
      <c r="F34" s="84">
        <v>0</v>
      </c>
      <c r="G34" s="81"/>
      <c r="H34" s="83">
        <v>0</v>
      </c>
      <c r="I34" s="84">
        <v>0</v>
      </c>
      <c r="J34" s="81"/>
      <c r="K34" s="83">
        <v>0</v>
      </c>
      <c r="L34" s="84">
        <v>0</v>
      </c>
      <c r="M34" s="81"/>
      <c r="N34" s="83">
        <v>0</v>
      </c>
      <c r="O34" s="84">
        <v>0</v>
      </c>
      <c r="P34" s="81"/>
      <c r="Q34" s="83">
        <v>0</v>
      </c>
      <c r="R34" s="103">
        <v>0</v>
      </c>
      <c r="S34" s="106"/>
      <c r="T34" s="81"/>
      <c r="U34" s="81"/>
      <c r="V34" s="70"/>
      <c r="W34" s="70"/>
      <c r="X34" s="70"/>
      <c r="Y34" s="70"/>
    </row>
    <row r="35" spans="1:25" x14ac:dyDescent="0.25">
      <c r="A35" s="78">
        <v>36615</v>
      </c>
      <c r="B35" s="83"/>
      <c r="C35" s="80"/>
      <c r="D35" s="81"/>
      <c r="E35" s="83"/>
      <c r="F35" s="80"/>
      <c r="G35" s="81"/>
      <c r="H35" s="83"/>
      <c r="I35" s="80"/>
      <c r="J35" s="81"/>
      <c r="K35" s="83"/>
      <c r="L35" s="80"/>
      <c r="M35" s="81"/>
      <c r="N35" s="83"/>
      <c r="O35" s="80"/>
      <c r="P35" s="81"/>
      <c r="Q35" s="83"/>
      <c r="R35" s="81"/>
      <c r="S35" s="106"/>
      <c r="T35" s="81"/>
      <c r="U35" s="81"/>
      <c r="V35" s="70"/>
      <c r="W35" s="70"/>
      <c r="X35" s="70"/>
      <c r="Y35" s="70"/>
    </row>
    <row r="36" spans="1:25" ht="13.8" thickBot="1" x14ac:dyDescent="0.3">
      <c r="A36" s="78">
        <v>36616</v>
      </c>
      <c r="B36" s="83"/>
      <c r="C36" s="80"/>
      <c r="D36" s="81"/>
      <c r="E36" s="83"/>
      <c r="F36" s="80"/>
      <c r="G36" s="81"/>
      <c r="H36" s="83"/>
      <c r="I36" s="80"/>
      <c r="J36" s="81"/>
      <c r="K36" s="83"/>
      <c r="L36" s="80"/>
      <c r="M36" s="81"/>
      <c r="N36" s="83"/>
      <c r="O36" s="80"/>
      <c r="P36" s="81"/>
      <c r="Q36" s="83"/>
      <c r="R36" s="81"/>
      <c r="S36" s="106"/>
      <c r="T36" s="81"/>
      <c r="U36" s="81"/>
      <c r="V36" s="70"/>
      <c r="W36" s="70"/>
      <c r="X36" s="70"/>
      <c r="Y36" s="70"/>
    </row>
    <row r="37" spans="1:25" ht="13.8" thickTop="1" x14ac:dyDescent="0.25">
      <c r="A37" s="72" t="s">
        <v>23</v>
      </c>
      <c r="B37" s="88">
        <f>SUM(B6:B34)</f>
        <v>7737.1750000000002</v>
      </c>
      <c r="C37" s="89">
        <f>SUM(C6:C34)</f>
        <v>-77949</v>
      </c>
      <c r="D37" s="85"/>
      <c r="E37" s="92">
        <f>SUM(E6:E34)</f>
        <v>0</v>
      </c>
      <c r="F37" s="93">
        <f>SUM(F6:F34)</f>
        <v>0</v>
      </c>
      <c r="G37" s="85"/>
      <c r="H37" s="92">
        <f>SUM(H6:H34)</f>
        <v>0</v>
      </c>
      <c r="I37" s="93">
        <f>SUM(I6:I34)</f>
        <v>0</v>
      </c>
      <c r="J37" s="85"/>
      <c r="K37" s="92">
        <f>SUM(K6:K34)</f>
        <v>0</v>
      </c>
      <c r="L37" s="93">
        <f>SUM(L6:L34)</f>
        <v>0</v>
      </c>
      <c r="M37" s="85"/>
      <c r="N37" s="92">
        <f>SUM(N6:N34)</f>
        <v>0</v>
      </c>
      <c r="O37" s="93">
        <f>SUM(O6:O34)</f>
        <v>0</v>
      </c>
      <c r="P37" s="85"/>
      <c r="Q37" s="92"/>
      <c r="R37" s="104"/>
      <c r="S37" s="87"/>
      <c r="T37" s="85"/>
      <c r="U37" s="81"/>
      <c r="V37" s="70"/>
      <c r="W37" s="70"/>
      <c r="X37" s="70"/>
      <c r="Y37" s="70"/>
    </row>
    <row r="38" spans="1:25" ht="13.8" thickBot="1" x14ac:dyDescent="0.3">
      <c r="A38" s="72" t="s">
        <v>22</v>
      </c>
      <c r="B38" s="90">
        <f>+B37+C37</f>
        <v>-70211.824999999997</v>
      </c>
      <c r="C38" s="91"/>
      <c r="D38" s="86"/>
      <c r="E38" s="90">
        <f>+SUM(E6:E37)+SUM(F6:F37)</f>
        <v>0</v>
      </c>
      <c r="F38" s="91"/>
      <c r="G38" s="85"/>
      <c r="H38" s="90">
        <f>+SUM(H6:H37)+SUM(I6:I37)</f>
        <v>0</v>
      </c>
      <c r="I38" s="91"/>
      <c r="J38" s="85"/>
      <c r="K38" s="90">
        <f>+SUM(K6:K37)+SUM(L6:L37)</f>
        <v>0</v>
      </c>
      <c r="L38" s="91"/>
      <c r="M38" s="85"/>
      <c r="N38" s="90">
        <f>+SUM(N6:N37)+SUM(O6:O37)</f>
        <v>0</v>
      </c>
      <c r="O38" s="91"/>
      <c r="P38" s="85"/>
      <c r="Q38" s="90">
        <f>+SUM(Q6:Q37)+SUM(R6:R37)</f>
        <v>0</v>
      </c>
      <c r="R38" s="105"/>
      <c r="S38" s="87"/>
      <c r="T38" s="85"/>
      <c r="U38" s="107"/>
      <c r="V38" s="70"/>
      <c r="W38" s="70"/>
      <c r="X38" s="70"/>
      <c r="Y38" s="70"/>
    </row>
    <row r="39" spans="1:25" ht="14.4" thickTop="1" thickBot="1" x14ac:dyDescent="0.3">
      <c r="A39" s="70"/>
      <c r="B39" s="70"/>
      <c r="C39" s="70"/>
      <c r="D39" s="70"/>
      <c r="E39" s="70"/>
      <c r="F39" s="70"/>
      <c r="G39" s="71"/>
      <c r="H39" s="70"/>
      <c r="I39" s="70"/>
      <c r="J39" s="71"/>
      <c r="K39" s="70"/>
      <c r="L39" s="70"/>
      <c r="M39" s="71"/>
      <c r="N39" s="70"/>
      <c r="O39" s="70"/>
      <c r="P39" s="71"/>
      <c r="Q39" s="70"/>
      <c r="R39" s="70"/>
      <c r="S39" s="71"/>
      <c r="T39" s="71"/>
      <c r="U39" s="71"/>
      <c r="V39" s="70"/>
      <c r="W39" s="70"/>
      <c r="X39" s="70"/>
      <c r="Y39" s="70"/>
    </row>
    <row r="40" spans="1:25" ht="14.4" thickTop="1" thickBot="1" x14ac:dyDescent="0.3">
      <c r="A40" s="94" t="s">
        <v>11</v>
      </c>
      <c r="B40" s="96">
        <f>+B2+B38+E38+H38+K38+N38+Q38</f>
        <v>329228.23999999993</v>
      </c>
      <c r="C40" s="70"/>
      <c r="D40" s="70"/>
      <c r="E40" s="70"/>
      <c r="F40" s="70"/>
      <c r="G40" s="71"/>
      <c r="H40" s="70"/>
      <c r="I40" s="70"/>
      <c r="J40" s="71"/>
      <c r="K40" s="70"/>
      <c r="L40" s="70"/>
      <c r="M40" s="71"/>
      <c r="N40" s="70"/>
      <c r="O40" s="70"/>
      <c r="P40" s="71"/>
      <c r="Q40" s="70"/>
      <c r="R40" s="70"/>
      <c r="S40" s="87"/>
      <c r="T40" s="108"/>
      <c r="U40" s="71"/>
      <c r="V40" s="70"/>
      <c r="W40" s="70"/>
      <c r="X40" s="70"/>
      <c r="Y40" s="70"/>
    </row>
    <row r="41" spans="1:25" ht="13.8" thickTop="1" x14ac:dyDescent="0.25">
      <c r="A41" s="70"/>
      <c r="B41" s="70"/>
      <c r="C41" s="70"/>
      <c r="D41" s="70"/>
      <c r="E41" s="70"/>
      <c r="F41" s="70"/>
      <c r="G41" s="71"/>
      <c r="H41" s="70"/>
      <c r="I41" s="70"/>
      <c r="J41" s="71"/>
      <c r="K41" s="70"/>
      <c r="L41" s="70"/>
      <c r="M41" s="71"/>
      <c r="N41" s="70"/>
      <c r="O41" s="70"/>
      <c r="P41" s="71"/>
      <c r="Q41" s="70"/>
      <c r="R41" s="70"/>
      <c r="S41" s="70"/>
      <c r="T41" s="70"/>
      <c r="U41" s="70"/>
      <c r="V41" s="70"/>
      <c r="W41" s="70"/>
      <c r="X41" s="70"/>
      <c r="Y41" s="70"/>
    </row>
    <row r="42" spans="1:25" x14ac:dyDescent="0.25">
      <c r="A42" s="70"/>
      <c r="B42" s="70"/>
      <c r="C42" s="70"/>
      <c r="D42" s="70"/>
      <c r="E42" s="70"/>
      <c r="F42" s="70"/>
      <c r="G42" s="70"/>
      <c r="H42" s="70"/>
      <c r="I42" s="70"/>
      <c r="J42" s="70"/>
      <c r="K42" s="70"/>
      <c r="L42" s="70"/>
      <c r="M42" s="71"/>
      <c r="N42" s="70"/>
      <c r="O42" s="70"/>
      <c r="P42" s="71"/>
      <c r="Q42" s="70"/>
      <c r="R42" s="70"/>
      <c r="S42" s="70"/>
      <c r="T42" s="70"/>
      <c r="U42" s="70"/>
      <c r="V42" s="70"/>
      <c r="W42" s="70"/>
      <c r="X42" s="70"/>
      <c r="Y42" s="70"/>
    </row>
    <row r="43" spans="1:25" x14ac:dyDescent="0.25">
      <c r="A43" s="70"/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1"/>
      <c r="N43" s="70"/>
      <c r="O43" s="70"/>
      <c r="P43" s="71"/>
      <c r="Q43" s="70"/>
      <c r="R43" s="70"/>
      <c r="S43" s="70"/>
      <c r="T43" s="70"/>
      <c r="U43" s="70"/>
      <c r="V43" s="70"/>
      <c r="W43" s="70"/>
      <c r="X43" s="70"/>
      <c r="Y43" s="70"/>
    </row>
    <row r="44" spans="1:25" x14ac:dyDescent="0.25">
      <c r="A44" s="70"/>
      <c r="B44" s="70"/>
      <c r="C44" s="70"/>
      <c r="D44" s="70"/>
      <c r="E44" s="70"/>
      <c r="F44" s="70"/>
      <c r="G44" s="70"/>
      <c r="H44" s="70"/>
      <c r="I44" s="70"/>
      <c r="J44" s="70"/>
      <c r="K44" s="70"/>
      <c r="L44" s="70"/>
      <c r="M44" s="71"/>
      <c r="N44" s="70"/>
      <c r="O44" s="70"/>
      <c r="P44" s="71"/>
      <c r="Q44" s="70"/>
      <c r="R44" s="70"/>
      <c r="S44" s="70"/>
      <c r="T44" s="70"/>
      <c r="U44" s="70"/>
      <c r="V44" s="70"/>
      <c r="W44" s="70"/>
      <c r="X44" s="70"/>
      <c r="Y44" s="70"/>
    </row>
    <row r="45" spans="1:25" x14ac:dyDescent="0.25">
      <c r="A45" s="70"/>
      <c r="B45" s="70"/>
      <c r="C45" s="70"/>
      <c r="D45" s="70"/>
      <c r="E45" s="70"/>
      <c r="F45" s="70"/>
      <c r="G45" s="70"/>
      <c r="H45" s="70"/>
      <c r="I45" s="70"/>
      <c r="J45" s="70"/>
      <c r="K45" s="70"/>
      <c r="L45" s="70"/>
      <c r="M45" s="71"/>
      <c r="N45" s="70"/>
      <c r="O45" s="70"/>
      <c r="P45" s="71"/>
      <c r="Q45" s="70"/>
      <c r="R45" s="70"/>
      <c r="S45" s="70"/>
      <c r="T45" s="70"/>
      <c r="U45" s="70"/>
      <c r="V45" s="70"/>
      <c r="W45" s="70"/>
      <c r="X45" s="70"/>
      <c r="Y45" s="70"/>
    </row>
    <row r="46" spans="1:25" x14ac:dyDescent="0.25">
      <c r="A46" s="70"/>
      <c r="B46" s="70"/>
      <c r="C46" s="70"/>
      <c r="D46" s="70"/>
      <c r="E46" s="70"/>
      <c r="F46" s="70"/>
      <c r="G46" s="70"/>
      <c r="H46" s="70"/>
      <c r="I46" s="70"/>
      <c r="J46" s="70"/>
      <c r="K46" s="70"/>
      <c r="L46" s="70"/>
      <c r="M46" s="71"/>
      <c r="N46" s="70"/>
      <c r="O46" s="70"/>
      <c r="P46" s="71"/>
      <c r="Q46" s="70"/>
      <c r="R46" s="70"/>
      <c r="S46" s="70"/>
      <c r="T46" s="70"/>
      <c r="U46" s="70"/>
      <c r="V46" s="70"/>
      <c r="W46" s="70"/>
      <c r="X46" s="70"/>
      <c r="Y46" s="70"/>
    </row>
    <row r="47" spans="1:25" x14ac:dyDescent="0.25">
      <c r="A47" s="70"/>
      <c r="B47" s="70"/>
      <c r="C47" s="70"/>
      <c r="D47" s="70"/>
      <c r="E47" s="70"/>
      <c r="F47" s="70"/>
      <c r="G47" s="70"/>
      <c r="H47" s="70"/>
      <c r="I47" s="70"/>
      <c r="J47" s="70"/>
      <c r="K47" s="70"/>
      <c r="L47" s="70"/>
      <c r="M47" s="71"/>
      <c r="N47" s="70"/>
      <c r="O47" s="70"/>
      <c r="P47" s="71"/>
      <c r="Q47" s="70"/>
      <c r="R47" s="70"/>
      <c r="S47" s="70"/>
      <c r="T47" s="70"/>
      <c r="U47" s="70"/>
      <c r="V47" s="70"/>
      <c r="W47" s="70"/>
      <c r="X47" s="70"/>
      <c r="Y47" s="70"/>
    </row>
    <row r="48" spans="1:25" x14ac:dyDescent="0.25">
      <c r="A48" s="70"/>
      <c r="B48" s="70"/>
      <c r="C48" s="70"/>
      <c r="D48" s="70"/>
      <c r="E48" s="70"/>
      <c r="F48" s="70"/>
      <c r="G48" s="70"/>
      <c r="H48" s="70"/>
      <c r="I48" s="70"/>
      <c r="J48" s="70"/>
      <c r="K48" s="70"/>
      <c r="L48" s="70"/>
      <c r="M48" s="71"/>
      <c r="N48" s="70"/>
      <c r="O48" s="70"/>
      <c r="P48" s="70"/>
      <c r="Q48" s="70"/>
      <c r="R48" s="70"/>
      <c r="S48" s="70"/>
      <c r="T48" s="70"/>
      <c r="U48" s="70"/>
      <c r="V48" s="70"/>
      <c r="W48" s="70"/>
      <c r="X48" s="70"/>
      <c r="Y48" s="70"/>
    </row>
    <row r="49" spans="1:25" x14ac:dyDescent="0.25">
      <c r="A49" s="70"/>
      <c r="B49" s="70"/>
      <c r="C49" s="70"/>
      <c r="D49" s="70"/>
      <c r="E49" s="70"/>
      <c r="F49" s="70"/>
      <c r="G49" s="70"/>
      <c r="H49" s="70"/>
      <c r="I49" s="70"/>
      <c r="J49" s="70"/>
      <c r="K49" s="70"/>
      <c r="L49" s="70"/>
      <c r="M49" s="70"/>
      <c r="N49" s="70"/>
      <c r="O49" s="70"/>
      <c r="P49" s="70"/>
      <c r="Q49" s="70"/>
      <c r="R49" s="70"/>
      <c r="S49" s="70"/>
      <c r="T49" s="70"/>
      <c r="U49" s="70"/>
      <c r="V49" s="70"/>
      <c r="W49" s="70"/>
      <c r="X49" s="70"/>
      <c r="Y49" s="70"/>
    </row>
    <row r="50" spans="1:25" x14ac:dyDescent="0.25">
      <c r="A50" s="70"/>
      <c r="B50" s="70"/>
      <c r="C50" s="70"/>
      <c r="D50" s="70"/>
      <c r="E50" s="70"/>
      <c r="F50" s="70"/>
      <c r="G50" s="70"/>
      <c r="H50" s="70"/>
      <c r="I50" s="70"/>
      <c r="J50" s="70"/>
      <c r="K50" s="70"/>
      <c r="L50" s="70"/>
      <c r="M50" s="70"/>
      <c r="N50" s="70"/>
      <c r="O50" s="70"/>
      <c r="P50" s="70"/>
      <c r="Q50" s="70"/>
      <c r="R50" s="70"/>
      <c r="S50" s="70"/>
      <c r="T50" s="70"/>
      <c r="U50" s="70"/>
      <c r="V50" s="70"/>
      <c r="W50" s="70"/>
      <c r="X50" s="70"/>
      <c r="Y50" s="70"/>
    </row>
    <row r="51" spans="1:25" x14ac:dyDescent="0.25">
      <c r="A51" s="70"/>
      <c r="B51" s="70"/>
      <c r="C51" s="70"/>
      <c r="D51" s="70"/>
      <c r="E51" s="70"/>
      <c r="F51" s="70"/>
      <c r="G51" s="70"/>
      <c r="H51" s="70"/>
      <c r="I51" s="70"/>
      <c r="J51" s="70"/>
      <c r="K51" s="70"/>
      <c r="L51" s="70"/>
      <c r="M51" s="70"/>
      <c r="N51" s="70"/>
      <c r="O51" s="70"/>
      <c r="P51" s="70"/>
      <c r="Q51" s="70"/>
      <c r="R51" s="70"/>
      <c r="S51" s="70"/>
      <c r="T51" s="70"/>
      <c r="U51" s="70"/>
      <c r="V51" s="70"/>
      <c r="W51" s="70"/>
      <c r="X51" s="70"/>
      <c r="Y51" s="70"/>
    </row>
    <row r="52" spans="1:25" x14ac:dyDescent="0.25">
      <c r="A52" s="70"/>
      <c r="B52" s="70"/>
      <c r="C52" s="70"/>
      <c r="D52" s="70"/>
      <c r="E52" s="70"/>
      <c r="F52" s="70"/>
      <c r="G52" s="70"/>
      <c r="H52" s="70"/>
      <c r="I52" s="70"/>
      <c r="J52" s="70"/>
      <c r="K52" s="70"/>
      <c r="L52" s="70"/>
      <c r="M52" s="70"/>
      <c r="N52" s="70"/>
      <c r="O52" s="70"/>
      <c r="P52" s="70"/>
      <c r="Q52" s="70"/>
      <c r="R52" s="70"/>
      <c r="S52" s="70"/>
      <c r="T52" s="70"/>
      <c r="U52" s="70"/>
      <c r="V52" s="70"/>
      <c r="W52" s="70"/>
      <c r="X52" s="70"/>
      <c r="Y52" s="70"/>
    </row>
    <row r="53" spans="1:25" x14ac:dyDescent="0.25">
      <c r="A53" s="70"/>
      <c r="B53" s="70"/>
      <c r="C53" s="70"/>
      <c r="D53" s="70"/>
      <c r="E53" s="70"/>
      <c r="F53" s="70"/>
      <c r="G53" s="70"/>
      <c r="H53" s="70"/>
      <c r="I53" s="70"/>
      <c r="J53" s="70"/>
      <c r="K53" s="70"/>
      <c r="L53" s="70"/>
      <c r="M53" s="70"/>
      <c r="N53" s="70"/>
      <c r="O53" s="70"/>
      <c r="P53" s="70"/>
      <c r="Q53" s="70"/>
      <c r="R53" s="70"/>
      <c r="S53" s="70"/>
      <c r="T53" s="70"/>
      <c r="U53" s="70"/>
      <c r="V53" s="70"/>
      <c r="W53" s="70"/>
      <c r="X53" s="70"/>
      <c r="Y53" s="70"/>
    </row>
    <row r="54" spans="1:25" x14ac:dyDescent="0.25">
      <c r="A54" s="70"/>
      <c r="B54" s="70"/>
      <c r="C54" s="70"/>
      <c r="D54" s="70"/>
      <c r="E54" s="70"/>
      <c r="F54" s="70"/>
      <c r="G54" s="70"/>
      <c r="H54" s="70"/>
      <c r="I54" s="70"/>
      <c r="J54" s="70"/>
      <c r="K54" s="70"/>
      <c r="L54" s="70"/>
      <c r="M54" s="70"/>
      <c r="N54" s="70"/>
      <c r="O54" s="70"/>
      <c r="P54" s="70"/>
      <c r="Q54" s="70"/>
      <c r="R54" s="70"/>
      <c r="S54" s="70"/>
      <c r="T54" s="70"/>
      <c r="U54" s="70"/>
      <c r="V54" s="70"/>
      <c r="W54" s="70"/>
      <c r="X54" s="70"/>
      <c r="Y54" s="70"/>
    </row>
    <row r="55" spans="1:25" x14ac:dyDescent="0.25">
      <c r="A55" s="70"/>
      <c r="B55" s="70"/>
      <c r="C55" s="70"/>
      <c r="D55" s="70"/>
      <c r="E55" s="70"/>
      <c r="F55" s="70"/>
      <c r="G55" s="70"/>
      <c r="H55" s="70"/>
      <c r="I55" s="70"/>
      <c r="J55" s="70"/>
      <c r="K55" s="70"/>
      <c r="L55" s="70"/>
      <c r="M55" s="70"/>
      <c r="N55" s="70"/>
      <c r="O55" s="70"/>
      <c r="P55" s="70"/>
      <c r="Q55" s="70"/>
      <c r="R55" s="70"/>
      <c r="S55" s="70"/>
      <c r="T55" s="70"/>
      <c r="U55" s="70"/>
      <c r="V55" s="70"/>
      <c r="W55" s="70"/>
      <c r="X55" s="70"/>
      <c r="Y55" s="70"/>
    </row>
    <row r="56" spans="1:25" x14ac:dyDescent="0.25">
      <c r="A56" s="70"/>
      <c r="B56" s="70"/>
      <c r="C56" s="70"/>
      <c r="D56" s="70"/>
      <c r="E56" s="70"/>
      <c r="F56" s="70"/>
      <c r="G56" s="70"/>
      <c r="H56" s="70"/>
      <c r="I56" s="70"/>
      <c r="J56" s="70"/>
      <c r="K56" s="70"/>
      <c r="L56" s="70"/>
      <c r="M56" s="70"/>
      <c r="N56" s="70"/>
      <c r="O56" s="70"/>
      <c r="P56" s="70"/>
      <c r="Q56" s="70"/>
      <c r="R56" s="70"/>
      <c r="S56" s="70"/>
      <c r="T56" s="70"/>
      <c r="U56" s="70"/>
      <c r="V56" s="70"/>
      <c r="W56" s="70"/>
      <c r="X56" s="70"/>
      <c r="Y56" s="70"/>
    </row>
    <row r="57" spans="1:25" x14ac:dyDescent="0.25">
      <c r="A57" s="70"/>
      <c r="B57" s="70"/>
      <c r="C57" s="70"/>
      <c r="D57" s="70"/>
      <c r="E57" s="70"/>
      <c r="F57" s="70"/>
      <c r="G57" s="70"/>
      <c r="H57" s="70"/>
      <c r="I57" s="70"/>
      <c r="J57" s="70"/>
      <c r="K57" s="70"/>
      <c r="L57" s="70"/>
      <c r="M57" s="70"/>
      <c r="N57" s="70"/>
      <c r="O57" s="70"/>
      <c r="P57" s="70"/>
      <c r="Q57" s="70"/>
      <c r="R57" s="70"/>
      <c r="S57" s="70"/>
      <c r="T57" s="70"/>
      <c r="U57" s="70"/>
      <c r="V57" s="70"/>
      <c r="W57" s="70"/>
      <c r="X57" s="70"/>
      <c r="Y57" s="70"/>
    </row>
    <row r="58" spans="1:25" x14ac:dyDescent="0.25">
      <c r="A58" s="70"/>
      <c r="B58" s="70"/>
      <c r="C58" s="70"/>
      <c r="D58" s="70"/>
      <c r="E58" s="70"/>
      <c r="F58" s="70"/>
      <c r="G58" s="70"/>
      <c r="H58" s="70"/>
      <c r="I58" s="70"/>
      <c r="J58" s="70"/>
      <c r="K58" s="70"/>
      <c r="L58" s="70"/>
      <c r="M58" s="70"/>
      <c r="N58" s="70"/>
      <c r="O58" s="70"/>
      <c r="P58" s="70"/>
      <c r="Q58" s="70"/>
      <c r="R58" s="70"/>
      <c r="S58" s="70"/>
      <c r="T58" s="70"/>
      <c r="U58" s="70"/>
      <c r="V58" s="70"/>
      <c r="W58" s="70"/>
      <c r="X58" s="70"/>
      <c r="Y58" s="70"/>
    </row>
    <row r="59" spans="1:25" x14ac:dyDescent="0.25">
      <c r="A59" s="70"/>
      <c r="B59" s="70"/>
      <c r="C59" s="70"/>
      <c r="D59" s="70"/>
      <c r="E59" s="70"/>
      <c r="F59" s="70"/>
      <c r="G59" s="70"/>
      <c r="H59" s="70"/>
      <c r="I59" s="70"/>
      <c r="J59" s="70"/>
      <c r="K59" s="70"/>
      <c r="L59" s="70"/>
      <c r="M59" s="70"/>
      <c r="N59" s="70"/>
      <c r="O59" s="70"/>
      <c r="P59" s="70"/>
      <c r="Q59" s="70"/>
      <c r="R59" s="70"/>
      <c r="S59" s="70"/>
      <c r="T59" s="70"/>
      <c r="U59" s="70"/>
      <c r="V59" s="70"/>
      <c r="W59" s="70"/>
      <c r="X59" s="70"/>
      <c r="Y59" s="70"/>
    </row>
    <row r="60" spans="1:25" x14ac:dyDescent="0.25">
      <c r="A60" s="70"/>
      <c r="B60" s="70"/>
      <c r="C60" s="70"/>
      <c r="D60" s="70"/>
      <c r="E60" s="70"/>
      <c r="F60" s="70"/>
      <c r="G60" s="70"/>
      <c r="H60" s="70"/>
      <c r="I60" s="70"/>
      <c r="J60" s="70"/>
      <c r="K60" s="70"/>
      <c r="L60" s="70"/>
      <c r="M60" s="70"/>
      <c r="N60" s="70"/>
      <c r="O60" s="70"/>
      <c r="P60" s="70"/>
      <c r="Q60" s="70"/>
      <c r="R60" s="70"/>
      <c r="S60" s="70"/>
      <c r="T60" s="70"/>
      <c r="U60" s="70"/>
      <c r="V60" s="70"/>
      <c r="W60" s="70"/>
      <c r="X60" s="70"/>
      <c r="Y60" s="70"/>
    </row>
    <row r="61" spans="1:25" x14ac:dyDescent="0.25">
      <c r="A61" s="70"/>
      <c r="B61" s="70"/>
      <c r="C61" s="70"/>
      <c r="D61" s="70"/>
      <c r="E61" s="70"/>
      <c r="F61" s="70"/>
      <c r="G61" s="70"/>
      <c r="H61" s="70"/>
      <c r="I61" s="70"/>
      <c r="J61" s="70"/>
      <c r="K61" s="70"/>
      <c r="L61" s="70"/>
      <c r="M61" s="70"/>
      <c r="N61" s="70"/>
      <c r="O61" s="70"/>
      <c r="P61" s="70"/>
      <c r="Q61" s="70"/>
      <c r="R61" s="70"/>
      <c r="S61" s="70"/>
      <c r="T61" s="70"/>
      <c r="U61" s="70"/>
      <c r="V61" s="70"/>
      <c r="W61" s="70"/>
      <c r="X61" s="70"/>
      <c r="Y61" s="70"/>
    </row>
    <row r="62" spans="1:25" x14ac:dyDescent="0.25">
      <c r="A62" s="70"/>
      <c r="B62" s="70"/>
      <c r="C62" s="70"/>
      <c r="D62" s="70"/>
      <c r="E62" s="70"/>
      <c r="F62" s="70"/>
      <c r="G62" s="70"/>
      <c r="H62" s="70"/>
      <c r="I62" s="70"/>
      <c r="J62" s="70"/>
      <c r="K62" s="70"/>
      <c r="L62" s="70"/>
      <c r="M62" s="70"/>
      <c r="N62" s="70"/>
      <c r="O62" s="70"/>
      <c r="P62" s="70"/>
      <c r="Q62" s="70"/>
      <c r="R62" s="70"/>
      <c r="S62" s="70"/>
      <c r="T62" s="70"/>
      <c r="U62" s="70"/>
      <c r="V62" s="70"/>
      <c r="W62" s="70"/>
      <c r="X62" s="70"/>
      <c r="Y62" s="70"/>
    </row>
    <row r="63" spans="1:25" x14ac:dyDescent="0.25">
      <c r="A63" s="70"/>
      <c r="B63" s="70"/>
      <c r="C63" s="70"/>
      <c r="D63" s="70"/>
      <c r="E63" s="70"/>
      <c r="F63" s="70"/>
      <c r="G63" s="70"/>
      <c r="H63" s="70"/>
      <c r="I63" s="70"/>
      <c r="J63" s="70"/>
      <c r="K63" s="70"/>
      <c r="L63" s="70"/>
      <c r="M63" s="70"/>
      <c r="N63" s="70"/>
      <c r="O63" s="70"/>
      <c r="P63" s="70"/>
      <c r="Q63" s="70"/>
      <c r="R63" s="70"/>
      <c r="S63" s="70"/>
      <c r="T63" s="70"/>
      <c r="U63" s="70"/>
      <c r="V63" s="70"/>
      <c r="W63" s="70"/>
      <c r="X63" s="70"/>
      <c r="Y63" s="70"/>
    </row>
    <row r="64" spans="1:25" x14ac:dyDescent="0.25">
      <c r="A64" s="70"/>
      <c r="B64" s="70"/>
      <c r="C64" s="70"/>
      <c r="D64" s="70"/>
      <c r="E64" s="70"/>
      <c r="F64" s="70"/>
      <c r="G64" s="70"/>
      <c r="H64" s="70"/>
      <c r="I64" s="70"/>
      <c r="J64" s="70"/>
      <c r="K64" s="70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</row>
    <row r="65" spans="1:25" x14ac:dyDescent="0.25">
      <c r="A65" s="70"/>
      <c r="B65" s="70"/>
      <c r="C65" s="70"/>
      <c r="D65" s="70"/>
      <c r="E65" s="70"/>
      <c r="F65" s="70"/>
      <c r="G65" s="70"/>
      <c r="H65" s="70"/>
      <c r="I65" s="70"/>
      <c r="J65" s="70"/>
      <c r="K65" s="70"/>
      <c r="L65" s="70"/>
      <c r="M65" s="70"/>
      <c r="N65" s="70"/>
      <c r="O65" s="70"/>
      <c r="P65" s="70"/>
      <c r="Q65" s="70"/>
      <c r="R65" s="70"/>
      <c r="S65" s="70"/>
      <c r="T65" s="70"/>
      <c r="U65" s="70"/>
      <c r="V65" s="70"/>
      <c r="W65" s="70"/>
      <c r="X65" s="70"/>
      <c r="Y65" s="70"/>
    </row>
    <row r="66" spans="1:25" x14ac:dyDescent="0.25">
      <c r="A66" s="70"/>
      <c r="B66" s="70"/>
      <c r="C66" s="70"/>
      <c r="D66" s="70"/>
      <c r="E66" s="70"/>
      <c r="F66" s="70"/>
      <c r="G66" s="70"/>
      <c r="H66" s="70"/>
      <c r="I66" s="70"/>
      <c r="J66" s="70"/>
      <c r="K66" s="70"/>
      <c r="L66" s="70"/>
      <c r="M66" s="70"/>
      <c r="N66" s="70"/>
      <c r="O66" s="70"/>
      <c r="P66" s="70"/>
      <c r="Q66" s="70"/>
      <c r="R66" s="70"/>
      <c r="S66" s="70"/>
      <c r="T66" s="70"/>
      <c r="U66" s="70"/>
      <c r="V66" s="70"/>
      <c r="W66" s="70"/>
      <c r="X66" s="70"/>
      <c r="Y66" s="70"/>
    </row>
    <row r="67" spans="1:25" x14ac:dyDescent="0.25">
      <c r="A67" s="70"/>
      <c r="B67" s="70"/>
      <c r="C67" s="70"/>
      <c r="D67" s="70"/>
      <c r="E67" s="70"/>
      <c r="F67" s="70"/>
      <c r="G67" s="70"/>
      <c r="H67" s="70"/>
      <c r="I67" s="70"/>
      <c r="J67" s="70"/>
      <c r="K67" s="70"/>
      <c r="L67" s="70"/>
      <c r="M67" s="70"/>
      <c r="N67" s="70"/>
      <c r="O67" s="70"/>
      <c r="P67" s="70"/>
      <c r="Q67" s="70"/>
      <c r="R67" s="70"/>
      <c r="S67" s="70"/>
      <c r="T67" s="70"/>
      <c r="U67" s="70"/>
      <c r="V67" s="70"/>
      <c r="W67" s="70"/>
      <c r="X67" s="70"/>
      <c r="Y67" s="70"/>
    </row>
    <row r="68" spans="1:25" x14ac:dyDescent="0.25">
      <c r="A68" s="70"/>
      <c r="B68" s="70"/>
      <c r="C68" s="70"/>
      <c r="D68" s="70"/>
      <c r="E68" s="70"/>
      <c r="F68" s="70"/>
      <c r="G68" s="70"/>
      <c r="H68" s="70"/>
      <c r="I68" s="70"/>
      <c r="J68" s="70"/>
      <c r="K68" s="70"/>
      <c r="L68" s="70"/>
      <c r="M68" s="70"/>
      <c r="N68" s="70"/>
      <c r="O68" s="70"/>
      <c r="P68" s="70"/>
      <c r="Q68" s="70"/>
      <c r="R68" s="70"/>
      <c r="S68" s="70"/>
      <c r="T68" s="70"/>
      <c r="U68" s="70"/>
      <c r="V68" s="70"/>
      <c r="W68" s="70"/>
      <c r="X68" s="70"/>
      <c r="Y68" s="70"/>
    </row>
    <row r="69" spans="1:25" x14ac:dyDescent="0.25">
      <c r="A69" s="70"/>
      <c r="B69" s="70"/>
      <c r="C69" s="70"/>
      <c r="D69" s="70"/>
      <c r="E69" s="70"/>
      <c r="F69" s="70"/>
      <c r="G69" s="70"/>
      <c r="H69" s="70"/>
      <c r="I69" s="70"/>
      <c r="J69" s="70"/>
      <c r="K69" s="70"/>
      <c r="L69" s="70"/>
      <c r="M69" s="70"/>
      <c r="N69" s="70"/>
      <c r="O69" s="70"/>
      <c r="P69" s="70"/>
      <c r="Q69" s="70"/>
      <c r="R69" s="70"/>
      <c r="S69" s="70"/>
      <c r="T69" s="70"/>
      <c r="U69" s="70"/>
      <c r="V69" s="70"/>
      <c r="W69" s="70"/>
      <c r="X69" s="70"/>
      <c r="Y69" s="70"/>
    </row>
    <row r="70" spans="1:25" x14ac:dyDescent="0.25">
      <c r="A70" s="70"/>
      <c r="B70" s="70"/>
      <c r="C70" s="70"/>
      <c r="D70" s="70"/>
      <c r="E70" s="70"/>
      <c r="F70" s="70"/>
      <c r="G70" s="70"/>
      <c r="H70" s="70"/>
      <c r="I70" s="70"/>
      <c r="J70" s="70"/>
      <c r="K70" s="70"/>
      <c r="L70" s="70"/>
      <c r="M70" s="70"/>
      <c r="N70" s="70"/>
      <c r="O70" s="70"/>
      <c r="P70" s="70"/>
      <c r="Q70" s="70"/>
      <c r="R70" s="70"/>
      <c r="S70" s="70"/>
      <c r="T70" s="70"/>
      <c r="U70" s="70"/>
      <c r="V70" s="70"/>
      <c r="W70" s="70"/>
      <c r="X70" s="70"/>
      <c r="Y70" s="70"/>
    </row>
    <row r="71" spans="1:25" x14ac:dyDescent="0.25">
      <c r="A71" s="70"/>
      <c r="B71" s="70"/>
      <c r="C71" s="70"/>
      <c r="D71" s="70"/>
      <c r="E71" s="70"/>
      <c r="F71" s="70"/>
      <c r="G71" s="70"/>
      <c r="H71" s="70"/>
      <c r="I71" s="70"/>
      <c r="J71" s="70"/>
      <c r="K71" s="70"/>
      <c r="L71" s="70"/>
      <c r="M71" s="70"/>
      <c r="N71" s="70"/>
      <c r="O71" s="70"/>
      <c r="P71" s="70"/>
      <c r="Q71" s="70"/>
      <c r="R71" s="70"/>
      <c r="S71" s="70"/>
      <c r="T71" s="70"/>
      <c r="U71" s="70"/>
      <c r="V71" s="70"/>
      <c r="W71" s="70"/>
      <c r="X71" s="70"/>
      <c r="Y71" s="70"/>
    </row>
    <row r="72" spans="1:25" x14ac:dyDescent="0.25">
      <c r="A72" s="70"/>
      <c r="B72" s="70"/>
      <c r="C72" s="70"/>
      <c r="D72" s="70"/>
      <c r="E72" s="70"/>
      <c r="F72" s="70"/>
      <c r="G72" s="70"/>
      <c r="H72" s="70"/>
      <c r="I72" s="70"/>
      <c r="J72" s="70"/>
      <c r="K72" s="70"/>
      <c r="L72" s="70"/>
      <c r="M72" s="70"/>
      <c r="N72" s="70"/>
      <c r="O72" s="70"/>
      <c r="P72" s="70"/>
      <c r="Q72" s="70"/>
      <c r="R72" s="70"/>
      <c r="S72" s="70"/>
      <c r="T72" s="70"/>
      <c r="U72" s="70"/>
      <c r="V72" s="70"/>
      <c r="W72" s="70"/>
      <c r="X72" s="70"/>
      <c r="Y72" s="70"/>
    </row>
    <row r="73" spans="1:25" x14ac:dyDescent="0.25">
      <c r="A73" s="70"/>
      <c r="B73" s="70"/>
      <c r="C73" s="70"/>
      <c r="D73" s="70"/>
      <c r="E73" s="70"/>
      <c r="F73" s="70"/>
      <c r="G73" s="70"/>
      <c r="H73" s="70"/>
      <c r="I73" s="70"/>
      <c r="J73" s="70"/>
      <c r="K73" s="70"/>
      <c r="L73" s="70"/>
      <c r="M73" s="70"/>
      <c r="N73" s="70"/>
      <c r="O73" s="70"/>
      <c r="P73" s="70"/>
      <c r="Q73" s="70"/>
      <c r="R73" s="70"/>
      <c r="S73" s="70"/>
      <c r="T73" s="70"/>
      <c r="U73" s="70"/>
      <c r="V73" s="70"/>
      <c r="W73" s="70"/>
      <c r="X73" s="70"/>
      <c r="Y73" s="70"/>
    </row>
    <row r="74" spans="1:25" x14ac:dyDescent="0.25">
      <c r="A74" s="70"/>
      <c r="B74" s="70"/>
      <c r="C74" s="70"/>
      <c r="D74" s="70"/>
      <c r="E74" s="70"/>
      <c r="F74" s="70"/>
      <c r="G74" s="70"/>
      <c r="H74" s="70"/>
      <c r="I74" s="70"/>
      <c r="J74" s="70"/>
      <c r="K74" s="70"/>
      <c r="L74" s="70"/>
      <c r="M74" s="70"/>
      <c r="N74" s="70"/>
      <c r="O74" s="70"/>
      <c r="P74" s="70"/>
      <c r="Q74" s="70"/>
      <c r="R74" s="70"/>
      <c r="S74" s="70"/>
      <c r="T74" s="70"/>
      <c r="U74" s="70"/>
      <c r="V74" s="70"/>
      <c r="W74" s="70"/>
      <c r="X74" s="70"/>
      <c r="Y74" s="70"/>
    </row>
    <row r="75" spans="1:25" x14ac:dyDescent="0.25">
      <c r="A75" s="70"/>
      <c r="B75" s="70"/>
      <c r="C75" s="70"/>
      <c r="D75" s="70"/>
      <c r="E75" s="70"/>
      <c r="F75" s="70"/>
      <c r="G75" s="70"/>
      <c r="H75" s="70"/>
      <c r="I75" s="70"/>
      <c r="J75" s="70"/>
      <c r="K75" s="70"/>
      <c r="L75" s="70"/>
      <c r="M75" s="70"/>
      <c r="N75" s="70"/>
      <c r="O75" s="70"/>
      <c r="P75" s="70"/>
      <c r="Q75" s="70"/>
      <c r="R75" s="70"/>
      <c r="S75" s="70"/>
      <c r="T75" s="70"/>
      <c r="U75" s="70"/>
      <c r="V75" s="70"/>
      <c r="W75" s="70"/>
      <c r="X75" s="70"/>
      <c r="Y75" s="70"/>
    </row>
    <row r="76" spans="1:25" x14ac:dyDescent="0.25">
      <c r="A76" s="70"/>
      <c r="B76" s="70"/>
      <c r="C76" s="70"/>
      <c r="D76" s="70"/>
      <c r="E76" s="70"/>
      <c r="F76" s="70"/>
      <c r="G76" s="70"/>
      <c r="H76" s="70"/>
      <c r="I76" s="70"/>
      <c r="J76" s="70"/>
      <c r="K76" s="70"/>
      <c r="L76" s="70"/>
      <c r="M76" s="70"/>
      <c r="N76" s="70"/>
      <c r="O76" s="70"/>
      <c r="P76" s="70"/>
      <c r="Q76" s="70"/>
      <c r="R76" s="70"/>
      <c r="S76" s="70"/>
      <c r="T76" s="70"/>
      <c r="U76" s="70"/>
      <c r="V76" s="70"/>
      <c r="W76" s="70"/>
      <c r="X76" s="70"/>
      <c r="Y76" s="70"/>
    </row>
    <row r="77" spans="1:25" x14ac:dyDescent="0.25">
      <c r="A77" s="70"/>
      <c r="B77" s="70"/>
      <c r="C77" s="70"/>
      <c r="D77" s="70"/>
      <c r="E77" s="70"/>
      <c r="F77" s="70"/>
      <c r="G77" s="70"/>
      <c r="H77" s="70"/>
      <c r="I77" s="70"/>
      <c r="J77" s="70"/>
      <c r="K77" s="70"/>
      <c r="L77" s="70"/>
      <c r="M77" s="70"/>
      <c r="N77" s="70"/>
      <c r="O77" s="70"/>
      <c r="P77" s="70"/>
      <c r="Q77" s="70"/>
      <c r="R77" s="70"/>
      <c r="S77" s="70"/>
      <c r="T77" s="70"/>
      <c r="U77" s="70"/>
      <c r="V77" s="70"/>
      <c r="W77" s="70"/>
      <c r="X77" s="70"/>
      <c r="Y77" s="70"/>
    </row>
    <row r="78" spans="1:25" x14ac:dyDescent="0.25">
      <c r="A78" s="70"/>
      <c r="B78" s="70"/>
      <c r="C78" s="70"/>
      <c r="D78" s="70"/>
      <c r="E78" s="70"/>
      <c r="F78" s="70"/>
      <c r="G78" s="70"/>
      <c r="H78" s="70"/>
      <c r="I78" s="70"/>
      <c r="J78" s="70"/>
      <c r="K78" s="70"/>
      <c r="L78" s="70"/>
      <c r="M78" s="70"/>
      <c r="N78" s="70"/>
      <c r="O78" s="70"/>
      <c r="P78" s="70"/>
      <c r="Q78" s="70"/>
      <c r="R78" s="70"/>
      <c r="S78" s="70"/>
      <c r="T78" s="70"/>
      <c r="U78" s="70"/>
      <c r="V78" s="70"/>
      <c r="W78" s="70"/>
      <c r="X78" s="70"/>
      <c r="Y78" s="70"/>
    </row>
    <row r="79" spans="1:25" x14ac:dyDescent="0.25">
      <c r="A79" s="70"/>
      <c r="B79" s="70"/>
      <c r="C79" s="70"/>
      <c r="D79" s="70"/>
      <c r="E79" s="70"/>
      <c r="F79" s="70"/>
      <c r="G79" s="70"/>
      <c r="H79" s="70"/>
      <c r="I79" s="70"/>
      <c r="J79" s="70"/>
      <c r="K79" s="70"/>
      <c r="L79" s="70"/>
      <c r="M79" s="70"/>
      <c r="N79" s="70"/>
      <c r="O79" s="70"/>
      <c r="P79" s="70"/>
      <c r="Q79" s="70"/>
      <c r="R79" s="70"/>
      <c r="S79" s="70"/>
      <c r="T79" s="70"/>
      <c r="U79" s="70"/>
      <c r="V79" s="70"/>
      <c r="W79" s="70"/>
      <c r="X79" s="70"/>
      <c r="Y79" s="70"/>
    </row>
    <row r="80" spans="1:25" x14ac:dyDescent="0.25">
      <c r="A80" s="70"/>
      <c r="B80" s="70"/>
      <c r="C80" s="70"/>
      <c r="D80" s="70"/>
      <c r="E80" s="70"/>
      <c r="F80" s="70"/>
      <c r="G80" s="70"/>
      <c r="H80" s="70"/>
      <c r="I80" s="70"/>
      <c r="J80" s="70"/>
      <c r="K80" s="70"/>
      <c r="L80" s="70"/>
      <c r="M80" s="70"/>
      <c r="N80" s="70"/>
      <c r="O80" s="70"/>
      <c r="P80" s="70"/>
      <c r="Q80" s="70"/>
      <c r="R80" s="70"/>
      <c r="S80" s="70"/>
      <c r="T80" s="70"/>
      <c r="U80" s="70"/>
      <c r="V80" s="70"/>
      <c r="W80" s="70"/>
      <c r="X80" s="70"/>
      <c r="Y80" s="70"/>
    </row>
    <row r="81" spans="1:25" x14ac:dyDescent="0.25">
      <c r="A81" s="70"/>
      <c r="B81" s="70"/>
      <c r="C81" s="70"/>
      <c r="D81" s="70"/>
      <c r="E81" s="70"/>
      <c r="F81" s="70"/>
      <c r="G81" s="70"/>
      <c r="H81" s="70"/>
      <c r="I81" s="70"/>
      <c r="J81" s="70"/>
      <c r="K81" s="70"/>
      <c r="L81" s="70"/>
      <c r="M81" s="70"/>
      <c r="N81" s="70"/>
      <c r="O81" s="70"/>
      <c r="P81" s="70"/>
      <c r="Q81" s="70"/>
      <c r="R81" s="70"/>
      <c r="S81" s="70"/>
      <c r="T81" s="70"/>
      <c r="U81" s="70"/>
      <c r="V81" s="70"/>
      <c r="W81" s="70"/>
      <c r="X81" s="70"/>
      <c r="Y81" s="70"/>
    </row>
    <row r="82" spans="1:25" x14ac:dyDescent="0.25">
      <c r="A82" s="70"/>
      <c r="B82" s="70"/>
      <c r="C82" s="70"/>
      <c r="D82" s="70"/>
      <c r="E82" s="70"/>
      <c r="F82" s="70"/>
      <c r="G82" s="70"/>
      <c r="H82" s="70"/>
      <c r="I82" s="70"/>
      <c r="J82" s="70"/>
      <c r="K82" s="70"/>
      <c r="L82" s="70"/>
      <c r="M82" s="70"/>
      <c r="N82" s="70"/>
      <c r="O82" s="70"/>
      <c r="P82" s="70"/>
      <c r="Q82" s="70"/>
      <c r="R82" s="70"/>
      <c r="S82" s="70"/>
      <c r="T82" s="70"/>
      <c r="U82" s="70"/>
      <c r="V82" s="70"/>
      <c r="W82" s="70"/>
      <c r="X82" s="70"/>
      <c r="Y82" s="70"/>
    </row>
    <row r="83" spans="1:25" x14ac:dyDescent="0.25">
      <c r="A83" s="70"/>
      <c r="B83" s="70"/>
      <c r="C83" s="70"/>
      <c r="D83" s="70"/>
      <c r="E83" s="70"/>
      <c r="F83" s="70"/>
      <c r="G83" s="70"/>
      <c r="H83" s="70"/>
      <c r="I83" s="70"/>
      <c r="J83" s="70"/>
      <c r="K83" s="70"/>
      <c r="L83" s="70"/>
      <c r="M83" s="70"/>
      <c r="N83" s="70"/>
      <c r="O83" s="70"/>
      <c r="P83" s="70"/>
      <c r="Q83" s="70"/>
      <c r="R83" s="70"/>
      <c r="S83" s="70"/>
      <c r="T83" s="70"/>
      <c r="U83" s="70"/>
      <c r="V83" s="70"/>
      <c r="W83" s="70"/>
      <c r="X83" s="70"/>
      <c r="Y83" s="70"/>
    </row>
    <row r="84" spans="1:25" x14ac:dyDescent="0.25">
      <c r="A84" s="70"/>
      <c r="B84" s="70"/>
      <c r="C84" s="70"/>
      <c r="D84" s="70"/>
      <c r="E84" s="70"/>
      <c r="F84" s="70"/>
      <c r="G84" s="70"/>
      <c r="H84" s="70"/>
      <c r="I84" s="70"/>
      <c r="J84" s="70"/>
      <c r="K84" s="70"/>
      <c r="L84" s="70"/>
      <c r="M84" s="70"/>
      <c r="N84" s="70"/>
      <c r="O84" s="70"/>
      <c r="P84" s="70"/>
      <c r="Q84" s="70"/>
      <c r="R84" s="70"/>
      <c r="S84" s="70"/>
      <c r="T84" s="70"/>
      <c r="U84" s="70"/>
      <c r="V84" s="70"/>
      <c r="W84" s="70"/>
      <c r="X84" s="70"/>
      <c r="Y84" s="70"/>
    </row>
    <row r="85" spans="1:25" x14ac:dyDescent="0.25">
      <c r="A85" s="70"/>
      <c r="B85" s="70"/>
      <c r="C85" s="70"/>
      <c r="D85" s="70"/>
      <c r="E85" s="70"/>
      <c r="F85" s="70"/>
      <c r="G85" s="70"/>
      <c r="H85" s="70"/>
      <c r="I85" s="70"/>
      <c r="J85" s="70"/>
      <c r="K85" s="70"/>
      <c r="L85" s="70"/>
      <c r="M85" s="70"/>
      <c r="N85" s="70"/>
      <c r="O85" s="70"/>
      <c r="P85" s="70"/>
      <c r="Q85" s="70"/>
      <c r="R85" s="70"/>
      <c r="S85" s="70"/>
      <c r="T85" s="70"/>
      <c r="U85" s="70"/>
      <c r="V85" s="70"/>
      <c r="W85" s="70"/>
      <c r="X85" s="70"/>
      <c r="Y85" s="70"/>
    </row>
    <row r="86" spans="1:25" x14ac:dyDescent="0.25">
      <c r="A86" s="70"/>
      <c r="B86" s="70"/>
      <c r="C86" s="70"/>
      <c r="D86" s="70"/>
      <c r="E86" s="70"/>
      <c r="F86" s="70"/>
      <c r="G86" s="70"/>
      <c r="H86" s="70"/>
      <c r="I86" s="70"/>
      <c r="J86" s="70"/>
      <c r="K86" s="70"/>
      <c r="L86" s="70"/>
      <c r="M86" s="70"/>
      <c r="N86" s="70"/>
      <c r="O86" s="70"/>
      <c r="P86" s="70"/>
      <c r="Q86" s="70"/>
      <c r="R86" s="70"/>
      <c r="S86" s="70"/>
      <c r="T86" s="70"/>
      <c r="U86" s="70"/>
      <c r="V86" s="70"/>
      <c r="W86" s="70"/>
      <c r="X86" s="70"/>
      <c r="Y86" s="70"/>
    </row>
    <row r="87" spans="1:25" x14ac:dyDescent="0.25">
      <c r="A87" s="70"/>
      <c r="B87" s="70"/>
      <c r="C87" s="70"/>
      <c r="D87" s="70"/>
      <c r="E87" s="70"/>
      <c r="F87" s="70"/>
      <c r="G87" s="70"/>
      <c r="H87" s="70"/>
      <c r="I87" s="70"/>
      <c r="J87" s="70"/>
      <c r="K87" s="70"/>
      <c r="L87" s="70"/>
      <c r="M87" s="70"/>
      <c r="N87" s="70"/>
      <c r="O87" s="70"/>
      <c r="P87" s="70"/>
      <c r="Q87" s="70"/>
      <c r="R87" s="70"/>
      <c r="S87" s="70"/>
      <c r="T87" s="70"/>
      <c r="U87" s="70"/>
      <c r="V87" s="70"/>
      <c r="W87" s="70"/>
      <c r="X87" s="70"/>
      <c r="Y87" s="70"/>
    </row>
    <row r="88" spans="1:25" x14ac:dyDescent="0.25">
      <c r="A88" s="70"/>
      <c r="B88" s="70"/>
      <c r="C88" s="70"/>
      <c r="D88" s="70"/>
      <c r="E88" s="70"/>
      <c r="F88" s="70"/>
      <c r="G88" s="70"/>
      <c r="H88" s="70"/>
      <c r="I88" s="70"/>
      <c r="J88" s="70"/>
      <c r="K88" s="70"/>
      <c r="L88" s="70"/>
      <c r="M88" s="70"/>
      <c r="N88" s="70"/>
      <c r="O88" s="70"/>
      <c r="P88" s="70"/>
      <c r="Q88" s="70"/>
      <c r="R88" s="70"/>
      <c r="S88" s="70"/>
      <c r="T88" s="70"/>
      <c r="U88" s="70"/>
      <c r="V88" s="70"/>
      <c r="W88" s="70"/>
      <c r="X88" s="70"/>
      <c r="Y88" s="70"/>
    </row>
    <row r="89" spans="1:25" x14ac:dyDescent="0.25">
      <c r="A89" s="70"/>
      <c r="B89" s="70"/>
      <c r="C89" s="70"/>
      <c r="D89" s="70"/>
      <c r="E89" s="70"/>
      <c r="F89" s="70"/>
      <c r="G89" s="70"/>
      <c r="H89" s="70"/>
      <c r="I89" s="70"/>
      <c r="J89" s="70"/>
      <c r="K89" s="70"/>
      <c r="L89" s="70"/>
      <c r="M89" s="70"/>
      <c r="N89" s="70"/>
      <c r="O89" s="70"/>
      <c r="P89" s="70"/>
      <c r="Q89" s="70"/>
      <c r="R89" s="70"/>
      <c r="S89" s="70"/>
      <c r="T89" s="70"/>
      <c r="U89" s="70"/>
      <c r="V89" s="70"/>
      <c r="W89" s="70"/>
      <c r="X89" s="70"/>
      <c r="Y89" s="70"/>
    </row>
    <row r="90" spans="1:25" x14ac:dyDescent="0.25">
      <c r="A90" s="70"/>
      <c r="B90" s="70"/>
      <c r="C90" s="70"/>
      <c r="D90" s="70"/>
      <c r="E90" s="70"/>
      <c r="F90" s="70"/>
      <c r="G90" s="70"/>
      <c r="H90" s="70"/>
      <c r="I90" s="70"/>
      <c r="J90" s="70"/>
      <c r="K90" s="70"/>
      <c r="L90" s="70"/>
      <c r="M90" s="70"/>
      <c r="N90" s="70"/>
      <c r="O90" s="70"/>
      <c r="P90" s="70"/>
      <c r="Q90" s="70"/>
      <c r="R90" s="70"/>
      <c r="S90" s="70"/>
      <c r="T90" s="70"/>
      <c r="U90" s="70"/>
      <c r="V90" s="70"/>
      <c r="W90" s="70"/>
      <c r="X90" s="70"/>
      <c r="Y90" s="70"/>
    </row>
    <row r="91" spans="1:25" x14ac:dyDescent="0.25">
      <c r="A91" s="70"/>
      <c r="B91" s="70"/>
      <c r="C91" s="70"/>
      <c r="D91" s="70"/>
      <c r="E91" s="70"/>
      <c r="F91" s="70"/>
      <c r="G91" s="70"/>
      <c r="H91" s="70"/>
      <c r="I91" s="70"/>
      <c r="J91" s="70"/>
      <c r="K91" s="70"/>
      <c r="L91" s="70"/>
      <c r="M91" s="70"/>
      <c r="N91" s="70"/>
      <c r="O91" s="70"/>
      <c r="P91" s="70"/>
      <c r="Q91" s="70"/>
      <c r="R91" s="70"/>
      <c r="S91" s="70"/>
      <c r="T91" s="70"/>
      <c r="U91" s="70"/>
      <c r="V91" s="70"/>
      <c r="W91" s="70"/>
      <c r="X91" s="70"/>
      <c r="Y91" s="70"/>
    </row>
    <row r="92" spans="1:25" x14ac:dyDescent="0.25">
      <c r="A92" s="70"/>
      <c r="B92" s="70"/>
      <c r="C92" s="70"/>
      <c r="D92" s="70"/>
      <c r="E92" s="70"/>
      <c r="F92" s="70"/>
      <c r="G92" s="70"/>
      <c r="H92" s="70"/>
      <c r="I92" s="70"/>
      <c r="J92" s="70"/>
      <c r="K92" s="70"/>
      <c r="L92" s="70"/>
      <c r="M92" s="70"/>
      <c r="N92" s="70"/>
      <c r="O92" s="70"/>
      <c r="P92" s="70"/>
      <c r="Q92" s="70"/>
      <c r="R92" s="70"/>
      <c r="S92" s="70"/>
      <c r="T92" s="70"/>
      <c r="U92" s="70"/>
      <c r="V92" s="70"/>
      <c r="W92" s="70"/>
      <c r="X92" s="70"/>
      <c r="Y92" s="70"/>
    </row>
    <row r="93" spans="1:25" x14ac:dyDescent="0.25">
      <c r="A93" s="70"/>
      <c r="B93" s="70"/>
      <c r="C93" s="70"/>
      <c r="D93" s="70"/>
      <c r="E93" s="70"/>
      <c r="F93" s="70"/>
      <c r="G93" s="70"/>
      <c r="H93" s="70"/>
      <c r="I93" s="70"/>
      <c r="J93" s="70"/>
      <c r="K93" s="70"/>
      <c r="L93" s="70"/>
      <c r="M93" s="70"/>
      <c r="N93" s="70"/>
      <c r="O93" s="70"/>
      <c r="P93" s="70"/>
      <c r="Q93" s="70"/>
      <c r="R93" s="70"/>
      <c r="S93" s="70"/>
      <c r="T93" s="70"/>
      <c r="U93" s="70"/>
      <c r="V93" s="70"/>
      <c r="W93" s="70"/>
      <c r="X93" s="70"/>
      <c r="Y93" s="70"/>
    </row>
    <row r="94" spans="1:25" x14ac:dyDescent="0.25">
      <c r="A94" s="70"/>
      <c r="B94" s="70"/>
      <c r="C94" s="70"/>
      <c r="D94" s="70"/>
      <c r="E94" s="70"/>
      <c r="F94" s="70"/>
      <c r="G94" s="70"/>
      <c r="H94" s="70"/>
      <c r="I94" s="70"/>
      <c r="J94" s="70"/>
      <c r="K94" s="70"/>
      <c r="L94" s="70"/>
      <c r="M94" s="70"/>
      <c r="N94" s="70"/>
      <c r="O94" s="70"/>
      <c r="P94" s="70"/>
      <c r="Q94" s="70"/>
      <c r="R94" s="70"/>
      <c r="S94" s="70"/>
      <c r="T94" s="70"/>
      <c r="U94" s="70"/>
      <c r="V94" s="70"/>
      <c r="W94" s="70"/>
      <c r="X94" s="70"/>
      <c r="Y94" s="70"/>
    </row>
    <row r="95" spans="1:25" x14ac:dyDescent="0.25">
      <c r="A95" s="70"/>
      <c r="B95" s="70"/>
      <c r="C95" s="70"/>
      <c r="D95" s="70"/>
      <c r="E95" s="70"/>
      <c r="F95" s="70"/>
      <c r="G95" s="70"/>
      <c r="H95" s="70"/>
      <c r="I95" s="70"/>
      <c r="J95" s="70"/>
      <c r="K95" s="70"/>
      <c r="L95" s="70"/>
      <c r="M95" s="70"/>
      <c r="N95" s="70"/>
      <c r="O95" s="70"/>
      <c r="P95" s="70"/>
      <c r="Q95" s="70"/>
      <c r="R95" s="70"/>
      <c r="S95" s="70"/>
      <c r="T95" s="70"/>
      <c r="U95" s="70"/>
      <c r="V95" s="70"/>
      <c r="W95" s="70"/>
      <c r="X95" s="70"/>
      <c r="Y95" s="70"/>
    </row>
    <row r="96" spans="1:25" x14ac:dyDescent="0.25">
      <c r="A96" s="70"/>
      <c r="B96" s="70"/>
      <c r="C96" s="70"/>
      <c r="D96" s="70"/>
      <c r="E96" s="70"/>
      <c r="F96" s="70"/>
      <c r="G96" s="70"/>
      <c r="H96" s="70"/>
      <c r="I96" s="70"/>
      <c r="J96" s="70"/>
      <c r="K96" s="70"/>
      <c r="L96" s="70"/>
      <c r="M96" s="70"/>
      <c r="N96" s="70"/>
      <c r="O96" s="70"/>
      <c r="P96" s="70"/>
      <c r="Q96" s="70"/>
      <c r="R96" s="70"/>
      <c r="S96" s="70"/>
      <c r="T96" s="70"/>
      <c r="U96" s="70"/>
      <c r="V96" s="70"/>
      <c r="W96" s="70"/>
      <c r="X96" s="70"/>
      <c r="Y96" s="70"/>
    </row>
    <row r="97" spans="1:25" x14ac:dyDescent="0.25">
      <c r="A97" s="70"/>
      <c r="B97" s="70"/>
      <c r="C97" s="70"/>
      <c r="D97" s="70"/>
      <c r="E97" s="70"/>
      <c r="F97" s="70"/>
      <c r="G97" s="70"/>
      <c r="H97" s="70"/>
      <c r="I97" s="70"/>
      <c r="J97" s="70"/>
      <c r="K97" s="70"/>
      <c r="L97" s="70"/>
      <c r="M97" s="70"/>
      <c r="N97" s="70"/>
      <c r="O97" s="70"/>
      <c r="P97" s="70"/>
      <c r="Q97" s="70"/>
      <c r="R97" s="70"/>
      <c r="S97" s="70"/>
      <c r="T97" s="70"/>
      <c r="U97" s="70"/>
      <c r="V97" s="70"/>
      <c r="W97" s="70"/>
      <c r="X97" s="70"/>
      <c r="Y97" s="70"/>
    </row>
    <row r="98" spans="1:25" x14ac:dyDescent="0.25">
      <c r="A98" s="70"/>
      <c r="B98" s="70"/>
      <c r="C98" s="70"/>
      <c r="D98" s="70"/>
      <c r="E98" s="70"/>
      <c r="F98" s="70"/>
      <c r="G98" s="70"/>
      <c r="H98" s="70"/>
      <c r="I98" s="70"/>
      <c r="J98" s="70"/>
      <c r="K98" s="70"/>
      <c r="L98" s="70"/>
      <c r="M98" s="70"/>
      <c r="N98" s="70"/>
      <c r="O98" s="70"/>
      <c r="P98" s="70"/>
      <c r="Q98" s="70"/>
      <c r="R98" s="70"/>
      <c r="S98" s="70"/>
      <c r="T98" s="70"/>
      <c r="U98" s="70"/>
      <c r="V98" s="70"/>
      <c r="W98" s="70"/>
      <c r="X98" s="70"/>
      <c r="Y98" s="70"/>
    </row>
    <row r="99" spans="1:25" x14ac:dyDescent="0.25">
      <c r="A99" s="70"/>
      <c r="B99" s="70"/>
      <c r="C99" s="70"/>
      <c r="D99" s="70"/>
      <c r="E99" s="70"/>
      <c r="F99" s="70"/>
      <c r="G99" s="70"/>
      <c r="H99" s="70"/>
      <c r="I99" s="70"/>
      <c r="J99" s="70"/>
      <c r="K99" s="70"/>
      <c r="L99" s="70"/>
      <c r="M99" s="70"/>
      <c r="N99" s="70"/>
      <c r="O99" s="70"/>
      <c r="P99" s="70"/>
      <c r="Q99" s="70"/>
      <c r="R99" s="70"/>
      <c r="S99" s="70"/>
      <c r="T99" s="70"/>
      <c r="U99" s="70"/>
      <c r="V99" s="70"/>
      <c r="W99" s="70"/>
      <c r="X99" s="70"/>
      <c r="Y99" s="70"/>
    </row>
    <row r="100" spans="1:25" x14ac:dyDescent="0.25">
      <c r="A100" s="70"/>
      <c r="B100" s="70"/>
      <c r="C100" s="70"/>
      <c r="D100" s="70"/>
      <c r="E100" s="70"/>
      <c r="F100" s="70"/>
      <c r="G100" s="70"/>
      <c r="H100" s="70"/>
      <c r="I100" s="70"/>
      <c r="J100" s="70"/>
      <c r="K100" s="70"/>
      <c r="L100" s="70"/>
      <c r="M100" s="70"/>
      <c r="N100" s="70"/>
      <c r="O100" s="70"/>
      <c r="P100" s="70"/>
      <c r="Q100" s="70"/>
      <c r="R100" s="70"/>
      <c r="S100" s="70"/>
      <c r="T100" s="70"/>
      <c r="U100" s="70"/>
      <c r="V100" s="70"/>
      <c r="W100" s="70"/>
      <c r="X100" s="70"/>
      <c r="Y100" s="70"/>
    </row>
    <row r="101" spans="1:25" x14ac:dyDescent="0.25">
      <c r="A101" s="70"/>
      <c r="B101" s="70"/>
      <c r="C101" s="70"/>
      <c r="D101" s="70"/>
      <c r="E101" s="70"/>
      <c r="F101" s="70"/>
      <c r="G101" s="70"/>
      <c r="H101" s="70"/>
      <c r="I101" s="70"/>
      <c r="J101" s="70"/>
      <c r="K101" s="70"/>
      <c r="L101" s="70"/>
      <c r="M101" s="70"/>
      <c r="N101" s="70"/>
      <c r="O101" s="70"/>
      <c r="P101" s="70"/>
      <c r="Q101" s="70"/>
      <c r="R101" s="70"/>
      <c r="S101" s="70"/>
      <c r="T101" s="70"/>
      <c r="U101" s="70"/>
      <c r="V101" s="70"/>
      <c r="W101" s="70"/>
      <c r="X101" s="70"/>
      <c r="Y101" s="70"/>
    </row>
    <row r="102" spans="1:25" x14ac:dyDescent="0.25">
      <c r="A102" s="70"/>
      <c r="B102" s="70"/>
      <c r="C102" s="70"/>
      <c r="D102" s="70"/>
      <c r="E102" s="70"/>
      <c r="F102" s="70"/>
      <c r="G102" s="70"/>
      <c r="H102" s="70"/>
      <c r="I102" s="70"/>
      <c r="J102" s="70"/>
      <c r="K102" s="70"/>
      <c r="L102" s="70"/>
      <c r="M102" s="70"/>
      <c r="N102" s="70"/>
      <c r="O102" s="70"/>
      <c r="P102" s="70"/>
      <c r="Q102" s="70"/>
      <c r="R102" s="70"/>
      <c r="S102" s="70"/>
      <c r="T102" s="70"/>
      <c r="U102" s="70"/>
      <c r="V102" s="70"/>
      <c r="W102" s="70"/>
      <c r="X102" s="70"/>
      <c r="Y102" s="70"/>
    </row>
    <row r="103" spans="1:25" x14ac:dyDescent="0.25">
      <c r="A103" s="70"/>
      <c r="B103" s="70"/>
      <c r="C103" s="70"/>
      <c r="D103" s="70"/>
      <c r="E103" s="70"/>
      <c r="F103" s="70"/>
      <c r="G103" s="70"/>
      <c r="H103" s="70"/>
      <c r="I103" s="70"/>
      <c r="J103" s="70"/>
      <c r="K103" s="70"/>
      <c r="L103" s="70"/>
      <c r="M103" s="70"/>
      <c r="N103" s="70"/>
      <c r="O103" s="70"/>
      <c r="P103" s="70"/>
      <c r="Q103" s="70"/>
      <c r="R103" s="70"/>
      <c r="S103" s="70"/>
      <c r="T103" s="70"/>
      <c r="U103" s="70"/>
      <c r="V103" s="70"/>
      <c r="W103" s="70"/>
      <c r="X103" s="70"/>
      <c r="Y103" s="70"/>
    </row>
    <row r="104" spans="1:25" x14ac:dyDescent="0.25">
      <c r="A104" s="70"/>
      <c r="B104" s="70"/>
      <c r="C104" s="70"/>
      <c r="D104" s="70"/>
      <c r="E104" s="70"/>
      <c r="F104" s="70"/>
      <c r="G104" s="70"/>
      <c r="H104" s="70"/>
      <c r="I104" s="70"/>
      <c r="J104" s="70"/>
      <c r="K104" s="70"/>
      <c r="L104" s="70"/>
      <c r="M104" s="70"/>
      <c r="N104" s="70"/>
      <c r="O104" s="70"/>
      <c r="P104" s="70"/>
      <c r="Q104" s="70"/>
      <c r="R104" s="70"/>
      <c r="S104" s="70"/>
      <c r="T104" s="70"/>
      <c r="U104" s="70"/>
      <c r="V104" s="70"/>
      <c r="W104" s="70"/>
      <c r="X104" s="70"/>
      <c r="Y104" s="70"/>
    </row>
    <row r="105" spans="1:25" x14ac:dyDescent="0.25">
      <c r="A105" s="70"/>
      <c r="B105" s="70"/>
      <c r="C105" s="70"/>
      <c r="D105" s="70"/>
      <c r="E105" s="70"/>
      <c r="F105" s="70"/>
      <c r="G105" s="70"/>
      <c r="H105" s="70"/>
      <c r="I105" s="70"/>
      <c r="J105" s="70"/>
      <c r="K105" s="70"/>
      <c r="L105" s="70"/>
      <c r="M105" s="70"/>
      <c r="N105" s="70"/>
      <c r="O105" s="70"/>
      <c r="P105" s="70"/>
      <c r="Q105" s="70"/>
      <c r="R105" s="70"/>
      <c r="S105" s="70"/>
      <c r="T105" s="70"/>
      <c r="U105" s="70"/>
      <c r="V105" s="70"/>
      <c r="W105" s="70"/>
      <c r="X105" s="70"/>
      <c r="Y105" s="70"/>
    </row>
    <row r="106" spans="1:25" x14ac:dyDescent="0.25">
      <c r="A106" s="70"/>
      <c r="B106" s="70"/>
      <c r="C106" s="70"/>
      <c r="D106" s="70"/>
      <c r="E106" s="70"/>
      <c r="F106" s="70"/>
      <c r="G106" s="70"/>
      <c r="H106" s="70"/>
      <c r="I106" s="70"/>
      <c r="J106" s="70"/>
      <c r="K106" s="70"/>
      <c r="L106" s="70"/>
      <c r="M106" s="70"/>
      <c r="N106" s="70"/>
      <c r="O106" s="70"/>
      <c r="P106" s="70"/>
      <c r="Q106" s="70"/>
      <c r="R106" s="70"/>
      <c r="S106" s="70"/>
      <c r="T106" s="70"/>
      <c r="U106" s="70"/>
      <c r="V106" s="70"/>
      <c r="W106" s="70"/>
      <c r="X106" s="70"/>
      <c r="Y106" s="70"/>
    </row>
    <row r="107" spans="1:25" x14ac:dyDescent="0.25">
      <c r="A107" s="70"/>
      <c r="B107" s="70"/>
      <c r="C107" s="70"/>
      <c r="D107" s="70"/>
      <c r="E107" s="70"/>
      <c r="F107" s="70"/>
      <c r="G107" s="70"/>
      <c r="H107" s="70"/>
      <c r="I107" s="70"/>
      <c r="J107" s="70"/>
      <c r="K107" s="70"/>
      <c r="L107" s="70"/>
      <c r="M107" s="70"/>
      <c r="N107" s="70"/>
      <c r="O107" s="70"/>
      <c r="P107" s="70"/>
      <c r="Q107" s="70"/>
      <c r="R107" s="70"/>
      <c r="S107" s="70"/>
      <c r="T107" s="70"/>
      <c r="U107" s="70"/>
      <c r="V107" s="70"/>
      <c r="W107" s="70"/>
      <c r="X107" s="70"/>
      <c r="Y107" s="70"/>
    </row>
    <row r="108" spans="1:25" x14ac:dyDescent="0.25">
      <c r="A108" s="70"/>
      <c r="B108" s="70"/>
      <c r="C108" s="70"/>
      <c r="D108" s="70"/>
      <c r="E108" s="70"/>
      <c r="F108" s="70"/>
      <c r="G108" s="70"/>
      <c r="H108" s="70"/>
      <c r="I108" s="70"/>
      <c r="J108" s="70"/>
      <c r="K108" s="70"/>
      <c r="L108" s="70"/>
      <c r="M108" s="70"/>
      <c r="N108" s="70"/>
      <c r="O108" s="70"/>
      <c r="P108" s="70"/>
      <c r="Q108" s="70"/>
      <c r="R108" s="70"/>
      <c r="S108" s="70"/>
      <c r="T108" s="70"/>
      <c r="U108" s="70"/>
      <c r="V108" s="70"/>
      <c r="W108" s="70"/>
      <c r="X108" s="70"/>
      <c r="Y108" s="70"/>
    </row>
    <row r="109" spans="1:25" x14ac:dyDescent="0.25">
      <c r="A109" s="70"/>
      <c r="B109" s="70"/>
      <c r="C109" s="70"/>
      <c r="D109" s="70"/>
      <c r="E109" s="70"/>
      <c r="F109" s="70"/>
      <c r="G109" s="70"/>
      <c r="H109" s="70"/>
      <c r="I109" s="70"/>
      <c r="J109" s="70"/>
      <c r="K109" s="70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</row>
    <row r="110" spans="1:25" x14ac:dyDescent="0.25">
      <c r="A110" s="70"/>
      <c r="B110" s="70"/>
      <c r="C110" s="70"/>
      <c r="D110" s="70"/>
      <c r="E110" s="70"/>
      <c r="F110" s="70"/>
      <c r="G110" s="70"/>
      <c r="H110" s="70"/>
      <c r="I110" s="70"/>
      <c r="J110" s="70"/>
      <c r="K110" s="70"/>
      <c r="L110" s="70"/>
      <c r="M110" s="70"/>
      <c r="N110" s="70"/>
      <c r="O110" s="70"/>
      <c r="P110" s="70"/>
      <c r="Q110" s="70"/>
      <c r="R110" s="70"/>
      <c r="S110" s="70"/>
      <c r="T110" s="70"/>
      <c r="U110" s="70"/>
      <c r="V110" s="70"/>
      <c r="W110" s="70"/>
      <c r="X110" s="70"/>
      <c r="Y110" s="70"/>
    </row>
    <row r="111" spans="1:25" x14ac:dyDescent="0.25">
      <c r="A111" s="70"/>
      <c r="B111" s="70"/>
      <c r="C111" s="70"/>
      <c r="D111" s="70"/>
      <c r="E111" s="70"/>
      <c r="F111" s="70"/>
      <c r="G111" s="70"/>
      <c r="H111" s="70"/>
      <c r="I111" s="70"/>
      <c r="J111" s="70"/>
      <c r="K111" s="70"/>
      <c r="L111" s="70"/>
      <c r="M111" s="70"/>
      <c r="N111" s="70"/>
      <c r="O111" s="70"/>
      <c r="P111" s="70"/>
      <c r="Q111" s="70"/>
      <c r="R111" s="70"/>
      <c r="S111" s="70"/>
      <c r="T111" s="70"/>
      <c r="U111" s="70"/>
      <c r="V111" s="70"/>
      <c r="W111" s="70"/>
      <c r="X111" s="70"/>
      <c r="Y111" s="70"/>
    </row>
    <row r="112" spans="1:25" x14ac:dyDescent="0.25">
      <c r="A112" s="70"/>
      <c r="B112" s="70"/>
      <c r="C112" s="70"/>
      <c r="D112" s="70"/>
      <c r="E112" s="70"/>
      <c r="F112" s="70"/>
      <c r="G112" s="70"/>
      <c r="H112" s="70"/>
      <c r="I112" s="70"/>
      <c r="J112" s="70"/>
      <c r="K112" s="70"/>
      <c r="L112" s="70"/>
      <c r="M112" s="70"/>
      <c r="N112" s="70"/>
      <c r="O112" s="70"/>
      <c r="P112" s="70"/>
      <c r="Q112" s="70"/>
      <c r="R112" s="70"/>
      <c r="S112" s="70"/>
      <c r="T112" s="70"/>
      <c r="U112" s="70"/>
      <c r="V112" s="70"/>
      <c r="W112" s="70"/>
      <c r="X112" s="70"/>
      <c r="Y112" s="70"/>
    </row>
    <row r="113" spans="1:25" x14ac:dyDescent="0.25">
      <c r="A113" s="70"/>
      <c r="B113" s="70"/>
      <c r="C113" s="70"/>
      <c r="D113" s="70"/>
      <c r="E113" s="70"/>
      <c r="F113" s="70"/>
      <c r="G113" s="70"/>
      <c r="H113" s="70"/>
      <c r="I113" s="70"/>
      <c r="J113" s="70"/>
      <c r="K113" s="70"/>
      <c r="L113" s="70"/>
      <c r="M113" s="70"/>
      <c r="N113" s="70"/>
      <c r="O113" s="70"/>
      <c r="P113" s="70"/>
      <c r="Q113" s="70"/>
      <c r="R113" s="70"/>
      <c r="S113" s="70"/>
      <c r="T113" s="70"/>
      <c r="U113" s="70"/>
      <c r="V113" s="70"/>
      <c r="W113" s="70"/>
      <c r="X113" s="70"/>
      <c r="Y113" s="70"/>
    </row>
    <row r="114" spans="1:25" x14ac:dyDescent="0.25">
      <c r="A114" s="70"/>
      <c r="B114" s="70"/>
      <c r="C114" s="70"/>
      <c r="D114" s="70"/>
      <c r="E114" s="70"/>
      <c r="F114" s="70"/>
      <c r="G114" s="70"/>
      <c r="H114" s="70"/>
      <c r="I114" s="70"/>
      <c r="J114" s="70"/>
      <c r="K114" s="70"/>
      <c r="L114" s="70"/>
      <c r="M114" s="70"/>
      <c r="N114" s="70"/>
      <c r="O114" s="70"/>
      <c r="P114" s="70"/>
      <c r="Q114" s="70"/>
      <c r="R114" s="70"/>
      <c r="S114" s="70"/>
      <c r="T114" s="70"/>
      <c r="U114" s="70"/>
      <c r="V114" s="70"/>
      <c r="W114" s="70"/>
      <c r="X114" s="70"/>
      <c r="Y114" s="70"/>
    </row>
    <row r="115" spans="1:25" x14ac:dyDescent="0.25">
      <c r="A115" s="70"/>
      <c r="B115" s="70"/>
      <c r="C115" s="70"/>
      <c r="D115" s="70"/>
      <c r="E115" s="70"/>
      <c r="F115" s="70"/>
      <c r="G115" s="70"/>
      <c r="H115" s="70"/>
      <c r="I115" s="70"/>
      <c r="J115" s="70"/>
      <c r="K115" s="70"/>
      <c r="L115" s="70"/>
      <c r="M115" s="70"/>
      <c r="N115" s="70"/>
      <c r="O115" s="70"/>
      <c r="P115" s="70"/>
      <c r="Q115" s="70"/>
      <c r="R115" s="70"/>
      <c r="S115" s="70"/>
      <c r="T115" s="70"/>
      <c r="U115" s="70"/>
      <c r="V115" s="70"/>
      <c r="W115" s="70"/>
      <c r="X115" s="70"/>
      <c r="Y115" s="70"/>
    </row>
    <row r="116" spans="1:25" x14ac:dyDescent="0.25">
      <c r="A116" s="70"/>
      <c r="B116" s="70"/>
      <c r="C116" s="70"/>
      <c r="D116" s="70"/>
      <c r="E116" s="70"/>
      <c r="F116" s="70"/>
      <c r="G116" s="70"/>
      <c r="H116" s="70"/>
      <c r="I116" s="70"/>
      <c r="J116" s="70"/>
      <c r="K116" s="70"/>
      <c r="L116" s="70"/>
      <c r="M116" s="70"/>
      <c r="N116" s="70"/>
      <c r="O116" s="70"/>
      <c r="P116" s="70"/>
      <c r="Q116" s="70"/>
      <c r="R116" s="70"/>
      <c r="S116" s="70"/>
      <c r="T116" s="70"/>
      <c r="U116" s="70"/>
      <c r="V116" s="70"/>
      <c r="W116" s="70"/>
      <c r="X116" s="70"/>
      <c r="Y116" s="70"/>
    </row>
    <row r="117" spans="1:25" x14ac:dyDescent="0.25">
      <c r="A117" s="70"/>
      <c r="B117" s="70"/>
      <c r="C117" s="70"/>
      <c r="D117" s="70"/>
      <c r="E117" s="70"/>
      <c r="F117" s="70"/>
      <c r="G117" s="70"/>
      <c r="H117" s="70"/>
      <c r="I117" s="70"/>
      <c r="J117" s="70"/>
      <c r="K117" s="70"/>
      <c r="L117" s="70"/>
      <c r="M117" s="70"/>
      <c r="N117" s="70"/>
      <c r="O117" s="70"/>
      <c r="P117" s="70"/>
      <c r="Q117" s="70"/>
      <c r="R117" s="70"/>
      <c r="S117" s="70"/>
      <c r="T117" s="70"/>
      <c r="U117" s="70"/>
      <c r="V117" s="70"/>
      <c r="W117" s="70"/>
      <c r="X117" s="70"/>
      <c r="Y117" s="70"/>
    </row>
    <row r="118" spans="1:25" x14ac:dyDescent="0.25">
      <c r="A118" s="70"/>
      <c r="B118" s="70"/>
      <c r="C118" s="70"/>
      <c r="D118" s="70"/>
      <c r="E118" s="70"/>
      <c r="F118" s="70"/>
      <c r="G118" s="70"/>
      <c r="H118" s="70"/>
      <c r="I118" s="70"/>
      <c r="J118" s="70"/>
      <c r="K118" s="70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</row>
    <row r="119" spans="1:25" x14ac:dyDescent="0.25">
      <c r="A119" s="70"/>
      <c r="B119" s="70"/>
      <c r="C119" s="70"/>
      <c r="D119" s="70"/>
      <c r="E119" s="70"/>
      <c r="F119" s="70"/>
      <c r="G119" s="70"/>
      <c r="H119" s="70"/>
      <c r="I119" s="70"/>
      <c r="J119" s="70"/>
      <c r="K119" s="70"/>
      <c r="L119" s="70"/>
      <c r="M119" s="70"/>
      <c r="N119" s="70"/>
      <c r="O119" s="70"/>
      <c r="P119" s="70"/>
      <c r="Q119" s="70"/>
      <c r="R119" s="70"/>
      <c r="S119" s="70"/>
      <c r="T119" s="70"/>
      <c r="U119" s="70"/>
      <c r="V119" s="70"/>
      <c r="W119" s="70"/>
      <c r="X119" s="70"/>
      <c r="Y119" s="70"/>
    </row>
    <row r="120" spans="1:25" x14ac:dyDescent="0.25">
      <c r="A120" s="70"/>
      <c r="B120" s="70"/>
      <c r="C120" s="70"/>
      <c r="D120" s="70"/>
      <c r="E120" s="70"/>
      <c r="F120" s="70"/>
      <c r="G120" s="70"/>
      <c r="H120" s="70"/>
      <c r="I120" s="70"/>
      <c r="J120" s="70"/>
      <c r="K120" s="70"/>
      <c r="L120" s="70"/>
      <c r="M120" s="70"/>
      <c r="N120" s="70"/>
      <c r="O120" s="70"/>
      <c r="P120" s="70"/>
      <c r="Q120" s="70"/>
      <c r="R120" s="70"/>
      <c r="S120" s="70"/>
      <c r="T120" s="70"/>
      <c r="U120" s="70"/>
      <c r="V120" s="70"/>
      <c r="W120" s="70"/>
      <c r="X120" s="70"/>
      <c r="Y120" s="70"/>
    </row>
    <row r="121" spans="1:25" x14ac:dyDescent="0.25">
      <c r="A121" s="70"/>
      <c r="B121" s="70"/>
      <c r="C121" s="70"/>
      <c r="D121" s="70"/>
      <c r="E121" s="70"/>
      <c r="F121" s="70"/>
      <c r="G121" s="70"/>
      <c r="H121" s="70"/>
      <c r="I121" s="70"/>
      <c r="J121" s="70"/>
      <c r="K121" s="70"/>
      <c r="L121" s="70"/>
      <c r="M121" s="70"/>
      <c r="N121" s="70"/>
      <c r="O121" s="70"/>
      <c r="P121" s="70"/>
      <c r="Q121" s="70"/>
      <c r="R121" s="70"/>
      <c r="S121" s="70"/>
      <c r="T121" s="70"/>
      <c r="U121" s="70"/>
      <c r="V121" s="70"/>
      <c r="W121" s="70"/>
      <c r="X121" s="70"/>
      <c r="Y121" s="70"/>
    </row>
    <row r="122" spans="1:25" x14ac:dyDescent="0.25">
      <c r="A122" s="70"/>
      <c r="B122" s="70"/>
      <c r="C122" s="70"/>
      <c r="D122" s="70"/>
      <c r="E122" s="70"/>
      <c r="F122" s="70"/>
      <c r="G122" s="70"/>
      <c r="H122" s="70"/>
      <c r="I122" s="70"/>
      <c r="J122" s="70"/>
      <c r="K122" s="70"/>
      <c r="L122" s="70"/>
      <c r="M122" s="70"/>
      <c r="N122" s="70"/>
      <c r="O122" s="70"/>
      <c r="P122" s="70"/>
      <c r="Q122" s="70"/>
      <c r="R122" s="70"/>
      <c r="S122" s="70"/>
      <c r="T122" s="70"/>
      <c r="U122" s="70"/>
      <c r="V122" s="70"/>
      <c r="W122" s="70"/>
      <c r="X122" s="70"/>
      <c r="Y122" s="70"/>
    </row>
    <row r="123" spans="1:25" x14ac:dyDescent="0.25">
      <c r="A123" s="70"/>
      <c r="B123" s="70"/>
      <c r="C123" s="70"/>
      <c r="D123" s="70"/>
      <c r="E123" s="70"/>
      <c r="F123" s="70"/>
      <c r="G123" s="70"/>
      <c r="H123" s="70"/>
      <c r="I123" s="70"/>
      <c r="J123" s="70"/>
      <c r="K123" s="70"/>
      <c r="L123" s="70"/>
      <c r="M123" s="70"/>
      <c r="N123" s="70"/>
      <c r="O123" s="70"/>
      <c r="P123" s="70"/>
      <c r="Q123" s="70"/>
      <c r="R123" s="70"/>
      <c r="S123" s="70"/>
      <c r="T123" s="70"/>
      <c r="U123" s="70"/>
      <c r="V123" s="70"/>
      <c r="W123" s="70"/>
      <c r="X123" s="70"/>
      <c r="Y123" s="70"/>
    </row>
  </sheetData>
  <mergeCells count="9">
    <mergeCell ref="K4:L4"/>
    <mergeCell ref="N4:O4"/>
    <mergeCell ref="B1:R1"/>
    <mergeCell ref="T4:U4"/>
    <mergeCell ref="T1:U1"/>
    <mergeCell ref="Q4:R4"/>
    <mergeCell ref="B4:C4"/>
    <mergeCell ref="E4:F4"/>
    <mergeCell ref="H4:I4"/>
  </mergeCells>
  <pageMargins left="0" right="0" top="1" bottom="0.25" header="0.5" footer="0.5"/>
  <pageSetup scale="85"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122"/>
  <sheetViews>
    <sheetView topLeftCell="A3" workbookViewId="0">
      <selection activeCell="B34" sqref="B34"/>
    </sheetView>
  </sheetViews>
  <sheetFormatPr defaultRowHeight="13.2" x14ac:dyDescent="0.25"/>
  <cols>
    <col min="1" max="1" width="19.109375" customWidth="1"/>
    <col min="2" max="3" width="10.6640625" customWidth="1"/>
    <col min="4" max="4" width="1.6640625" customWidth="1"/>
    <col min="5" max="6" width="10.6640625" customWidth="1"/>
    <col min="7" max="7" width="1.6640625" customWidth="1"/>
    <col min="8" max="9" width="10.6640625" customWidth="1"/>
    <col min="10" max="10" width="1.6640625" customWidth="1"/>
    <col min="11" max="12" width="10.6640625" customWidth="1"/>
    <col min="13" max="13" width="1.6640625" customWidth="1"/>
    <col min="14" max="15" width="10.6640625" customWidth="1"/>
    <col min="16" max="16" width="1.6640625" customWidth="1"/>
    <col min="17" max="18" width="10.6640625" customWidth="1"/>
    <col min="19" max="19" width="20.44140625" customWidth="1"/>
    <col min="20" max="21" width="19.6640625" customWidth="1"/>
  </cols>
  <sheetData>
    <row r="1" spans="1:35" ht="16.2" thickBot="1" x14ac:dyDescent="0.35">
      <c r="A1" s="70"/>
      <c r="B1" s="221" t="s">
        <v>21</v>
      </c>
      <c r="C1" s="221"/>
      <c r="D1" s="221"/>
      <c r="E1" s="221"/>
      <c r="F1" s="221"/>
      <c r="G1" s="221"/>
      <c r="H1" s="221"/>
      <c r="I1" s="221"/>
      <c r="J1" s="221"/>
      <c r="K1" s="221"/>
      <c r="L1" s="221"/>
      <c r="M1" s="221"/>
      <c r="N1" s="221"/>
      <c r="O1" s="221"/>
      <c r="P1" s="221"/>
      <c r="Q1" s="221"/>
      <c r="R1" s="221"/>
      <c r="S1" s="97"/>
      <c r="T1" s="221"/>
      <c r="U1" s="221"/>
      <c r="V1" s="70"/>
      <c r="W1" s="70"/>
      <c r="X1" s="70"/>
      <c r="Y1" s="70"/>
    </row>
    <row r="2" spans="1:35" ht="14.4" thickTop="1" thickBot="1" x14ac:dyDescent="0.3">
      <c r="A2" s="94" t="s">
        <v>2</v>
      </c>
      <c r="B2" s="99">
        <f>+MarMOSSBLUFF!B40</f>
        <v>329228.23999999993</v>
      </c>
      <c r="C2" s="75"/>
      <c r="D2" s="75"/>
      <c r="E2" s="100" t="s">
        <v>27</v>
      </c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87"/>
      <c r="T2" s="75"/>
      <c r="U2" s="75"/>
      <c r="V2" s="71"/>
      <c r="W2" s="71"/>
      <c r="X2" s="71"/>
      <c r="Y2" s="71"/>
      <c r="Z2" s="23"/>
      <c r="AA2" s="23"/>
      <c r="AB2" s="23"/>
      <c r="AC2" s="23"/>
      <c r="AD2" s="23"/>
      <c r="AE2" s="23"/>
      <c r="AF2" s="23"/>
      <c r="AG2" s="23"/>
      <c r="AH2" s="23"/>
      <c r="AI2" s="23"/>
    </row>
    <row r="3" spans="1:35" ht="14.4" thickTop="1" thickBot="1" x14ac:dyDescent="0.3">
      <c r="A3" s="87"/>
      <c r="B3" s="75"/>
      <c r="C3" s="75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87"/>
      <c r="T3" s="75"/>
      <c r="U3" s="75"/>
      <c r="V3" s="71"/>
      <c r="W3" s="71"/>
      <c r="X3" s="71"/>
      <c r="Y3" s="71"/>
      <c r="Z3" s="23"/>
      <c r="AA3" s="23"/>
      <c r="AB3" s="23"/>
      <c r="AC3" s="23"/>
      <c r="AD3" s="23"/>
      <c r="AE3" s="23"/>
      <c r="AF3" s="23"/>
      <c r="AG3" s="23"/>
      <c r="AH3" s="23"/>
      <c r="AI3" s="23"/>
    </row>
    <row r="4" spans="1:35" ht="13.8" thickBot="1" x14ac:dyDescent="0.3">
      <c r="B4" s="224" t="s">
        <v>15</v>
      </c>
      <c r="C4" s="225"/>
      <c r="D4" s="74"/>
      <c r="E4" s="219" t="s">
        <v>16</v>
      </c>
      <c r="F4" s="220"/>
      <c r="G4" s="75"/>
      <c r="H4" s="219" t="s">
        <v>17</v>
      </c>
      <c r="I4" s="220"/>
      <c r="J4" s="75"/>
      <c r="K4" s="219" t="s">
        <v>18</v>
      </c>
      <c r="L4" s="220"/>
      <c r="M4" s="75"/>
      <c r="N4" s="219" t="s">
        <v>19</v>
      </c>
      <c r="O4" s="220"/>
      <c r="P4" s="75"/>
      <c r="Q4" s="226" t="s">
        <v>20</v>
      </c>
      <c r="R4" s="227"/>
      <c r="S4" s="23"/>
      <c r="T4" s="222"/>
      <c r="U4" s="222"/>
      <c r="V4" s="70"/>
      <c r="W4" s="70"/>
      <c r="X4" s="70"/>
      <c r="Y4" s="70"/>
    </row>
    <row r="5" spans="1:35" ht="13.8" thickBot="1" x14ac:dyDescent="0.3">
      <c r="B5" s="76" t="s">
        <v>25</v>
      </c>
      <c r="C5" s="77" t="s">
        <v>14</v>
      </c>
      <c r="D5" s="74"/>
      <c r="E5" s="76" t="s">
        <v>13</v>
      </c>
      <c r="F5" s="77" t="s">
        <v>14</v>
      </c>
      <c r="G5" s="75"/>
      <c r="H5" s="76" t="s">
        <v>13</v>
      </c>
      <c r="I5" s="77" t="s">
        <v>14</v>
      </c>
      <c r="J5" s="75"/>
      <c r="K5" s="76" t="s">
        <v>13</v>
      </c>
      <c r="L5" s="77" t="s">
        <v>14</v>
      </c>
      <c r="M5" s="75"/>
      <c r="N5" s="76" t="s">
        <v>13</v>
      </c>
      <c r="O5" s="77" t="s">
        <v>14</v>
      </c>
      <c r="P5" s="75"/>
      <c r="Q5" s="109" t="s">
        <v>13</v>
      </c>
      <c r="R5" s="110" t="s">
        <v>14</v>
      </c>
      <c r="S5" s="23"/>
      <c r="T5" s="75"/>
      <c r="U5" s="75"/>
      <c r="V5" s="70"/>
      <c r="W5" s="70"/>
      <c r="X5" s="70"/>
      <c r="Y5" s="70"/>
    </row>
    <row r="6" spans="1:35" ht="13.8" thickTop="1" x14ac:dyDescent="0.25">
      <c r="A6" s="78">
        <v>36617</v>
      </c>
      <c r="B6" s="79">
        <v>0</v>
      </c>
      <c r="C6" s="80">
        <v>0</v>
      </c>
      <c r="D6" s="81"/>
      <c r="E6" s="79">
        <v>0</v>
      </c>
      <c r="F6" s="80">
        <v>0</v>
      </c>
      <c r="G6" s="81"/>
      <c r="H6" s="79">
        <v>0</v>
      </c>
      <c r="I6" s="80">
        <v>0</v>
      </c>
      <c r="J6" s="81"/>
      <c r="K6" s="79">
        <v>0</v>
      </c>
      <c r="L6" s="80">
        <v>0</v>
      </c>
      <c r="M6" s="81"/>
      <c r="N6" s="79">
        <v>0</v>
      </c>
      <c r="O6" s="80">
        <v>0</v>
      </c>
      <c r="P6" s="81"/>
      <c r="Q6" s="111">
        <v>0</v>
      </c>
      <c r="R6" s="98">
        <v>0</v>
      </c>
      <c r="S6" s="106"/>
      <c r="T6" s="81"/>
      <c r="U6" s="81"/>
      <c r="V6" s="70"/>
      <c r="W6" s="70"/>
      <c r="X6" s="70"/>
      <c r="Y6" s="70"/>
    </row>
    <row r="7" spans="1:35" x14ac:dyDescent="0.25">
      <c r="A7" s="78">
        <v>36618</v>
      </c>
      <c r="B7" s="79">
        <v>0</v>
      </c>
      <c r="C7" s="80">
        <v>0</v>
      </c>
      <c r="D7" s="81"/>
      <c r="E7" s="79">
        <v>0</v>
      </c>
      <c r="F7" s="80">
        <v>0</v>
      </c>
      <c r="G7" s="81"/>
      <c r="H7" s="79">
        <v>0</v>
      </c>
      <c r="I7" s="80">
        <v>0</v>
      </c>
      <c r="J7" s="81"/>
      <c r="K7" s="79">
        <v>0</v>
      </c>
      <c r="L7" s="80">
        <v>0</v>
      </c>
      <c r="M7" s="81"/>
      <c r="N7" s="79">
        <v>0</v>
      </c>
      <c r="O7" s="80">
        <v>0</v>
      </c>
      <c r="P7" s="81"/>
      <c r="Q7" s="112">
        <v>0</v>
      </c>
      <c r="R7" s="98">
        <v>0</v>
      </c>
      <c r="S7" s="106"/>
      <c r="T7" s="81"/>
      <c r="U7" s="81"/>
      <c r="V7" s="70"/>
      <c r="W7" s="70"/>
      <c r="X7" s="70"/>
      <c r="Y7" s="70"/>
    </row>
    <row r="8" spans="1:35" x14ac:dyDescent="0.25">
      <c r="A8" s="78">
        <v>36619</v>
      </c>
      <c r="B8" s="79">
        <v>0</v>
      </c>
      <c r="C8" s="80">
        <v>0</v>
      </c>
      <c r="D8" s="81"/>
      <c r="E8" s="79">
        <v>0</v>
      </c>
      <c r="F8" s="80">
        <v>0</v>
      </c>
      <c r="G8" s="81"/>
      <c r="H8" s="79">
        <v>0</v>
      </c>
      <c r="I8" s="80">
        <v>0</v>
      </c>
      <c r="J8" s="81"/>
      <c r="K8" s="79">
        <v>0</v>
      </c>
      <c r="L8" s="80">
        <v>0</v>
      </c>
      <c r="M8" s="81"/>
      <c r="N8" s="79">
        <v>0</v>
      </c>
      <c r="O8" s="80">
        <v>0</v>
      </c>
      <c r="P8" s="81"/>
      <c r="Q8" s="112">
        <v>0</v>
      </c>
      <c r="R8" s="98">
        <v>0</v>
      </c>
      <c r="S8" s="106"/>
      <c r="T8" s="81"/>
      <c r="U8" s="81"/>
      <c r="V8" s="70"/>
      <c r="W8" s="70"/>
      <c r="X8" s="70"/>
      <c r="Y8" s="70"/>
    </row>
    <row r="9" spans="1:35" x14ac:dyDescent="0.25">
      <c r="A9" s="78">
        <v>36620</v>
      </c>
      <c r="B9" s="79">
        <v>0</v>
      </c>
      <c r="C9" s="80">
        <v>0</v>
      </c>
      <c r="D9" s="81"/>
      <c r="E9" s="79">
        <v>0</v>
      </c>
      <c r="F9" s="80">
        <v>0</v>
      </c>
      <c r="G9" s="81"/>
      <c r="H9" s="79">
        <v>0</v>
      </c>
      <c r="I9" s="80">
        <v>0</v>
      </c>
      <c r="J9" s="81"/>
      <c r="K9" s="79">
        <v>0</v>
      </c>
      <c r="L9" s="80">
        <v>0</v>
      </c>
      <c r="M9" s="81"/>
      <c r="N9" s="79">
        <v>0</v>
      </c>
      <c r="O9" s="80">
        <v>0</v>
      </c>
      <c r="P9" s="81"/>
      <c r="Q9" s="112">
        <v>0</v>
      </c>
      <c r="R9" s="98">
        <v>0</v>
      </c>
      <c r="S9" s="106"/>
      <c r="T9" s="81"/>
      <c r="U9" s="81"/>
      <c r="V9" s="70"/>
      <c r="W9" s="70"/>
      <c r="X9" s="70"/>
      <c r="Y9" s="70"/>
    </row>
    <row r="10" spans="1:35" x14ac:dyDescent="0.25">
      <c r="A10" s="78">
        <v>36621</v>
      </c>
      <c r="B10" s="79">
        <v>0</v>
      </c>
      <c r="C10" s="80">
        <v>0</v>
      </c>
      <c r="D10" s="81"/>
      <c r="E10" s="79">
        <v>0</v>
      </c>
      <c r="F10" s="80">
        <v>0</v>
      </c>
      <c r="G10" s="81"/>
      <c r="H10" s="79">
        <v>0</v>
      </c>
      <c r="I10" s="80">
        <v>0</v>
      </c>
      <c r="J10" s="81"/>
      <c r="K10" s="79">
        <v>0</v>
      </c>
      <c r="L10" s="80">
        <v>0</v>
      </c>
      <c r="M10" s="81"/>
      <c r="N10" s="79">
        <v>0</v>
      </c>
      <c r="O10" s="80">
        <v>0</v>
      </c>
      <c r="P10" s="81"/>
      <c r="Q10" s="112">
        <v>0</v>
      </c>
      <c r="R10" s="98">
        <v>0</v>
      </c>
      <c r="S10" s="106"/>
      <c r="T10" s="81"/>
      <c r="U10" s="81"/>
      <c r="V10" s="70"/>
      <c r="W10" s="70"/>
      <c r="X10" s="70"/>
      <c r="Y10" s="70"/>
    </row>
    <row r="11" spans="1:35" x14ac:dyDescent="0.25">
      <c r="A11" s="78">
        <v>36622</v>
      </c>
      <c r="B11" s="83">
        <v>0</v>
      </c>
      <c r="C11" s="84">
        <v>0</v>
      </c>
      <c r="D11" s="81"/>
      <c r="E11" s="83">
        <v>0</v>
      </c>
      <c r="F11" s="84">
        <v>0</v>
      </c>
      <c r="G11" s="81"/>
      <c r="H11" s="83">
        <v>0</v>
      </c>
      <c r="I11" s="84">
        <v>0</v>
      </c>
      <c r="J11" s="81"/>
      <c r="K11" s="83">
        <v>0</v>
      </c>
      <c r="L11" s="84">
        <v>0</v>
      </c>
      <c r="M11" s="81"/>
      <c r="N11" s="83">
        <v>0</v>
      </c>
      <c r="O11" s="84">
        <v>0</v>
      </c>
      <c r="P11" s="81"/>
      <c r="Q11" s="113">
        <v>0</v>
      </c>
      <c r="R11" s="114">
        <v>0</v>
      </c>
      <c r="S11" s="106"/>
      <c r="T11" s="81"/>
      <c r="U11" s="81"/>
      <c r="V11" s="70"/>
      <c r="W11" s="70"/>
      <c r="X11" s="70"/>
      <c r="Y11" s="70"/>
    </row>
    <row r="12" spans="1:35" x14ac:dyDescent="0.25">
      <c r="A12" s="78">
        <v>36623</v>
      </c>
      <c r="B12" s="83">
        <v>0</v>
      </c>
      <c r="C12" s="84">
        <v>0</v>
      </c>
      <c r="D12" s="81"/>
      <c r="E12" s="83">
        <v>0</v>
      </c>
      <c r="F12" s="84">
        <v>0</v>
      </c>
      <c r="G12" s="81"/>
      <c r="H12" s="83">
        <v>0</v>
      </c>
      <c r="I12" s="84">
        <v>0</v>
      </c>
      <c r="J12" s="81"/>
      <c r="K12" s="83">
        <v>0</v>
      </c>
      <c r="L12" s="84">
        <v>0</v>
      </c>
      <c r="M12" s="81"/>
      <c r="N12" s="83">
        <v>0</v>
      </c>
      <c r="O12" s="84">
        <v>0</v>
      </c>
      <c r="P12" s="81"/>
      <c r="Q12" s="113">
        <v>0</v>
      </c>
      <c r="R12" s="114">
        <v>0</v>
      </c>
      <c r="S12" s="106"/>
      <c r="T12" s="81"/>
      <c r="U12" s="81"/>
      <c r="V12" s="70"/>
      <c r="W12" s="70"/>
      <c r="X12" s="70"/>
      <c r="Y12" s="70"/>
    </row>
    <row r="13" spans="1:35" x14ac:dyDescent="0.25">
      <c r="A13" s="78">
        <v>36624</v>
      </c>
      <c r="B13" s="83">
        <v>0</v>
      </c>
      <c r="C13" s="84">
        <v>0</v>
      </c>
      <c r="D13" s="81"/>
      <c r="E13" s="83">
        <v>0</v>
      </c>
      <c r="F13" s="84">
        <v>0</v>
      </c>
      <c r="G13" s="81"/>
      <c r="H13" s="83">
        <v>0</v>
      </c>
      <c r="I13" s="84">
        <v>0</v>
      </c>
      <c r="J13" s="81"/>
      <c r="K13" s="83">
        <v>0</v>
      </c>
      <c r="L13" s="84">
        <v>0</v>
      </c>
      <c r="M13" s="81"/>
      <c r="N13" s="83">
        <v>0</v>
      </c>
      <c r="O13" s="84">
        <v>0</v>
      </c>
      <c r="P13" s="81"/>
      <c r="Q13" s="113">
        <v>0</v>
      </c>
      <c r="R13" s="114">
        <v>0</v>
      </c>
      <c r="S13" s="106"/>
      <c r="T13" s="81"/>
      <c r="U13" s="81"/>
      <c r="V13" s="70"/>
      <c r="W13" s="70"/>
      <c r="X13" s="70"/>
      <c r="Y13" s="70"/>
    </row>
    <row r="14" spans="1:35" x14ac:dyDescent="0.25">
      <c r="A14" s="78">
        <v>36625</v>
      </c>
      <c r="B14" s="83">
        <v>0</v>
      </c>
      <c r="C14" s="84">
        <v>0</v>
      </c>
      <c r="D14" s="81"/>
      <c r="E14" s="83">
        <v>0</v>
      </c>
      <c r="F14" s="84">
        <v>0</v>
      </c>
      <c r="G14" s="81"/>
      <c r="H14" s="83">
        <v>0</v>
      </c>
      <c r="I14" s="84">
        <v>0</v>
      </c>
      <c r="J14" s="81"/>
      <c r="K14" s="83">
        <v>0</v>
      </c>
      <c r="L14" s="84">
        <v>0</v>
      </c>
      <c r="M14" s="81"/>
      <c r="N14" s="83">
        <v>0</v>
      </c>
      <c r="O14" s="84">
        <v>0</v>
      </c>
      <c r="P14" s="81"/>
      <c r="Q14" s="113">
        <v>0</v>
      </c>
      <c r="R14" s="114">
        <v>0</v>
      </c>
      <c r="S14" s="106"/>
      <c r="T14" s="81"/>
      <c r="U14" s="81"/>
      <c r="V14" s="70"/>
      <c r="W14" s="70"/>
      <c r="X14" s="70"/>
      <c r="Y14" s="70"/>
    </row>
    <row r="15" spans="1:35" x14ac:dyDescent="0.25">
      <c r="A15" s="78">
        <v>36626</v>
      </c>
      <c r="B15" s="83">
        <v>0</v>
      </c>
      <c r="C15" s="84">
        <v>0</v>
      </c>
      <c r="D15" s="81"/>
      <c r="E15" s="83">
        <v>0</v>
      </c>
      <c r="F15" s="84">
        <v>0</v>
      </c>
      <c r="G15" s="81"/>
      <c r="H15" s="83">
        <v>0</v>
      </c>
      <c r="I15" s="84">
        <v>0</v>
      </c>
      <c r="J15" s="81"/>
      <c r="K15" s="83">
        <v>0</v>
      </c>
      <c r="L15" s="84">
        <v>0</v>
      </c>
      <c r="M15" s="81"/>
      <c r="N15" s="83">
        <v>0</v>
      </c>
      <c r="O15" s="84">
        <v>0</v>
      </c>
      <c r="P15" s="81"/>
      <c r="Q15" s="113">
        <v>0</v>
      </c>
      <c r="R15" s="114">
        <v>0</v>
      </c>
      <c r="S15" s="106"/>
      <c r="T15" s="81"/>
      <c r="U15" s="81"/>
      <c r="V15" s="70"/>
      <c r="W15" s="70"/>
      <c r="X15" s="70"/>
      <c r="Y15" s="70"/>
    </row>
    <row r="16" spans="1:35" x14ac:dyDescent="0.25">
      <c r="A16" s="78">
        <v>36627</v>
      </c>
      <c r="B16" s="83">
        <v>0</v>
      </c>
      <c r="C16" s="84">
        <v>0</v>
      </c>
      <c r="D16" s="81"/>
      <c r="E16" s="83">
        <v>0</v>
      </c>
      <c r="F16" s="84">
        <v>0</v>
      </c>
      <c r="G16" s="81"/>
      <c r="H16" s="83">
        <v>0</v>
      </c>
      <c r="I16" s="84">
        <v>0</v>
      </c>
      <c r="J16" s="81"/>
      <c r="K16" s="83">
        <v>0</v>
      </c>
      <c r="L16" s="84">
        <v>0</v>
      </c>
      <c r="M16" s="81"/>
      <c r="N16" s="83">
        <v>0</v>
      </c>
      <c r="O16" s="84">
        <v>0</v>
      </c>
      <c r="P16" s="81"/>
      <c r="Q16" s="113">
        <v>0</v>
      </c>
      <c r="R16" s="114">
        <v>0</v>
      </c>
      <c r="S16" s="106"/>
      <c r="T16" s="81"/>
      <c r="U16" s="81"/>
      <c r="V16" s="70"/>
      <c r="W16" s="70"/>
      <c r="X16" s="70"/>
      <c r="Y16" s="70"/>
    </row>
    <row r="17" spans="1:25" x14ac:dyDescent="0.25">
      <c r="A17" s="78">
        <v>36628</v>
      </c>
      <c r="B17" s="83">
        <v>0</v>
      </c>
      <c r="C17" s="84">
        <v>0</v>
      </c>
      <c r="D17" s="81"/>
      <c r="E17" s="83">
        <v>0</v>
      </c>
      <c r="F17" s="84">
        <v>0</v>
      </c>
      <c r="G17" s="81"/>
      <c r="H17" s="83">
        <v>0</v>
      </c>
      <c r="I17" s="84">
        <v>0</v>
      </c>
      <c r="J17" s="81"/>
      <c r="K17" s="83">
        <v>0</v>
      </c>
      <c r="L17" s="84">
        <v>0</v>
      </c>
      <c r="M17" s="81"/>
      <c r="N17" s="83">
        <v>0</v>
      </c>
      <c r="O17" s="84">
        <v>0</v>
      </c>
      <c r="P17" s="81"/>
      <c r="Q17" s="113">
        <v>0</v>
      </c>
      <c r="R17" s="114">
        <v>0</v>
      </c>
      <c r="S17" s="106"/>
      <c r="T17" s="81"/>
      <c r="U17" s="81"/>
      <c r="V17" s="70"/>
      <c r="W17" s="70"/>
      <c r="X17" s="70"/>
      <c r="Y17" s="70"/>
    </row>
    <row r="18" spans="1:25" x14ac:dyDescent="0.25">
      <c r="A18" s="78">
        <v>36629</v>
      </c>
      <c r="B18" s="83">
        <v>0</v>
      </c>
      <c r="C18" s="84">
        <v>0</v>
      </c>
      <c r="D18" s="81"/>
      <c r="E18" s="83">
        <v>0</v>
      </c>
      <c r="F18" s="84">
        <v>0</v>
      </c>
      <c r="G18" s="81"/>
      <c r="H18" s="83">
        <v>0</v>
      </c>
      <c r="I18" s="84">
        <v>0</v>
      </c>
      <c r="J18" s="81"/>
      <c r="K18" s="83">
        <v>0</v>
      </c>
      <c r="L18" s="84">
        <v>0</v>
      </c>
      <c r="M18" s="81"/>
      <c r="N18" s="83">
        <v>0</v>
      </c>
      <c r="O18" s="84">
        <v>0</v>
      </c>
      <c r="P18" s="81"/>
      <c r="Q18" s="113">
        <v>0</v>
      </c>
      <c r="R18" s="114">
        <v>0</v>
      </c>
      <c r="S18" s="106"/>
      <c r="T18" s="81"/>
      <c r="U18" s="81"/>
      <c r="V18" s="70"/>
      <c r="W18" s="70"/>
      <c r="X18" s="70"/>
      <c r="Y18" s="70"/>
    </row>
    <row r="19" spans="1:25" x14ac:dyDescent="0.25">
      <c r="A19" s="78">
        <v>36630</v>
      </c>
      <c r="B19" s="83">
        <v>0</v>
      </c>
      <c r="C19" s="84">
        <v>0</v>
      </c>
      <c r="D19" s="81"/>
      <c r="E19" s="83">
        <v>0</v>
      </c>
      <c r="F19" s="84">
        <v>0</v>
      </c>
      <c r="G19" s="81"/>
      <c r="H19" s="83">
        <v>0</v>
      </c>
      <c r="I19" s="84">
        <v>0</v>
      </c>
      <c r="J19" s="81"/>
      <c r="K19" s="83">
        <v>0</v>
      </c>
      <c r="L19" s="84">
        <v>0</v>
      </c>
      <c r="M19" s="81"/>
      <c r="N19" s="83">
        <v>0</v>
      </c>
      <c r="O19" s="84">
        <v>0</v>
      </c>
      <c r="P19" s="81"/>
      <c r="Q19" s="113">
        <v>0</v>
      </c>
      <c r="R19" s="114">
        <v>0</v>
      </c>
      <c r="S19" s="106"/>
      <c r="T19" s="81"/>
      <c r="U19" s="81"/>
      <c r="V19" s="70"/>
      <c r="W19" s="70"/>
      <c r="X19" s="70"/>
      <c r="Y19" s="70"/>
    </row>
    <row r="20" spans="1:25" x14ac:dyDescent="0.25">
      <c r="A20" s="78">
        <v>36631</v>
      </c>
      <c r="B20" s="83">
        <v>0</v>
      </c>
      <c r="C20" s="84">
        <v>0</v>
      </c>
      <c r="D20" s="81"/>
      <c r="E20" s="83">
        <v>0</v>
      </c>
      <c r="F20" s="84">
        <v>0</v>
      </c>
      <c r="G20" s="81"/>
      <c r="H20" s="83">
        <v>0</v>
      </c>
      <c r="I20" s="84">
        <v>0</v>
      </c>
      <c r="J20" s="81"/>
      <c r="K20" s="83">
        <v>0</v>
      </c>
      <c r="L20" s="84">
        <v>0</v>
      </c>
      <c r="M20" s="81"/>
      <c r="N20" s="83">
        <v>0</v>
      </c>
      <c r="O20" s="84">
        <v>0</v>
      </c>
      <c r="P20" s="81"/>
      <c r="Q20" s="113">
        <v>0</v>
      </c>
      <c r="R20" s="114">
        <v>0</v>
      </c>
      <c r="S20" s="106"/>
      <c r="T20" s="81"/>
      <c r="U20" s="81"/>
      <c r="V20" s="70"/>
      <c r="W20" s="70"/>
      <c r="X20" s="70"/>
      <c r="Y20" s="70"/>
    </row>
    <row r="21" spans="1:25" x14ac:dyDescent="0.25">
      <c r="A21" s="78">
        <v>36632</v>
      </c>
      <c r="B21" s="83">
        <v>0</v>
      </c>
      <c r="C21" s="84">
        <v>0</v>
      </c>
      <c r="D21" s="81"/>
      <c r="E21" s="83">
        <v>0</v>
      </c>
      <c r="F21" s="84">
        <v>0</v>
      </c>
      <c r="G21" s="81"/>
      <c r="H21" s="83">
        <v>0</v>
      </c>
      <c r="I21" s="84">
        <v>0</v>
      </c>
      <c r="J21" s="81"/>
      <c r="K21" s="83">
        <v>0</v>
      </c>
      <c r="L21" s="84">
        <v>0</v>
      </c>
      <c r="M21" s="81"/>
      <c r="N21" s="83">
        <v>0</v>
      </c>
      <c r="O21" s="84">
        <v>0</v>
      </c>
      <c r="P21" s="81"/>
      <c r="Q21" s="113">
        <v>0</v>
      </c>
      <c r="R21" s="114">
        <v>0</v>
      </c>
      <c r="S21" s="106"/>
      <c r="T21" s="81"/>
      <c r="U21" s="81"/>
      <c r="V21" s="70"/>
      <c r="W21" s="70"/>
      <c r="X21" s="70"/>
      <c r="Y21" s="70"/>
    </row>
    <row r="22" spans="1:25" x14ac:dyDescent="0.25">
      <c r="A22" s="78">
        <v>36633</v>
      </c>
      <c r="B22" s="83">
        <v>0</v>
      </c>
      <c r="C22" s="84">
        <v>0</v>
      </c>
      <c r="D22" s="81"/>
      <c r="E22" s="83">
        <v>0</v>
      </c>
      <c r="F22" s="84">
        <v>0</v>
      </c>
      <c r="G22" s="81"/>
      <c r="H22" s="83">
        <v>0</v>
      </c>
      <c r="I22" s="84">
        <v>0</v>
      </c>
      <c r="J22" s="81"/>
      <c r="K22" s="83">
        <v>0</v>
      </c>
      <c r="L22" s="84">
        <v>0</v>
      </c>
      <c r="M22" s="81"/>
      <c r="N22" s="83">
        <v>0</v>
      </c>
      <c r="O22" s="84">
        <v>0</v>
      </c>
      <c r="P22" s="81"/>
      <c r="Q22" s="113">
        <v>0</v>
      </c>
      <c r="R22" s="114">
        <v>0</v>
      </c>
      <c r="S22" s="106"/>
      <c r="T22" s="81"/>
      <c r="U22" s="81"/>
      <c r="V22" s="70"/>
      <c r="W22" s="70"/>
      <c r="X22" s="70"/>
      <c r="Y22" s="70"/>
    </row>
    <row r="23" spans="1:25" x14ac:dyDescent="0.25">
      <c r="A23" s="78">
        <v>36634</v>
      </c>
      <c r="B23" s="83">
        <v>0</v>
      </c>
      <c r="C23" s="84">
        <v>0</v>
      </c>
      <c r="D23" s="81"/>
      <c r="E23" s="83">
        <v>0</v>
      </c>
      <c r="F23" s="84">
        <v>0</v>
      </c>
      <c r="G23" s="81"/>
      <c r="H23" s="83">
        <v>0</v>
      </c>
      <c r="I23" s="84">
        <v>0</v>
      </c>
      <c r="J23" s="81"/>
      <c r="K23" s="83">
        <v>0</v>
      </c>
      <c r="L23" s="84">
        <v>0</v>
      </c>
      <c r="M23" s="81"/>
      <c r="N23" s="83">
        <v>0</v>
      </c>
      <c r="O23" s="84">
        <v>0</v>
      </c>
      <c r="P23" s="81"/>
      <c r="Q23" s="113">
        <v>0</v>
      </c>
      <c r="R23" s="114">
        <v>0</v>
      </c>
      <c r="S23" s="106"/>
      <c r="T23" s="81"/>
      <c r="U23" s="81"/>
      <c r="V23" s="70"/>
      <c r="W23" s="70"/>
      <c r="X23" s="70"/>
      <c r="Y23" s="70"/>
    </row>
    <row r="24" spans="1:25" x14ac:dyDescent="0.25">
      <c r="A24" s="78">
        <v>36635</v>
      </c>
      <c r="B24" s="83">
        <v>0</v>
      </c>
      <c r="C24" s="84">
        <v>0</v>
      </c>
      <c r="D24" s="81"/>
      <c r="E24" s="83">
        <v>0</v>
      </c>
      <c r="F24" s="84">
        <v>0</v>
      </c>
      <c r="G24" s="81"/>
      <c r="H24" s="83">
        <v>0</v>
      </c>
      <c r="I24" s="84">
        <v>0</v>
      </c>
      <c r="J24" s="81"/>
      <c r="K24" s="83">
        <v>0</v>
      </c>
      <c r="L24" s="84">
        <v>0</v>
      </c>
      <c r="M24" s="81"/>
      <c r="N24" s="83">
        <v>0</v>
      </c>
      <c r="O24" s="84">
        <v>0</v>
      </c>
      <c r="P24" s="81"/>
      <c r="Q24" s="113">
        <v>0</v>
      </c>
      <c r="R24" s="114">
        <v>0</v>
      </c>
      <c r="S24" s="106"/>
      <c r="T24" s="81"/>
      <c r="U24" s="81"/>
      <c r="V24" s="70"/>
      <c r="W24" s="70"/>
      <c r="X24" s="70"/>
      <c r="Y24" s="70"/>
    </row>
    <row r="25" spans="1:25" x14ac:dyDescent="0.25">
      <c r="A25" s="78">
        <v>36636</v>
      </c>
      <c r="B25" s="83">
        <v>0</v>
      </c>
      <c r="C25" s="84">
        <v>-10000</v>
      </c>
      <c r="D25" s="81"/>
      <c r="E25" s="83">
        <v>0</v>
      </c>
      <c r="F25" s="84">
        <v>0</v>
      </c>
      <c r="G25" s="81"/>
      <c r="H25" s="83">
        <v>0</v>
      </c>
      <c r="I25" s="84">
        <v>0</v>
      </c>
      <c r="J25" s="81"/>
      <c r="K25" s="83">
        <v>0</v>
      </c>
      <c r="L25" s="84">
        <v>0</v>
      </c>
      <c r="M25" s="81"/>
      <c r="N25" s="83">
        <v>0</v>
      </c>
      <c r="O25" s="84">
        <v>0</v>
      </c>
      <c r="P25" s="81"/>
      <c r="Q25" s="113">
        <v>0</v>
      </c>
      <c r="R25" s="114">
        <v>0</v>
      </c>
      <c r="S25" s="106"/>
      <c r="T25" s="81"/>
      <c r="U25" s="81"/>
      <c r="V25" s="70"/>
      <c r="W25" s="70"/>
      <c r="X25" s="70"/>
      <c r="Y25" s="70"/>
    </row>
    <row r="26" spans="1:25" x14ac:dyDescent="0.25">
      <c r="A26" s="78">
        <v>36637</v>
      </c>
      <c r="B26" s="83">
        <v>0</v>
      </c>
      <c r="C26" s="84">
        <v>0</v>
      </c>
      <c r="D26" s="81"/>
      <c r="E26" s="83">
        <v>0</v>
      </c>
      <c r="F26" s="84">
        <v>0</v>
      </c>
      <c r="G26" s="81"/>
      <c r="H26" s="83">
        <v>0</v>
      </c>
      <c r="I26" s="84">
        <v>0</v>
      </c>
      <c r="J26" s="81"/>
      <c r="K26" s="83">
        <v>0</v>
      </c>
      <c r="L26" s="84">
        <v>0</v>
      </c>
      <c r="M26" s="81"/>
      <c r="N26" s="83">
        <v>0</v>
      </c>
      <c r="O26" s="84">
        <v>0</v>
      </c>
      <c r="P26" s="81"/>
      <c r="Q26" s="113">
        <v>0</v>
      </c>
      <c r="R26" s="114">
        <v>0</v>
      </c>
      <c r="S26" s="106"/>
      <c r="T26" s="81"/>
      <c r="U26" s="81"/>
      <c r="V26" s="70"/>
      <c r="W26" s="70"/>
      <c r="X26" s="70"/>
      <c r="Y26" s="70"/>
    </row>
    <row r="27" spans="1:25" x14ac:dyDescent="0.25">
      <c r="A27" s="78">
        <v>36638</v>
      </c>
      <c r="B27" s="83">
        <v>0</v>
      </c>
      <c r="C27" s="84">
        <v>0</v>
      </c>
      <c r="D27" s="81"/>
      <c r="E27" s="83">
        <v>0</v>
      </c>
      <c r="F27" s="84">
        <v>0</v>
      </c>
      <c r="G27" s="81"/>
      <c r="H27" s="83">
        <v>0</v>
      </c>
      <c r="I27" s="84">
        <v>0</v>
      </c>
      <c r="J27" s="81"/>
      <c r="K27" s="83">
        <v>0</v>
      </c>
      <c r="L27" s="84">
        <v>0</v>
      </c>
      <c r="M27" s="81"/>
      <c r="N27" s="83">
        <v>0</v>
      </c>
      <c r="O27" s="84">
        <v>0</v>
      </c>
      <c r="P27" s="81"/>
      <c r="Q27" s="113">
        <v>0</v>
      </c>
      <c r="R27" s="114">
        <v>0</v>
      </c>
      <c r="S27" s="106"/>
      <c r="T27" s="81"/>
      <c r="U27" s="81"/>
      <c r="V27" s="70"/>
      <c r="W27" s="70"/>
      <c r="X27" s="70"/>
      <c r="Y27" s="70"/>
    </row>
    <row r="28" spans="1:25" x14ac:dyDescent="0.25">
      <c r="A28" s="78">
        <v>36639</v>
      </c>
      <c r="B28" s="83">
        <v>0</v>
      </c>
      <c r="C28" s="84">
        <v>0</v>
      </c>
      <c r="D28" s="81"/>
      <c r="E28" s="83">
        <v>0</v>
      </c>
      <c r="F28" s="84">
        <v>0</v>
      </c>
      <c r="G28" s="81"/>
      <c r="H28" s="83">
        <v>0</v>
      </c>
      <c r="I28" s="84">
        <v>0</v>
      </c>
      <c r="J28" s="81"/>
      <c r="K28" s="83">
        <v>0</v>
      </c>
      <c r="L28" s="84">
        <v>0</v>
      </c>
      <c r="M28" s="81"/>
      <c r="N28" s="83">
        <v>0</v>
      </c>
      <c r="O28" s="84">
        <v>0</v>
      </c>
      <c r="P28" s="81"/>
      <c r="Q28" s="113">
        <v>0</v>
      </c>
      <c r="R28" s="114">
        <v>0</v>
      </c>
      <c r="S28" s="106"/>
      <c r="T28" s="81"/>
      <c r="U28" s="81"/>
      <c r="V28" s="70"/>
      <c r="W28" s="70"/>
      <c r="X28" s="70"/>
      <c r="Y28" s="70"/>
    </row>
    <row r="29" spans="1:25" x14ac:dyDescent="0.25">
      <c r="A29" s="78">
        <v>36640</v>
      </c>
      <c r="B29" s="83">
        <v>0</v>
      </c>
      <c r="C29" s="84">
        <v>0</v>
      </c>
      <c r="D29" s="81"/>
      <c r="E29" s="83">
        <v>0</v>
      </c>
      <c r="F29" s="84">
        <v>0</v>
      </c>
      <c r="G29" s="81"/>
      <c r="H29" s="83">
        <v>0</v>
      </c>
      <c r="I29" s="84">
        <v>0</v>
      </c>
      <c r="J29" s="81"/>
      <c r="K29" s="83">
        <v>0</v>
      </c>
      <c r="L29" s="84">
        <v>0</v>
      </c>
      <c r="M29" s="81"/>
      <c r="N29" s="83">
        <v>0</v>
      </c>
      <c r="O29" s="84">
        <v>0</v>
      </c>
      <c r="P29" s="81"/>
      <c r="Q29" s="113">
        <v>0</v>
      </c>
      <c r="R29" s="114">
        <v>0</v>
      </c>
      <c r="S29" s="106"/>
      <c r="T29" s="81"/>
      <c r="U29" s="81"/>
      <c r="V29" s="70"/>
      <c r="W29" s="70"/>
      <c r="X29" s="70"/>
      <c r="Y29" s="70"/>
    </row>
    <row r="30" spans="1:25" x14ac:dyDescent="0.25">
      <c r="A30" s="78">
        <v>36641</v>
      </c>
      <c r="B30" s="83">
        <v>0</v>
      </c>
      <c r="C30" s="84">
        <v>0</v>
      </c>
      <c r="D30" s="81"/>
      <c r="E30" s="83">
        <v>0</v>
      </c>
      <c r="F30" s="84">
        <v>0</v>
      </c>
      <c r="G30" s="81"/>
      <c r="H30" s="83">
        <v>0</v>
      </c>
      <c r="I30" s="84">
        <v>0</v>
      </c>
      <c r="J30" s="81"/>
      <c r="K30" s="83">
        <v>0</v>
      </c>
      <c r="L30" s="84">
        <v>0</v>
      </c>
      <c r="M30" s="81"/>
      <c r="N30" s="83">
        <v>0</v>
      </c>
      <c r="O30" s="84">
        <v>0</v>
      </c>
      <c r="P30" s="81"/>
      <c r="Q30" s="113">
        <v>0</v>
      </c>
      <c r="R30" s="114">
        <v>0</v>
      </c>
      <c r="S30" s="106"/>
      <c r="T30" s="81"/>
      <c r="U30" s="81"/>
      <c r="V30" s="70"/>
      <c r="W30" s="70"/>
      <c r="X30" s="70"/>
      <c r="Y30" s="70"/>
    </row>
    <row r="31" spans="1:25" x14ac:dyDescent="0.25">
      <c r="A31" s="78">
        <v>36642</v>
      </c>
      <c r="B31" s="83">
        <v>0</v>
      </c>
      <c r="C31" s="84">
        <v>0</v>
      </c>
      <c r="D31" s="81"/>
      <c r="E31" s="83">
        <v>0</v>
      </c>
      <c r="F31" s="84">
        <v>0</v>
      </c>
      <c r="G31" s="81"/>
      <c r="H31" s="83">
        <v>0</v>
      </c>
      <c r="I31" s="84">
        <v>0</v>
      </c>
      <c r="J31" s="81"/>
      <c r="K31" s="83">
        <v>0</v>
      </c>
      <c r="L31" s="84">
        <v>0</v>
      </c>
      <c r="M31" s="81"/>
      <c r="N31" s="83">
        <v>0</v>
      </c>
      <c r="O31" s="84">
        <v>0</v>
      </c>
      <c r="P31" s="81"/>
      <c r="Q31" s="113">
        <v>0</v>
      </c>
      <c r="R31" s="114">
        <v>0</v>
      </c>
      <c r="S31" s="106"/>
      <c r="T31" s="81"/>
      <c r="U31" s="81"/>
      <c r="V31" s="70"/>
      <c r="W31" s="70"/>
      <c r="X31" s="70"/>
      <c r="Y31" s="70"/>
    </row>
    <row r="32" spans="1:25" x14ac:dyDescent="0.25">
      <c r="A32" s="78">
        <v>36643</v>
      </c>
      <c r="B32" s="83">
        <v>0</v>
      </c>
      <c r="C32" s="84">
        <v>0</v>
      </c>
      <c r="D32" s="81"/>
      <c r="E32" s="83">
        <v>0</v>
      </c>
      <c r="F32" s="84">
        <v>0</v>
      </c>
      <c r="G32" s="81"/>
      <c r="H32" s="83">
        <v>0</v>
      </c>
      <c r="I32" s="84">
        <v>0</v>
      </c>
      <c r="J32" s="81"/>
      <c r="K32" s="83">
        <v>0</v>
      </c>
      <c r="L32" s="84">
        <v>0</v>
      </c>
      <c r="M32" s="81"/>
      <c r="N32" s="83">
        <v>0</v>
      </c>
      <c r="O32" s="84">
        <v>0</v>
      </c>
      <c r="P32" s="81"/>
      <c r="Q32" s="113">
        <v>0</v>
      </c>
      <c r="R32" s="114">
        <v>0</v>
      </c>
      <c r="S32" s="106"/>
      <c r="T32" s="81"/>
      <c r="U32" s="81"/>
      <c r="V32" s="70"/>
      <c r="W32" s="70"/>
      <c r="X32" s="70"/>
      <c r="Y32" s="70"/>
    </row>
    <row r="33" spans="1:25" x14ac:dyDescent="0.25">
      <c r="A33" s="78">
        <v>36644</v>
      </c>
      <c r="B33" s="83">
        <v>0</v>
      </c>
      <c r="C33" s="84">
        <v>0</v>
      </c>
      <c r="D33" s="81"/>
      <c r="E33" s="83">
        <v>0</v>
      </c>
      <c r="F33" s="84">
        <v>0</v>
      </c>
      <c r="G33" s="81"/>
      <c r="H33" s="83">
        <v>0</v>
      </c>
      <c r="I33" s="84">
        <v>0</v>
      </c>
      <c r="J33" s="81"/>
      <c r="K33" s="83">
        <v>0</v>
      </c>
      <c r="L33" s="84">
        <v>0</v>
      </c>
      <c r="M33" s="81"/>
      <c r="N33" s="83">
        <v>0</v>
      </c>
      <c r="O33" s="84">
        <v>0</v>
      </c>
      <c r="P33" s="81"/>
      <c r="Q33" s="113">
        <v>0</v>
      </c>
      <c r="R33" s="114">
        <v>0</v>
      </c>
      <c r="S33" s="106"/>
      <c r="T33" s="81"/>
      <c r="U33" s="81"/>
      <c r="V33" s="70"/>
      <c r="W33" s="70"/>
      <c r="X33" s="70"/>
      <c r="Y33" s="70"/>
    </row>
    <row r="34" spans="1:25" x14ac:dyDescent="0.25">
      <c r="A34" s="78">
        <v>36645</v>
      </c>
      <c r="B34" s="83">
        <v>4668</v>
      </c>
      <c r="C34" s="84">
        <v>0</v>
      </c>
      <c r="D34" s="81"/>
      <c r="E34" s="83">
        <v>0</v>
      </c>
      <c r="F34" s="84">
        <v>0</v>
      </c>
      <c r="G34" s="81"/>
      <c r="H34" s="83">
        <v>0</v>
      </c>
      <c r="I34" s="84">
        <v>0</v>
      </c>
      <c r="J34" s="81"/>
      <c r="K34" s="83">
        <v>0</v>
      </c>
      <c r="L34" s="84">
        <v>0</v>
      </c>
      <c r="M34" s="81"/>
      <c r="N34" s="83">
        <v>0</v>
      </c>
      <c r="O34" s="84">
        <v>0</v>
      </c>
      <c r="P34" s="81"/>
      <c r="Q34" s="113">
        <v>0</v>
      </c>
      <c r="R34" s="114">
        <v>0</v>
      </c>
      <c r="S34" s="106"/>
      <c r="T34" s="81"/>
      <c r="U34" s="81"/>
      <c r="V34" s="70"/>
      <c r="W34" s="70"/>
      <c r="X34" s="70"/>
      <c r="Y34" s="70"/>
    </row>
    <row r="35" spans="1:25" ht="13.8" thickBot="1" x14ac:dyDescent="0.3">
      <c r="A35" s="78">
        <v>36646</v>
      </c>
      <c r="B35" s="83">
        <v>4668</v>
      </c>
      <c r="C35" s="80"/>
      <c r="D35" s="81"/>
      <c r="E35" s="83"/>
      <c r="F35" s="80"/>
      <c r="G35" s="81"/>
      <c r="H35" s="83"/>
      <c r="I35" s="80"/>
      <c r="J35" s="81"/>
      <c r="K35" s="83"/>
      <c r="L35" s="80"/>
      <c r="M35" s="81"/>
      <c r="N35" s="83"/>
      <c r="O35" s="80"/>
      <c r="P35" s="81"/>
      <c r="Q35" s="113"/>
      <c r="R35" s="98"/>
      <c r="S35" s="106"/>
      <c r="T35" s="81"/>
      <c r="U35" s="81"/>
      <c r="V35" s="70"/>
      <c r="W35" s="70"/>
      <c r="X35" s="70"/>
      <c r="Y35" s="70"/>
    </row>
    <row r="36" spans="1:25" ht="13.8" thickTop="1" x14ac:dyDescent="0.25">
      <c r="A36" s="72" t="s">
        <v>23</v>
      </c>
      <c r="B36" s="88">
        <f>SUM(B6:B35)</f>
        <v>9336</v>
      </c>
      <c r="C36" s="89">
        <f>SUM(C6:C34)</f>
        <v>-10000</v>
      </c>
      <c r="D36" s="85"/>
      <c r="E36" s="92">
        <f>SUM(E6:E34)</f>
        <v>0</v>
      </c>
      <c r="F36" s="93">
        <f>SUM(F6:F34)</f>
        <v>0</v>
      </c>
      <c r="G36" s="85"/>
      <c r="H36" s="92">
        <f>SUM(H6:H34)</f>
        <v>0</v>
      </c>
      <c r="I36" s="93">
        <f>SUM(I6:I34)</f>
        <v>0</v>
      </c>
      <c r="J36" s="85"/>
      <c r="K36" s="92">
        <f>SUM(K6:K34)</f>
        <v>0</v>
      </c>
      <c r="L36" s="93">
        <f>SUM(L6:L34)</f>
        <v>0</v>
      </c>
      <c r="M36" s="85"/>
      <c r="N36" s="92">
        <f>SUM(N6:N34)</f>
        <v>0</v>
      </c>
      <c r="O36" s="93">
        <f>SUM(O6:O34)</f>
        <v>0</v>
      </c>
      <c r="P36" s="85"/>
      <c r="Q36" s="115"/>
      <c r="R36" s="116"/>
      <c r="S36" s="87"/>
      <c r="T36" s="85"/>
      <c r="U36" s="81"/>
      <c r="V36" s="70"/>
      <c r="W36" s="70"/>
      <c r="X36" s="70"/>
      <c r="Y36" s="70"/>
    </row>
    <row r="37" spans="1:25" ht="13.8" thickBot="1" x14ac:dyDescent="0.3">
      <c r="A37" s="72" t="s">
        <v>22</v>
      </c>
      <c r="B37" s="90">
        <f>+B36+C36</f>
        <v>-664</v>
      </c>
      <c r="C37" s="91"/>
      <c r="D37" s="86"/>
      <c r="E37" s="90">
        <f>+SUM(E6:E36)+SUM(F6:F36)</f>
        <v>0</v>
      </c>
      <c r="F37" s="91"/>
      <c r="G37" s="85"/>
      <c r="H37" s="90">
        <f>+SUM(H6:H36)+SUM(I6:I36)</f>
        <v>0</v>
      </c>
      <c r="I37" s="91"/>
      <c r="J37" s="85"/>
      <c r="K37" s="90">
        <f>+SUM(K6:K36)+SUM(L6:L36)</f>
        <v>0</v>
      </c>
      <c r="L37" s="91"/>
      <c r="M37" s="85"/>
      <c r="N37" s="90">
        <f>+SUM(N6:N36)+SUM(O6:O36)</f>
        <v>0</v>
      </c>
      <c r="O37" s="91"/>
      <c r="P37" s="85"/>
      <c r="Q37" s="117">
        <f>+SUM(Q6:Q36)+SUM(R6:R36)</f>
        <v>0</v>
      </c>
      <c r="R37" s="118"/>
      <c r="S37" s="87"/>
      <c r="T37" s="85"/>
      <c r="U37" s="107"/>
      <c r="V37" s="70"/>
      <c r="W37" s="70"/>
      <c r="X37" s="70"/>
      <c r="Y37" s="70"/>
    </row>
    <row r="38" spans="1:25" ht="14.4" thickTop="1" thickBot="1" x14ac:dyDescent="0.3">
      <c r="A38" s="70"/>
      <c r="B38" s="70"/>
      <c r="C38" s="70"/>
      <c r="D38" s="70"/>
      <c r="E38" s="70"/>
      <c r="F38" s="70"/>
      <c r="G38" s="71"/>
      <c r="H38" s="70"/>
      <c r="I38" s="70"/>
      <c r="J38" s="71"/>
      <c r="K38" s="70"/>
      <c r="L38" s="70"/>
      <c r="M38" s="71"/>
      <c r="N38" s="70"/>
      <c r="O38" s="70"/>
      <c r="P38" s="71"/>
      <c r="Q38" s="70"/>
      <c r="R38" s="70"/>
      <c r="S38" s="71"/>
      <c r="T38" s="71"/>
      <c r="U38" s="71"/>
      <c r="V38" s="70"/>
      <c r="W38" s="70"/>
      <c r="X38" s="70"/>
      <c r="Y38" s="70"/>
    </row>
    <row r="39" spans="1:25" ht="14.4" thickTop="1" thickBot="1" x14ac:dyDescent="0.3">
      <c r="A39" s="94" t="s">
        <v>11</v>
      </c>
      <c r="B39" s="96">
        <f>+B2+B37+E37+H37+K37+N37+Q37</f>
        <v>328564.23999999993</v>
      </c>
      <c r="C39" s="70"/>
      <c r="D39" s="70"/>
      <c r="E39" s="70"/>
      <c r="F39" s="70"/>
      <c r="G39" s="71"/>
      <c r="H39" s="70"/>
      <c r="I39" s="70"/>
      <c r="J39" s="71"/>
      <c r="K39" s="70"/>
      <c r="L39" s="70"/>
      <c r="M39" s="71"/>
      <c r="N39" s="70"/>
      <c r="O39" s="70"/>
      <c r="P39" s="71"/>
      <c r="Q39" s="70"/>
      <c r="R39" s="70"/>
      <c r="S39" s="87"/>
      <c r="T39" s="108"/>
      <c r="U39" s="71"/>
      <c r="V39" s="70"/>
      <c r="W39" s="70"/>
      <c r="X39" s="70"/>
      <c r="Y39" s="70"/>
    </row>
    <row r="40" spans="1:25" ht="13.8" thickTop="1" x14ac:dyDescent="0.25">
      <c r="A40" s="70"/>
      <c r="B40" s="70"/>
      <c r="C40" s="70"/>
      <c r="D40" s="70"/>
      <c r="E40" s="70"/>
      <c r="F40" s="70"/>
      <c r="G40" s="71"/>
      <c r="H40" s="70"/>
      <c r="I40" s="70"/>
      <c r="J40" s="71"/>
      <c r="K40" s="70"/>
      <c r="L40" s="70"/>
      <c r="M40" s="71"/>
      <c r="N40" s="70"/>
      <c r="O40" s="70"/>
      <c r="P40" s="71"/>
      <c r="Q40" s="70"/>
      <c r="R40" s="70"/>
      <c r="S40" s="70"/>
      <c r="T40" s="70"/>
      <c r="U40" s="70"/>
      <c r="V40" s="70"/>
      <c r="W40" s="70"/>
      <c r="X40" s="70"/>
      <c r="Y40" s="70"/>
    </row>
    <row r="41" spans="1:25" x14ac:dyDescent="0.25">
      <c r="A41" s="70"/>
      <c r="B41" s="70"/>
      <c r="C41" s="70"/>
      <c r="D41" s="70"/>
      <c r="E41" s="70"/>
      <c r="F41" s="70"/>
      <c r="G41" s="70"/>
      <c r="H41" s="70"/>
      <c r="I41" s="70"/>
      <c r="J41" s="70"/>
      <c r="K41" s="70"/>
      <c r="L41" s="70"/>
      <c r="M41" s="71"/>
      <c r="N41" s="70"/>
      <c r="O41" s="70"/>
      <c r="P41" s="71"/>
      <c r="Q41" s="70"/>
      <c r="R41" s="70"/>
      <c r="S41" s="70"/>
      <c r="T41" s="70"/>
      <c r="U41" s="70"/>
      <c r="V41" s="70"/>
      <c r="W41" s="70"/>
      <c r="X41" s="70"/>
      <c r="Y41" s="70"/>
    </row>
    <row r="42" spans="1:25" x14ac:dyDescent="0.25">
      <c r="A42" s="70"/>
      <c r="B42" s="70"/>
      <c r="C42" s="70"/>
      <c r="D42" s="70"/>
      <c r="E42" s="70"/>
      <c r="F42" s="70"/>
      <c r="G42" s="70"/>
      <c r="H42" s="70"/>
      <c r="I42" s="70"/>
      <c r="J42" s="70"/>
      <c r="K42" s="70"/>
      <c r="L42" s="70"/>
      <c r="M42" s="71"/>
      <c r="N42" s="70"/>
      <c r="O42" s="70"/>
      <c r="P42" s="71"/>
      <c r="Q42" s="70"/>
      <c r="R42" s="70"/>
      <c r="S42" s="70"/>
      <c r="T42" s="70"/>
      <c r="U42" s="70"/>
      <c r="V42" s="70"/>
      <c r="W42" s="70"/>
      <c r="X42" s="70"/>
      <c r="Y42" s="70"/>
    </row>
    <row r="43" spans="1:25" x14ac:dyDescent="0.25">
      <c r="A43" s="70"/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1"/>
      <c r="N43" s="70"/>
      <c r="O43" s="70"/>
      <c r="P43" s="71"/>
      <c r="Q43" s="70"/>
      <c r="R43" s="70"/>
      <c r="S43" s="70"/>
      <c r="T43" s="70"/>
      <c r="U43" s="70"/>
      <c r="V43" s="70"/>
      <c r="W43" s="70"/>
      <c r="X43" s="70"/>
      <c r="Y43" s="70"/>
    </row>
    <row r="44" spans="1:25" x14ac:dyDescent="0.25">
      <c r="A44" s="70"/>
      <c r="B44" s="70"/>
      <c r="C44" s="70"/>
      <c r="D44" s="70"/>
      <c r="E44" s="70"/>
      <c r="F44" s="70"/>
      <c r="G44" s="70"/>
      <c r="H44" s="70"/>
      <c r="I44" s="70"/>
      <c r="J44" s="70"/>
      <c r="K44" s="70"/>
      <c r="L44" s="70"/>
      <c r="M44" s="71"/>
      <c r="N44" s="70"/>
      <c r="O44" s="70"/>
      <c r="P44" s="71"/>
      <c r="Q44" s="70"/>
      <c r="R44" s="70"/>
      <c r="S44" s="70"/>
      <c r="T44" s="70"/>
      <c r="U44" s="70"/>
      <c r="V44" s="70"/>
      <c r="W44" s="70"/>
      <c r="X44" s="70"/>
      <c r="Y44" s="70"/>
    </row>
    <row r="45" spans="1:25" x14ac:dyDescent="0.25">
      <c r="A45" s="70"/>
      <c r="B45" s="70"/>
      <c r="C45" s="70"/>
      <c r="D45" s="70"/>
      <c r="E45" s="70"/>
      <c r="F45" s="70"/>
      <c r="G45" s="70"/>
      <c r="H45" s="70"/>
      <c r="I45" s="70"/>
      <c r="J45" s="70"/>
      <c r="K45" s="70"/>
      <c r="L45" s="70"/>
      <c r="M45" s="71"/>
      <c r="N45" s="70"/>
      <c r="O45" s="70"/>
      <c r="P45" s="71"/>
      <c r="Q45" s="70"/>
      <c r="R45" s="70"/>
      <c r="S45" s="70"/>
      <c r="T45" s="70"/>
      <c r="U45" s="70"/>
      <c r="V45" s="70"/>
      <c r="W45" s="70"/>
      <c r="X45" s="70"/>
      <c r="Y45" s="70"/>
    </row>
    <row r="46" spans="1:25" x14ac:dyDescent="0.25">
      <c r="A46" s="70"/>
      <c r="B46" s="70"/>
      <c r="C46" s="70"/>
      <c r="D46" s="70"/>
      <c r="E46" s="70"/>
      <c r="F46" s="70"/>
      <c r="G46" s="70"/>
      <c r="H46" s="70"/>
      <c r="I46" s="70"/>
      <c r="J46" s="70"/>
      <c r="K46" s="70"/>
      <c r="L46" s="70"/>
      <c r="M46" s="71"/>
      <c r="N46" s="70"/>
      <c r="O46" s="70"/>
      <c r="P46" s="71"/>
      <c r="Q46" s="70"/>
      <c r="R46" s="70"/>
      <c r="S46" s="70"/>
      <c r="T46" s="70"/>
      <c r="U46" s="70"/>
      <c r="V46" s="70"/>
      <c r="W46" s="70"/>
      <c r="X46" s="70"/>
      <c r="Y46" s="70"/>
    </row>
    <row r="47" spans="1:25" x14ac:dyDescent="0.25">
      <c r="A47" s="70"/>
      <c r="B47" s="70"/>
      <c r="C47" s="70"/>
      <c r="D47" s="70"/>
      <c r="E47" s="70"/>
      <c r="F47" s="70"/>
      <c r="G47" s="70"/>
      <c r="H47" s="70"/>
      <c r="I47" s="70"/>
      <c r="J47" s="70"/>
      <c r="K47" s="70"/>
      <c r="L47" s="70"/>
      <c r="M47" s="71"/>
      <c r="N47" s="70"/>
      <c r="O47" s="70"/>
      <c r="P47" s="70"/>
      <c r="Q47" s="70"/>
      <c r="R47" s="70"/>
      <c r="S47" s="70"/>
      <c r="T47" s="70"/>
      <c r="U47" s="70"/>
      <c r="V47" s="70"/>
      <c r="W47" s="70"/>
      <c r="X47" s="70"/>
      <c r="Y47" s="70"/>
    </row>
    <row r="48" spans="1:25" x14ac:dyDescent="0.25">
      <c r="A48" s="70"/>
      <c r="B48" s="70"/>
      <c r="C48" s="70"/>
      <c r="D48" s="70"/>
      <c r="E48" s="70"/>
      <c r="F48" s="70"/>
      <c r="G48" s="70"/>
      <c r="H48" s="70"/>
      <c r="I48" s="70"/>
      <c r="J48" s="70"/>
      <c r="K48" s="70"/>
      <c r="L48" s="70"/>
      <c r="M48" s="70"/>
      <c r="N48" s="70"/>
      <c r="O48" s="70"/>
      <c r="P48" s="70"/>
      <c r="Q48" s="70"/>
      <c r="R48" s="70"/>
      <c r="S48" s="70"/>
      <c r="T48" s="70"/>
      <c r="U48" s="70"/>
      <c r="V48" s="70"/>
      <c r="W48" s="70"/>
      <c r="X48" s="70"/>
      <c r="Y48" s="70"/>
    </row>
    <row r="49" spans="1:25" x14ac:dyDescent="0.25">
      <c r="A49" s="70"/>
      <c r="B49" s="70"/>
      <c r="C49" s="70"/>
      <c r="D49" s="70"/>
      <c r="E49" s="70"/>
      <c r="F49" s="70"/>
      <c r="G49" s="70"/>
      <c r="H49" s="70"/>
      <c r="I49" s="70"/>
      <c r="J49" s="70"/>
      <c r="K49" s="70"/>
      <c r="L49" s="70"/>
      <c r="M49" s="70"/>
      <c r="N49" s="70"/>
      <c r="O49" s="70"/>
      <c r="P49" s="70"/>
      <c r="Q49" s="70"/>
      <c r="R49" s="70"/>
      <c r="S49" s="70"/>
      <c r="T49" s="70"/>
      <c r="U49" s="70"/>
      <c r="V49" s="70"/>
      <c r="W49" s="70"/>
      <c r="X49" s="70"/>
      <c r="Y49" s="70"/>
    </row>
    <row r="50" spans="1:25" x14ac:dyDescent="0.25">
      <c r="A50" s="70"/>
      <c r="B50" s="70"/>
      <c r="C50" s="70"/>
      <c r="D50" s="70"/>
      <c r="E50" s="70"/>
      <c r="F50" s="70"/>
      <c r="G50" s="70"/>
      <c r="H50" s="70"/>
      <c r="I50" s="70"/>
      <c r="J50" s="70"/>
      <c r="K50" s="70"/>
      <c r="L50" s="70"/>
      <c r="M50" s="70"/>
      <c r="N50" s="70"/>
      <c r="O50" s="70"/>
      <c r="P50" s="70"/>
      <c r="Q50" s="70"/>
      <c r="R50" s="70"/>
      <c r="S50" s="70"/>
      <c r="T50" s="70"/>
      <c r="U50" s="70"/>
      <c r="V50" s="70"/>
      <c r="W50" s="70"/>
      <c r="X50" s="70"/>
      <c r="Y50" s="70"/>
    </row>
    <row r="51" spans="1:25" x14ac:dyDescent="0.25">
      <c r="A51" s="70"/>
      <c r="B51" s="70"/>
      <c r="C51" s="70"/>
      <c r="D51" s="70"/>
      <c r="E51" s="70"/>
      <c r="F51" s="70"/>
      <c r="G51" s="70"/>
      <c r="H51" s="70"/>
      <c r="I51" s="70"/>
      <c r="J51" s="70"/>
      <c r="K51" s="70"/>
      <c r="L51" s="70"/>
      <c r="M51" s="70"/>
      <c r="N51" s="70"/>
      <c r="O51" s="70"/>
      <c r="P51" s="70"/>
      <c r="Q51" s="70"/>
      <c r="R51" s="70"/>
      <c r="S51" s="70"/>
      <c r="T51" s="70"/>
      <c r="U51" s="70"/>
      <c r="V51" s="70"/>
      <c r="W51" s="70"/>
      <c r="X51" s="70"/>
      <c r="Y51" s="70"/>
    </row>
    <row r="52" spans="1:25" x14ac:dyDescent="0.25">
      <c r="A52" s="70"/>
      <c r="B52" s="70"/>
      <c r="C52" s="70"/>
      <c r="D52" s="70"/>
      <c r="E52" s="70"/>
      <c r="F52" s="70"/>
      <c r="G52" s="70"/>
      <c r="H52" s="70"/>
      <c r="I52" s="70"/>
      <c r="J52" s="70"/>
      <c r="K52" s="70"/>
      <c r="L52" s="70"/>
      <c r="M52" s="70"/>
      <c r="N52" s="70"/>
      <c r="O52" s="70"/>
      <c r="P52" s="70"/>
      <c r="Q52" s="70"/>
      <c r="R52" s="70"/>
      <c r="S52" s="70"/>
      <c r="T52" s="70"/>
      <c r="U52" s="70"/>
      <c r="V52" s="70"/>
      <c r="W52" s="70"/>
      <c r="X52" s="70"/>
      <c r="Y52" s="70"/>
    </row>
    <row r="53" spans="1:25" x14ac:dyDescent="0.25">
      <c r="A53" s="70"/>
      <c r="B53" s="70"/>
      <c r="C53" s="70"/>
      <c r="D53" s="70"/>
      <c r="E53" s="70"/>
      <c r="F53" s="70"/>
      <c r="G53" s="70"/>
      <c r="H53" s="70"/>
      <c r="I53" s="70"/>
      <c r="J53" s="70"/>
      <c r="K53" s="70"/>
      <c r="L53" s="70"/>
      <c r="M53" s="70"/>
      <c r="N53" s="70"/>
      <c r="O53" s="70"/>
      <c r="P53" s="70"/>
      <c r="Q53" s="70"/>
      <c r="R53" s="70"/>
      <c r="S53" s="70"/>
      <c r="T53" s="70"/>
      <c r="U53" s="70"/>
      <c r="V53" s="70"/>
      <c r="W53" s="70"/>
      <c r="X53" s="70"/>
      <c r="Y53" s="70"/>
    </row>
    <row r="54" spans="1:25" x14ac:dyDescent="0.25">
      <c r="A54" s="70"/>
      <c r="B54" s="70"/>
      <c r="C54" s="70"/>
      <c r="D54" s="70"/>
      <c r="E54" s="70"/>
      <c r="F54" s="70"/>
      <c r="G54" s="70"/>
      <c r="H54" s="70"/>
      <c r="I54" s="70"/>
      <c r="J54" s="70"/>
      <c r="K54" s="70"/>
      <c r="L54" s="70"/>
      <c r="M54" s="70"/>
      <c r="N54" s="70"/>
      <c r="O54" s="70"/>
      <c r="P54" s="70"/>
      <c r="Q54" s="70"/>
      <c r="R54" s="70"/>
      <c r="S54" s="70"/>
      <c r="T54" s="70"/>
      <c r="U54" s="70"/>
      <c r="V54" s="70"/>
      <c r="W54" s="70"/>
      <c r="X54" s="70"/>
      <c r="Y54" s="70"/>
    </row>
    <row r="55" spans="1:25" x14ac:dyDescent="0.25">
      <c r="A55" s="70"/>
      <c r="B55" s="70"/>
      <c r="C55" s="70"/>
      <c r="D55" s="70"/>
      <c r="E55" s="70"/>
      <c r="F55" s="70"/>
      <c r="G55" s="70"/>
      <c r="H55" s="70"/>
      <c r="I55" s="70"/>
      <c r="J55" s="70"/>
      <c r="K55" s="70"/>
      <c r="L55" s="70"/>
      <c r="M55" s="70"/>
      <c r="N55" s="70"/>
      <c r="O55" s="70"/>
      <c r="P55" s="70"/>
      <c r="Q55" s="70"/>
      <c r="R55" s="70"/>
      <c r="S55" s="70"/>
      <c r="T55" s="70"/>
      <c r="U55" s="70"/>
      <c r="V55" s="70"/>
      <c r="W55" s="70"/>
      <c r="X55" s="70"/>
      <c r="Y55" s="70"/>
    </row>
    <row r="56" spans="1:25" x14ac:dyDescent="0.25">
      <c r="A56" s="70"/>
      <c r="B56" s="70"/>
      <c r="C56" s="70"/>
      <c r="D56" s="70"/>
      <c r="E56" s="70"/>
      <c r="F56" s="70"/>
      <c r="G56" s="70"/>
      <c r="H56" s="70"/>
      <c r="I56" s="70"/>
      <c r="J56" s="70"/>
      <c r="K56" s="70"/>
      <c r="L56" s="70"/>
      <c r="M56" s="70"/>
      <c r="N56" s="70"/>
      <c r="O56" s="70"/>
      <c r="P56" s="70"/>
      <c r="Q56" s="70"/>
      <c r="R56" s="70"/>
      <c r="S56" s="70"/>
      <c r="T56" s="70"/>
      <c r="U56" s="70"/>
      <c r="V56" s="70"/>
      <c r="W56" s="70"/>
      <c r="X56" s="70"/>
      <c r="Y56" s="70"/>
    </row>
    <row r="57" spans="1:25" x14ac:dyDescent="0.25">
      <c r="A57" s="70"/>
      <c r="B57" s="70"/>
      <c r="C57" s="70"/>
      <c r="D57" s="70"/>
      <c r="E57" s="70"/>
      <c r="F57" s="70"/>
      <c r="G57" s="70"/>
      <c r="H57" s="70"/>
      <c r="I57" s="70"/>
      <c r="J57" s="70"/>
      <c r="K57" s="70"/>
      <c r="L57" s="70"/>
      <c r="M57" s="70"/>
      <c r="N57" s="70"/>
      <c r="O57" s="70"/>
      <c r="P57" s="70"/>
      <c r="Q57" s="70"/>
      <c r="R57" s="70"/>
      <c r="S57" s="70"/>
      <c r="T57" s="70"/>
      <c r="U57" s="70"/>
      <c r="V57" s="70"/>
      <c r="W57" s="70"/>
      <c r="X57" s="70"/>
      <c r="Y57" s="70"/>
    </row>
    <row r="58" spans="1:25" x14ac:dyDescent="0.25">
      <c r="A58" s="70"/>
      <c r="B58" s="70"/>
      <c r="C58" s="70"/>
      <c r="D58" s="70"/>
      <c r="E58" s="70"/>
      <c r="F58" s="70"/>
      <c r="G58" s="70"/>
      <c r="H58" s="70"/>
      <c r="I58" s="70"/>
      <c r="J58" s="70"/>
      <c r="K58" s="70"/>
      <c r="L58" s="70"/>
      <c r="M58" s="70"/>
      <c r="N58" s="70"/>
      <c r="O58" s="70"/>
      <c r="P58" s="70"/>
      <c r="Q58" s="70"/>
      <c r="R58" s="70"/>
      <c r="S58" s="70"/>
      <c r="T58" s="70"/>
      <c r="U58" s="70"/>
      <c r="V58" s="70"/>
      <c r="W58" s="70"/>
      <c r="X58" s="70"/>
      <c r="Y58" s="70"/>
    </row>
    <row r="59" spans="1:25" x14ac:dyDescent="0.25">
      <c r="A59" s="70"/>
      <c r="B59" s="70"/>
      <c r="C59" s="70"/>
      <c r="D59" s="70"/>
      <c r="E59" s="70"/>
      <c r="F59" s="70"/>
      <c r="G59" s="70"/>
      <c r="H59" s="70"/>
      <c r="I59" s="70"/>
      <c r="J59" s="70"/>
      <c r="K59" s="70"/>
      <c r="L59" s="70"/>
      <c r="M59" s="70"/>
      <c r="N59" s="70"/>
      <c r="O59" s="70"/>
      <c r="P59" s="70"/>
      <c r="Q59" s="70"/>
      <c r="R59" s="70"/>
      <c r="S59" s="70"/>
      <c r="T59" s="70"/>
      <c r="U59" s="70"/>
      <c r="V59" s="70"/>
      <c r="W59" s="70"/>
      <c r="X59" s="70"/>
      <c r="Y59" s="70"/>
    </row>
    <row r="60" spans="1:25" x14ac:dyDescent="0.25">
      <c r="A60" s="70"/>
      <c r="B60" s="70"/>
      <c r="C60" s="70"/>
      <c r="D60" s="70"/>
      <c r="E60" s="70"/>
      <c r="F60" s="70"/>
      <c r="G60" s="70"/>
      <c r="H60" s="70"/>
      <c r="I60" s="70"/>
      <c r="J60" s="70"/>
      <c r="K60" s="70"/>
      <c r="L60" s="70"/>
      <c r="M60" s="70"/>
      <c r="N60" s="70"/>
      <c r="O60" s="70"/>
      <c r="P60" s="70"/>
      <c r="Q60" s="70"/>
      <c r="R60" s="70"/>
      <c r="S60" s="70"/>
      <c r="T60" s="70"/>
      <c r="U60" s="70"/>
      <c r="V60" s="70"/>
      <c r="W60" s="70"/>
      <c r="X60" s="70"/>
      <c r="Y60" s="70"/>
    </row>
    <row r="61" spans="1:25" x14ac:dyDescent="0.25">
      <c r="A61" s="70"/>
      <c r="B61" s="70"/>
      <c r="C61" s="70"/>
      <c r="D61" s="70"/>
      <c r="E61" s="70"/>
      <c r="F61" s="70"/>
      <c r="G61" s="70"/>
      <c r="H61" s="70"/>
      <c r="I61" s="70"/>
      <c r="J61" s="70"/>
      <c r="K61" s="70"/>
      <c r="L61" s="70"/>
      <c r="M61" s="70"/>
      <c r="N61" s="70"/>
      <c r="O61" s="70"/>
      <c r="P61" s="70"/>
      <c r="Q61" s="70"/>
      <c r="R61" s="70"/>
      <c r="S61" s="70"/>
      <c r="T61" s="70"/>
      <c r="U61" s="70"/>
      <c r="V61" s="70"/>
      <c r="W61" s="70"/>
      <c r="X61" s="70"/>
      <c r="Y61" s="70"/>
    </row>
    <row r="62" spans="1:25" x14ac:dyDescent="0.25">
      <c r="A62" s="70"/>
      <c r="B62" s="70"/>
      <c r="C62" s="70"/>
      <c r="D62" s="70"/>
      <c r="E62" s="70"/>
      <c r="F62" s="70"/>
      <c r="G62" s="70"/>
      <c r="H62" s="70"/>
      <c r="I62" s="70"/>
      <c r="J62" s="70"/>
      <c r="K62" s="70"/>
      <c r="L62" s="70"/>
      <c r="M62" s="70"/>
      <c r="N62" s="70"/>
      <c r="O62" s="70"/>
      <c r="P62" s="70"/>
      <c r="Q62" s="70"/>
      <c r="R62" s="70"/>
      <c r="S62" s="70"/>
      <c r="T62" s="70"/>
      <c r="U62" s="70"/>
      <c r="V62" s="70"/>
      <c r="W62" s="70"/>
      <c r="X62" s="70"/>
      <c r="Y62" s="70"/>
    </row>
    <row r="63" spans="1:25" x14ac:dyDescent="0.25">
      <c r="A63" s="70"/>
      <c r="B63" s="70"/>
      <c r="C63" s="70"/>
      <c r="D63" s="70"/>
      <c r="E63" s="70"/>
      <c r="F63" s="70"/>
      <c r="G63" s="70"/>
      <c r="H63" s="70"/>
      <c r="I63" s="70"/>
      <c r="J63" s="70"/>
      <c r="K63" s="70"/>
      <c r="L63" s="70"/>
      <c r="M63" s="70"/>
      <c r="N63" s="70"/>
      <c r="O63" s="70"/>
      <c r="P63" s="70"/>
      <c r="Q63" s="70"/>
      <c r="R63" s="70"/>
      <c r="S63" s="70"/>
      <c r="T63" s="70"/>
      <c r="U63" s="70"/>
      <c r="V63" s="70"/>
      <c r="W63" s="70"/>
      <c r="X63" s="70"/>
      <c r="Y63" s="70"/>
    </row>
    <row r="64" spans="1:25" x14ac:dyDescent="0.25">
      <c r="A64" s="70"/>
      <c r="B64" s="70"/>
      <c r="C64" s="70"/>
      <c r="D64" s="70"/>
      <c r="E64" s="70"/>
      <c r="F64" s="70"/>
      <c r="G64" s="70"/>
      <c r="H64" s="70"/>
      <c r="I64" s="70"/>
      <c r="J64" s="70"/>
      <c r="K64" s="70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</row>
    <row r="65" spans="1:25" x14ac:dyDescent="0.25">
      <c r="A65" s="70"/>
      <c r="B65" s="70"/>
      <c r="C65" s="70"/>
      <c r="D65" s="70"/>
      <c r="E65" s="70"/>
      <c r="F65" s="70"/>
      <c r="G65" s="70"/>
      <c r="H65" s="70"/>
      <c r="I65" s="70"/>
      <c r="J65" s="70"/>
      <c r="K65" s="70"/>
      <c r="L65" s="70"/>
      <c r="M65" s="70"/>
      <c r="N65" s="70"/>
      <c r="O65" s="70"/>
      <c r="P65" s="70"/>
      <c r="Q65" s="70"/>
      <c r="R65" s="70"/>
      <c r="S65" s="70"/>
      <c r="T65" s="70"/>
      <c r="U65" s="70"/>
      <c r="V65" s="70"/>
      <c r="W65" s="70"/>
      <c r="X65" s="70"/>
      <c r="Y65" s="70"/>
    </row>
    <row r="66" spans="1:25" x14ac:dyDescent="0.25">
      <c r="A66" s="70"/>
      <c r="B66" s="70"/>
      <c r="C66" s="70"/>
      <c r="D66" s="70"/>
      <c r="E66" s="70"/>
      <c r="F66" s="70"/>
      <c r="G66" s="70"/>
      <c r="H66" s="70"/>
      <c r="I66" s="70"/>
      <c r="J66" s="70"/>
      <c r="K66" s="70"/>
      <c r="L66" s="70"/>
      <c r="M66" s="70"/>
      <c r="N66" s="70"/>
      <c r="O66" s="70"/>
      <c r="P66" s="70"/>
      <c r="Q66" s="70"/>
      <c r="R66" s="70"/>
      <c r="S66" s="70"/>
      <c r="T66" s="70"/>
      <c r="U66" s="70"/>
      <c r="V66" s="70"/>
      <c r="W66" s="70"/>
      <c r="X66" s="70"/>
      <c r="Y66" s="70"/>
    </row>
    <row r="67" spans="1:25" x14ac:dyDescent="0.25">
      <c r="A67" s="70"/>
      <c r="B67" s="70"/>
      <c r="C67" s="70"/>
      <c r="D67" s="70"/>
      <c r="E67" s="70"/>
      <c r="F67" s="70"/>
      <c r="G67" s="70"/>
      <c r="H67" s="70"/>
      <c r="I67" s="70"/>
      <c r="J67" s="70"/>
      <c r="K67" s="70"/>
      <c r="L67" s="70"/>
      <c r="M67" s="70"/>
      <c r="N67" s="70"/>
      <c r="O67" s="70"/>
      <c r="P67" s="70"/>
      <c r="Q67" s="70"/>
      <c r="R67" s="70"/>
      <c r="S67" s="70"/>
      <c r="T67" s="70"/>
      <c r="U67" s="70"/>
      <c r="V67" s="70"/>
      <c r="W67" s="70"/>
      <c r="X67" s="70"/>
      <c r="Y67" s="70"/>
    </row>
    <row r="68" spans="1:25" x14ac:dyDescent="0.25">
      <c r="A68" s="70"/>
      <c r="B68" s="70"/>
      <c r="C68" s="70"/>
      <c r="D68" s="70"/>
      <c r="E68" s="70"/>
      <c r="F68" s="70"/>
      <c r="G68" s="70"/>
      <c r="H68" s="70"/>
      <c r="I68" s="70"/>
      <c r="J68" s="70"/>
      <c r="K68" s="70"/>
      <c r="L68" s="70"/>
      <c r="M68" s="70"/>
      <c r="N68" s="70"/>
      <c r="O68" s="70"/>
      <c r="P68" s="70"/>
      <c r="Q68" s="70"/>
      <c r="R68" s="70"/>
      <c r="S68" s="70"/>
      <c r="T68" s="70"/>
      <c r="U68" s="70"/>
      <c r="V68" s="70"/>
      <c r="W68" s="70"/>
      <c r="X68" s="70"/>
      <c r="Y68" s="70"/>
    </row>
    <row r="69" spans="1:25" x14ac:dyDescent="0.25">
      <c r="A69" s="70"/>
      <c r="B69" s="70"/>
      <c r="C69" s="70"/>
      <c r="D69" s="70"/>
      <c r="E69" s="70"/>
      <c r="F69" s="70"/>
      <c r="G69" s="70"/>
      <c r="H69" s="70"/>
      <c r="I69" s="70"/>
      <c r="J69" s="70"/>
      <c r="K69" s="70"/>
      <c r="L69" s="70"/>
      <c r="M69" s="70"/>
      <c r="N69" s="70"/>
      <c r="O69" s="70"/>
      <c r="P69" s="70"/>
      <c r="Q69" s="70"/>
      <c r="R69" s="70"/>
      <c r="S69" s="70"/>
      <c r="T69" s="70"/>
      <c r="U69" s="70"/>
      <c r="V69" s="70"/>
      <c r="W69" s="70"/>
      <c r="X69" s="70"/>
      <c r="Y69" s="70"/>
    </row>
    <row r="70" spans="1:25" x14ac:dyDescent="0.25">
      <c r="A70" s="70"/>
      <c r="B70" s="70"/>
      <c r="C70" s="70"/>
      <c r="D70" s="70"/>
      <c r="E70" s="70"/>
      <c r="F70" s="70"/>
      <c r="G70" s="70"/>
      <c r="H70" s="70"/>
      <c r="I70" s="70"/>
      <c r="J70" s="70"/>
      <c r="K70" s="70"/>
      <c r="L70" s="70"/>
      <c r="M70" s="70"/>
      <c r="N70" s="70"/>
      <c r="O70" s="70"/>
      <c r="P70" s="70"/>
      <c r="Q70" s="70"/>
      <c r="R70" s="70"/>
      <c r="S70" s="70"/>
      <c r="T70" s="70"/>
      <c r="U70" s="70"/>
      <c r="V70" s="70"/>
      <c r="W70" s="70"/>
      <c r="X70" s="70"/>
      <c r="Y70" s="70"/>
    </row>
    <row r="71" spans="1:25" x14ac:dyDescent="0.25">
      <c r="A71" s="70"/>
      <c r="B71" s="70"/>
      <c r="C71" s="70"/>
      <c r="D71" s="70"/>
      <c r="E71" s="70"/>
      <c r="F71" s="70"/>
      <c r="G71" s="70"/>
      <c r="H71" s="70"/>
      <c r="I71" s="70"/>
      <c r="J71" s="70"/>
      <c r="K71" s="70"/>
      <c r="L71" s="70"/>
      <c r="M71" s="70"/>
      <c r="N71" s="70"/>
      <c r="O71" s="70"/>
      <c r="P71" s="70"/>
      <c r="Q71" s="70"/>
      <c r="R71" s="70"/>
      <c r="S71" s="70"/>
      <c r="T71" s="70"/>
      <c r="U71" s="70"/>
      <c r="V71" s="70"/>
      <c r="W71" s="70"/>
      <c r="X71" s="70"/>
      <c r="Y71" s="70"/>
    </row>
    <row r="72" spans="1:25" x14ac:dyDescent="0.25">
      <c r="A72" s="70"/>
      <c r="B72" s="70"/>
      <c r="C72" s="70"/>
      <c r="D72" s="70"/>
      <c r="E72" s="70"/>
      <c r="F72" s="70"/>
      <c r="G72" s="70"/>
      <c r="H72" s="70"/>
      <c r="I72" s="70"/>
      <c r="J72" s="70"/>
      <c r="K72" s="70"/>
      <c r="L72" s="70"/>
      <c r="M72" s="70"/>
      <c r="N72" s="70"/>
      <c r="O72" s="70"/>
      <c r="P72" s="70"/>
      <c r="Q72" s="70"/>
      <c r="R72" s="70"/>
      <c r="S72" s="70"/>
      <c r="T72" s="70"/>
      <c r="U72" s="70"/>
      <c r="V72" s="70"/>
      <c r="W72" s="70"/>
      <c r="X72" s="70"/>
      <c r="Y72" s="70"/>
    </row>
    <row r="73" spans="1:25" x14ac:dyDescent="0.25">
      <c r="A73" s="70"/>
      <c r="B73" s="70"/>
      <c r="C73" s="70"/>
      <c r="D73" s="70"/>
      <c r="E73" s="70"/>
      <c r="F73" s="70"/>
      <c r="G73" s="70"/>
      <c r="H73" s="70"/>
      <c r="I73" s="70"/>
      <c r="J73" s="70"/>
      <c r="K73" s="70"/>
      <c r="L73" s="70"/>
      <c r="M73" s="70"/>
      <c r="N73" s="70"/>
      <c r="O73" s="70"/>
      <c r="P73" s="70"/>
      <c r="Q73" s="70"/>
      <c r="R73" s="70"/>
      <c r="S73" s="70"/>
      <c r="T73" s="70"/>
      <c r="U73" s="70"/>
      <c r="V73" s="70"/>
      <c r="W73" s="70"/>
      <c r="X73" s="70"/>
      <c r="Y73" s="70"/>
    </row>
    <row r="74" spans="1:25" x14ac:dyDescent="0.25">
      <c r="A74" s="70"/>
      <c r="B74" s="70"/>
      <c r="C74" s="70"/>
      <c r="D74" s="70"/>
      <c r="E74" s="70"/>
      <c r="F74" s="70"/>
      <c r="G74" s="70"/>
      <c r="H74" s="70"/>
      <c r="I74" s="70"/>
      <c r="J74" s="70"/>
      <c r="K74" s="70"/>
      <c r="L74" s="70"/>
      <c r="M74" s="70"/>
      <c r="N74" s="70"/>
      <c r="O74" s="70"/>
      <c r="P74" s="70"/>
      <c r="Q74" s="70"/>
      <c r="R74" s="70"/>
      <c r="S74" s="70"/>
      <c r="T74" s="70"/>
      <c r="U74" s="70"/>
      <c r="V74" s="70"/>
      <c r="W74" s="70"/>
      <c r="X74" s="70"/>
      <c r="Y74" s="70"/>
    </row>
    <row r="75" spans="1:25" x14ac:dyDescent="0.25">
      <c r="A75" s="70"/>
      <c r="B75" s="70"/>
      <c r="C75" s="70"/>
      <c r="D75" s="70"/>
      <c r="E75" s="70"/>
      <c r="F75" s="70"/>
      <c r="G75" s="70"/>
      <c r="H75" s="70"/>
      <c r="I75" s="70"/>
      <c r="J75" s="70"/>
      <c r="K75" s="70"/>
      <c r="L75" s="70"/>
      <c r="M75" s="70"/>
      <c r="N75" s="70"/>
      <c r="O75" s="70"/>
      <c r="P75" s="70"/>
      <c r="Q75" s="70"/>
      <c r="R75" s="70"/>
      <c r="S75" s="70"/>
      <c r="T75" s="70"/>
      <c r="U75" s="70"/>
      <c r="V75" s="70"/>
      <c r="W75" s="70"/>
      <c r="X75" s="70"/>
      <c r="Y75" s="70"/>
    </row>
    <row r="76" spans="1:25" x14ac:dyDescent="0.25">
      <c r="A76" s="70"/>
      <c r="B76" s="70"/>
      <c r="C76" s="70"/>
      <c r="D76" s="70"/>
      <c r="E76" s="70"/>
      <c r="F76" s="70"/>
      <c r="G76" s="70"/>
      <c r="H76" s="70"/>
      <c r="I76" s="70"/>
      <c r="J76" s="70"/>
      <c r="K76" s="70"/>
      <c r="L76" s="70"/>
      <c r="M76" s="70"/>
      <c r="N76" s="70"/>
      <c r="O76" s="70"/>
      <c r="P76" s="70"/>
      <c r="Q76" s="70"/>
      <c r="R76" s="70"/>
      <c r="S76" s="70"/>
      <c r="T76" s="70"/>
      <c r="U76" s="70"/>
      <c r="V76" s="70"/>
      <c r="W76" s="70"/>
      <c r="X76" s="70"/>
      <c r="Y76" s="70"/>
    </row>
    <row r="77" spans="1:25" x14ac:dyDescent="0.25">
      <c r="A77" s="70"/>
      <c r="B77" s="70"/>
      <c r="C77" s="70"/>
      <c r="D77" s="70"/>
      <c r="E77" s="70"/>
      <c r="F77" s="70"/>
      <c r="G77" s="70"/>
      <c r="H77" s="70"/>
      <c r="I77" s="70"/>
      <c r="J77" s="70"/>
      <c r="K77" s="70"/>
      <c r="L77" s="70"/>
      <c r="M77" s="70"/>
      <c r="N77" s="70"/>
      <c r="O77" s="70"/>
      <c r="P77" s="70"/>
      <c r="Q77" s="70"/>
      <c r="R77" s="70"/>
      <c r="S77" s="70"/>
      <c r="T77" s="70"/>
      <c r="U77" s="70"/>
      <c r="V77" s="70"/>
      <c r="W77" s="70"/>
      <c r="X77" s="70"/>
      <c r="Y77" s="70"/>
    </row>
    <row r="78" spans="1:25" x14ac:dyDescent="0.25">
      <c r="A78" s="70"/>
      <c r="B78" s="70"/>
      <c r="C78" s="70"/>
      <c r="D78" s="70"/>
      <c r="E78" s="70"/>
      <c r="F78" s="70"/>
      <c r="G78" s="70"/>
      <c r="H78" s="70"/>
      <c r="I78" s="70"/>
      <c r="J78" s="70"/>
      <c r="K78" s="70"/>
      <c r="L78" s="70"/>
      <c r="M78" s="70"/>
      <c r="N78" s="70"/>
      <c r="O78" s="70"/>
      <c r="P78" s="70"/>
      <c r="Q78" s="70"/>
      <c r="R78" s="70"/>
      <c r="S78" s="70"/>
      <c r="T78" s="70"/>
      <c r="U78" s="70"/>
      <c r="V78" s="70"/>
      <c r="W78" s="70"/>
      <c r="X78" s="70"/>
      <c r="Y78" s="70"/>
    </row>
    <row r="79" spans="1:25" x14ac:dyDescent="0.25">
      <c r="A79" s="70"/>
      <c r="B79" s="70"/>
      <c r="C79" s="70"/>
      <c r="D79" s="70"/>
      <c r="E79" s="70"/>
      <c r="F79" s="70"/>
      <c r="G79" s="70"/>
      <c r="H79" s="70"/>
      <c r="I79" s="70"/>
      <c r="J79" s="70"/>
      <c r="K79" s="70"/>
      <c r="L79" s="70"/>
      <c r="M79" s="70"/>
      <c r="N79" s="70"/>
      <c r="O79" s="70"/>
      <c r="P79" s="70"/>
      <c r="Q79" s="70"/>
      <c r="R79" s="70"/>
      <c r="S79" s="70"/>
      <c r="T79" s="70"/>
      <c r="U79" s="70"/>
      <c r="V79" s="70"/>
      <c r="W79" s="70"/>
      <c r="X79" s="70"/>
      <c r="Y79" s="70"/>
    </row>
    <row r="80" spans="1:25" x14ac:dyDescent="0.25">
      <c r="A80" s="70"/>
      <c r="B80" s="70"/>
      <c r="C80" s="70"/>
      <c r="D80" s="70"/>
      <c r="E80" s="70"/>
      <c r="F80" s="70"/>
      <c r="G80" s="70"/>
      <c r="H80" s="70"/>
      <c r="I80" s="70"/>
      <c r="J80" s="70"/>
      <c r="K80" s="70"/>
      <c r="L80" s="70"/>
      <c r="M80" s="70"/>
      <c r="N80" s="70"/>
      <c r="O80" s="70"/>
      <c r="P80" s="70"/>
      <c r="Q80" s="70"/>
      <c r="R80" s="70"/>
      <c r="S80" s="70"/>
      <c r="T80" s="70"/>
      <c r="U80" s="70"/>
      <c r="V80" s="70"/>
      <c r="W80" s="70"/>
      <c r="X80" s="70"/>
      <c r="Y80" s="70"/>
    </row>
    <row r="81" spans="1:25" x14ac:dyDescent="0.25">
      <c r="A81" s="70"/>
      <c r="B81" s="70"/>
      <c r="C81" s="70"/>
      <c r="D81" s="70"/>
      <c r="E81" s="70"/>
      <c r="F81" s="70"/>
      <c r="G81" s="70"/>
      <c r="H81" s="70"/>
      <c r="I81" s="70"/>
      <c r="J81" s="70"/>
      <c r="K81" s="70"/>
      <c r="L81" s="70"/>
      <c r="M81" s="70"/>
      <c r="N81" s="70"/>
      <c r="O81" s="70"/>
      <c r="P81" s="70"/>
      <c r="Q81" s="70"/>
      <c r="R81" s="70"/>
      <c r="S81" s="70"/>
      <c r="T81" s="70"/>
      <c r="U81" s="70"/>
      <c r="V81" s="70"/>
      <c r="W81" s="70"/>
      <c r="X81" s="70"/>
      <c r="Y81" s="70"/>
    </row>
    <row r="82" spans="1:25" x14ac:dyDescent="0.25">
      <c r="A82" s="70"/>
      <c r="B82" s="70"/>
      <c r="C82" s="70"/>
      <c r="D82" s="70"/>
      <c r="E82" s="70"/>
      <c r="F82" s="70"/>
      <c r="G82" s="70"/>
      <c r="H82" s="70"/>
      <c r="I82" s="70"/>
      <c r="J82" s="70"/>
      <c r="K82" s="70"/>
      <c r="L82" s="70"/>
      <c r="M82" s="70"/>
      <c r="N82" s="70"/>
      <c r="O82" s="70"/>
      <c r="P82" s="70"/>
      <c r="Q82" s="70"/>
      <c r="R82" s="70"/>
      <c r="S82" s="70"/>
      <c r="T82" s="70"/>
      <c r="U82" s="70"/>
      <c r="V82" s="70"/>
      <c r="W82" s="70"/>
      <c r="X82" s="70"/>
      <c r="Y82" s="70"/>
    </row>
    <row r="83" spans="1:25" x14ac:dyDescent="0.25">
      <c r="A83" s="70"/>
      <c r="B83" s="70"/>
      <c r="C83" s="70"/>
      <c r="D83" s="70"/>
      <c r="E83" s="70"/>
      <c r="F83" s="70"/>
      <c r="G83" s="70"/>
      <c r="H83" s="70"/>
      <c r="I83" s="70"/>
      <c r="J83" s="70"/>
      <c r="K83" s="70"/>
      <c r="L83" s="70"/>
      <c r="M83" s="70"/>
      <c r="N83" s="70"/>
      <c r="O83" s="70"/>
      <c r="P83" s="70"/>
      <c r="Q83" s="70"/>
      <c r="R83" s="70"/>
      <c r="S83" s="70"/>
      <c r="T83" s="70"/>
      <c r="U83" s="70"/>
      <c r="V83" s="70"/>
      <c r="W83" s="70"/>
      <c r="X83" s="70"/>
      <c r="Y83" s="70"/>
    </row>
    <row r="84" spans="1:25" x14ac:dyDescent="0.25">
      <c r="A84" s="70"/>
      <c r="B84" s="70"/>
      <c r="C84" s="70"/>
      <c r="D84" s="70"/>
      <c r="E84" s="70"/>
      <c r="F84" s="70"/>
      <c r="G84" s="70"/>
      <c r="H84" s="70"/>
      <c r="I84" s="70"/>
      <c r="J84" s="70"/>
      <c r="K84" s="70"/>
      <c r="L84" s="70"/>
      <c r="M84" s="70"/>
      <c r="N84" s="70"/>
      <c r="O84" s="70"/>
      <c r="P84" s="70"/>
      <c r="Q84" s="70"/>
      <c r="R84" s="70"/>
      <c r="S84" s="70"/>
      <c r="T84" s="70"/>
      <c r="U84" s="70"/>
      <c r="V84" s="70"/>
      <c r="W84" s="70"/>
      <c r="X84" s="70"/>
      <c r="Y84" s="70"/>
    </row>
    <row r="85" spans="1:25" x14ac:dyDescent="0.25">
      <c r="A85" s="70"/>
      <c r="B85" s="70"/>
      <c r="C85" s="70"/>
      <c r="D85" s="70"/>
      <c r="E85" s="70"/>
      <c r="F85" s="70"/>
      <c r="G85" s="70"/>
      <c r="H85" s="70"/>
      <c r="I85" s="70"/>
      <c r="J85" s="70"/>
      <c r="K85" s="70"/>
      <c r="L85" s="70"/>
      <c r="M85" s="70"/>
      <c r="N85" s="70"/>
      <c r="O85" s="70"/>
      <c r="P85" s="70"/>
      <c r="Q85" s="70"/>
      <c r="R85" s="70"/>
      <c r="S85" s="70"/>
      <c r="T85" s="70"/>
      <c r="U85" s="70"/>
      <c r="V85" s="70"/>
      <c r="W85" s="70"/>
      <c r="X85" s="70"/>
      <c r="Y85" s="70"/>
    </row>
    <row r="86" spans="1:25" x14ac:dyDescent="0.25">
      <c r="A86" s="70"/>
      <c r="B86" s="70"/>
      <c r="C86" s="70"/>
      <c r="D86" s="70"/>
      <c r="E86" s="70"/>
      <c r="F86" s="70"/>
      <c r="G86" s="70"/>
      <c r="H86" s="70"/>
      <c r="I86" s="70"/>
      <c r="J86" s="70"/>
      <c r="K86" s="70"/>
      <c r="L86" s="70"/>
      <c r="M86" s="70"/>
      <c r="N86" s="70"/>
      <c r="O86" s="70"/>
      <c r="P86" s="70"/>
      <c r="Q86" s="70"/>
      <c r="R86" s="70"/>
      <c r="S86" s="70"/>
      <c r="T86" s="70"/>
      <c r="U86" s="70"/>
      <c r="V86" s="70"/>
      <c r="W86" s="70"/>
      <c r="X86" s="70"/>
      <c r="Y86" s="70"/>
    </row>
    <row r="87" spans="1:25" x14ac:dyDescent="0.25">
      <c r="A87" s="70"/>
      <c r="B87" s="70"/>
      <c r="C87" s="70"/>
      <c r="D87" s="70"/>
      <c r="E87" s="70"/>
      <c r="F87" s="70"/>
      <c r="G87" s="70"/>
      <c r="H87" s="70"/>
      <c r="I87" s="70"/>
      <c r="J87" s="70"/>
      <c r="K87" s="70"/>
      <c r="L87" s="70"/>
      <c r="M87" s="70"/>
      <c r="N87" s="70"/>
      <c r="O87" s="70"/>
      <c r="P87" s="70"/>
      <c r="Q87" s="70"/>
      <c r="R87" s="70"/>
      <c r="S87" s="70"/>
      <c r="T87" s="70"/>
      <c r="U87" s="70"/>
      <c r="V87" s="70"/>
      <c r="W87" s="70"/>
      <c r="X87" s="70"/>
      <c r="Y87" s="70"/>
    </row>
    <row r="88" spans="1:25" x14ac:dyDescent="0.25">
      <c r="A88" s="70"/>
      <c r="B88" s="70"/>
      <c r="C88" s="70"/>
      <c r="D88" s="70"/>
      <c r="E88" s="70"/>
      <c r="F88" s="70"/>
      <c r="G88" s="70"/>
      <c r="H88" s="70"/>
      <c r="I88" s="70"/>
      <c r="J88" s="70"/>
      <c r="K88" s="70"/>
      <c r="L88" s="70"/>
      <c r="M88" s="70"/>
      <c r="N88" s="70"/>
      <c r="O88" s="70"/>
      <c r="P88" s="70"/>
      <c r="Q88" s="70"/>
      <c r="R88" s="70"/>
      <c r="S88" s="70"/>
      <c r="T88" s="70"/>
      <c r="U88" s="70"/>
      <c r="V88" s="70"/>
      <c r="W88" s="70"/>
      <c r="X88" s="70"/>
      <c r="Y88" s="70"/>
    </row>
    <row r="89" spans="1:25" x14ac:dyDescent="0.25">
      <c r="A89" s="70"/>
      <c r="B89" s="70"/>
      <c r="C89" s="70"/>
      <c r="D89" s="70"/>
      <c r="E89" s="70"/>
      <c r="F89" s="70"/>
      <c r="G89" s="70"/>
      <c r="H89" s="70"/>
      <c r="I89" s="70"/>
      <c r="J89" s="70"/>
      <c r="K89" s="70"/>
      <c r="L89" s="70"/>
      <c r="M89" s="70"/>
      <c r="N89" s="70"/>
      <c r="O89" s="70"/>
      <c r="P89" s="70"/>
      <c r="Q89" s="70"/>
      <c r="R89" s="70"/>
      <c r="S89" s="70"/>
      <c r="T89" s="70"/>
      <c r="U89" s="70"/>
      <c r="V89" s="70"/>
      <c r="W89" s="70"/>
      <c r="X89" s="70"/>
      <c r="Y89" s="70"/>
    </row>
    <row r="90" spans="1:25" x14ac:dyDescent="0.25">
      <c r="A90" s="70"/>
      <c r="B90" s="70"/>
      <c r="C90" s="70"/>
      <c r="D90" s="70"/>
      <c r="E90" s="70"/>
      <c r="F90" s="70"/>
      <c r="G90" s="70"/>
      <c r="H90" s="70"/>
      <c r="I90" s="70"/>
      <c r="J90" s="70"/>
      <c r="K90" s="70"/>
      <c r="L90" s="70"/>
      <c r="M90" s="70"/>
      <c r="N90" s="70"/>
      <c r="O90" s="70"/>
      <c r="P90" s="70"/>
      <c r="Q90" s="70"/>
      <c r="R90" s="70"/>
      <c r="S90" s="70"/>
      <c r="T90" s="70"/>
      <c r="U90" s="70"/>
      <c r="V90" s="70"/>
      <c r="W90" s="70"/>
      <c r="X90" s="70"/>
      <c r="Y90" s="70"/>
    </row>
    <row r="91" spans="1:25" x14ac:dyDescent="0.25">
      <c r="A91" s="70"/>
      <c r="B91" s="70"/>
      <c r="C91" s="70"/>
      <c r="D91" s="70"/>
      <c r="E91" s="70"/>
      <c r="F91" s="70"/>
      <c r="G91" s="70"/>
      <c r="H91" s="70"/>
      <c r="I91" s="70"/>
      <c r="J91" s="70"/>
      <c r="K91" s="70"/>
      <c r="L91" s="70"/>
      <c r="M91" s="70"/>
      <c r="N91" s="70"/>
      <c r="O91" s="70"/>
      <c r="P91" s="70"/>
      <c r="Q91" s="70"/>
      <c r="R91" s="70"/>
      <c r="S91" s="70"/>
      <c r="T91" s="70"/>
      <c r="U91" s="70"/>
      <c r="V91" s="70"/>
      <c r="W91" s="70"/>
      <c r="X91" s="70"/>
      <c r="Y91" s="70"/>
    </row>
    <row r="92" spans="1:25" x14ac:dyDescent="0.25">
      <c r="A92" s="70"/>
      <c r="B92" s="70"/>
      <c r="C92" s="70"/>
      <c r="D92" s="70"/>
      <c r="E92" s="70"/>
      <c r="F92" s="70"/>
      <c r="G92" s="70"/>
      <c r="H92" s="70"/>
      <c r="I92" s="70"/>
      <c r="J92" s="70"/>
      <c r="K92" s="70"/>
      <c r="L92" s="70"/>
      <c r="M92" s="70"/>
      <c r="N92" s="70"/>
      <c r="O92" s="70"/>
      <c r="P92" s="70"/>
      <c r="Q92" s="70"/>
      <c r="R92" s="70"/>
      <c r="S92" s="70"/>
      <c r="T92" s="70"/>
      <c r="U92" s="70"/>
      <c r="V92" s="70"/>
      <c r="W92" s="70"/>
      <c r="X92" s="70"/>
      <c r="Y92" s="70"/>
    </row>
    <row r="93" spans="1:25" x14ac:dyDescent="0.25">
      <c r="A93" s="70"/>
      <c r="B93" s="70"/>
      <c r="C93" s="70"/>
      <c r="D93" s="70"/>
      <c r="E93" s="70"/>
      <c r="F93" s="70"/>
      <c r="G93" s="70"/>
      <c r="H93" s="70"/>
      <c r="I93" s="70"/>
      <c r="J93" s="70"/>
      <c r="K93" s="70"/>
      <c r="L93" s="70"/>
      <c r="M93" s="70"/>
      <c r="N93" s="70"/>
      <c r="O93" s="70"/>
      <c r="P93" s="70"/>
      <c r="Q93" s="70"/>
      <c r="R93" s="70"/>
      <c r="S93" s="70"/>
      <c r="T93" s="70"/>
      <c r="U93" s="70"/>
      <c r="V93" s="70"/>
      <c r="W93" s="70"/>
      <c r="X93" s="70"/>
      <c r="Y93" s="70"/>
    </row>
    <row r="94" spans="1:25" x14ac:dyDescent="0.25">
      <c r="A94" s="70"/>
      <c r="B94" s="70"/>
      <c r="C94" s="70"/>
      <c r="D94" s="70"/>
      <c r="E94" s="70"/>
      <c r="F94" s="70"/>
      <c r="G94" s="70"/>
      <c r="H94" s="70"/>
      <c r="I94" s="70"/>
      <c r="J94" s="70"/>
      <c r="K94" s="70"/>
      <c r="L94" s="70"/>
      <c r="M94" s="70"/>
      <c r="N94" s="70"/>
      <c r="O94" s="70"/>
      <c r="P94" s="70"/>
      <c r="Q94" s="70"/>
      <c r="R94" s="70"/>
      <c r="S94" s="70"/>
      <c r="T94" s="70"/>
      <c r="U94" s="70"/>
      <c r="V94" s="70"/>
      <c r="W94" s="70"/>
      <c r="X94" s="70"/>
      <c r="Y94" s="70"/>
    </row>
    <row r="95" spans="1:25" x14ac:dyDescent="0.25">
      <c r="A95" s="70"/>
      <c r="B95" s="70"/>
      <c r="C95" s="70"/>
      <c r="D95" s="70"/>
      <c r="E95" s="70"/>
      <c r="F95" s="70"/>
      <c r="G95" s="70"/>
      <c r="H95" s="70"/>
      <c r="I95" s="70"/>
      <c r="J95" s="70"/>
      <c r="K95" s="70"/>
      <c r="L95" s="70"/>
      <c r="M95" s="70"/>
      <c r="N95" s="70"/>
      <c r="O95" s="70"/>
      <c r="P95" s="70"/>
      <c r="Q95" s="70"/>
      <c r="R95" s="70"/>
      <c r="S95" s="70"/>
      <c r="T95" s="70"/>
      <c r="U95" s="70"/>
      <c r="V95" s="70"/>
      <c r="W95" s="70"/>
      <c r="X95" s="70"/>
      <c r="Y95" s="70"/>
    </row>
    <row r="96" spans="1:25" x14ac:dyDescent="0.25">
      <c r="A96" s="70"/>
      <c r="B96" s="70"/>
      <c r="C96" s="70"/>
      <c r="D96" s="70"/>
      <c r="E96" s="70"/>
      <c r="F96" s="70"/>
      <c r="G96" s="70"/>
      <c r="H96" s="70"/>
      <c r="I96" s="70"/>
      <c r="J96" s="70"/>
      <c r="K96" s="70"/>
      <c r="L96" s="70"/>
      <c r="M96" s="70"/>
      <c r="N96" s="70"/>
      <c r="O96" s="70"/>
      <c r="P96" s="70"/>
      <c r="Q96" s="70"/>
      <c r="R96" s="70"/>
      <c r="S96" s="70"/>
      <c r="T96" s="70"/>
      <c r="U96" s="70"/>
      <c r="V96" s="70"/>
      <c r="W96" s="70"/>
      <c r="X96" s="70"/>
      <c r="Y96" s="70"/>
    </row>
    <row r="97" spans="1:25" x14ac:dyDescent="0.25">
      <c r="A97" s="70"/>
      <c r="B97" s="70"/>
      <c r="C97" s="70"/>
      <c r="D97" s="70"/>
      <c r="E97" s="70"/>
      <c r="F97" s="70"/>
      <c r="G97" s="70"/>
      <c r="H97" s="70"/>
      <c r="I97" s="70"/>
      <c r="J97" s="70"/>
      <c r="K97" s="70"/>
      <c r="L97" s="70"/>
      <c r="M97" s="70"/>
      <c r="N97" s="70"/>
      <c r="O97" s="70"/>
      <c r="P97" s="70"/>
      <c r="Q97" s="70"/>
      <c r="R97" s="70"/>
      <c r="S97" s="70"/>
      <c r="T97" s="70"/>
      <c r="U97" s="70"/>
      <c r="V97" s="70"/>
      <c r="W97" s="70"/>
      <c r="X97" s="70"/>
      <c r="Y97" s="70"/>
    </row>
    <row r="98" spans="1:25" x14ac:dyDescent="0.25">
      <c r="A98" s="70"/>
      <c r="B98" s="70"/>
      <c r="C98" s="70"/>
      <c r="D98" s="70"/>
      <c r="E98" s="70"/>
      <c r="F98" s="70"/>
      <c r="G98" s="70"/>
      <c r="H98" s="70"/>
      <c r="I98" s="70"/>
      <c r="J98" s="70"/>
      <c r="K98" s="70"/>
      <c r="L98" s="70"/>
      <c r="M98" s="70"/>
      <c r="N98" s="70"/>
      <c r="O98" s="70"/>
      <c r="P98" s="70"/>
      <c r="Q98" s="70"/>
      <c r="R98" s="70"/>
      <c r="S98" s="70"/>
      <c r="T98" s="70"/>
      <c r="U98" s="70"/>
      <c r="V98" s="70"/>
      <c r="W98" s="70"/>
      <c r="X98" s="70"/>
      <c r="Y98" s="70"/>
    </row>
    <row r="99" spans="1:25" x14ac:dyDescent="0.25">
      <c r="A99" s="70"/>
      <c r="B99" s="70"/>
      <c r="C99" s="70"/>
      <c r="D99" s="70"/>
      <c r="E99" s="70"/>
      <c r="F99" s="70"/>
      <c r="G99" s="70"/>
      <c r="H99" s="70"/>
      <c r="I99" s="70"/>
      <c r="J99" s="70"/>
      <c r="K99" s="70"/>
      <c r="L99" s="70"/>
      <c r="M99" s="70"/>
      <c r="N99" s="70"/>
      <c r="O99" s="70"/>
      <c r="P99" s="70"/>
      <c r="Q99" s="70"/>
      <c r="R99" s="70"/>
      <c r="S99" s="70"/>
      <c r="T99" s="70"/>
      <c r="U99" s="70"/>
      <c r="V99" s="70"/>
      <c r="W99" s="70"/>
      <c r="X99" s="70"/>
      <c r="Y99" s="70"/>
    </row>
    <row r="100" spans="1:25" x14ac:dyDescent="0.25">
      <c r="A100" s="70"/>
      <c r="B100" s="70"/>
      <c r="C100" s="70"/>
      <c r="D100" s="70"/>
      <c r="E100" s="70"/>
      <c r="F100" s="70"/>
      <c r="G100" s="70"/>
      <c r="H100" s="70"/>
      <c r="I100" s="70"/>
      <c r="J100" s="70"/>
      <c r="K100" s="70"/>
      <c r="L100" s="70"/>
      <c r="M100" s="70"/>
      <c r="N100" s="70"/>
      <c r="O100" s="70"/>
      <c r="P100" s="70"/>
      <c r="Q100" s="70"/>
      <c r="R100" s="70"/>
      <c r="S100" s="70"/>
      <c r="T100" s="70"/>
      <c r="U100" s="70"/>
      <c r="V100" s="70"/>
      <c r="W100" s="70"/>
      <c r="X100" s="70"/>
      <c r="Y100" s="70"/>
    </row>
    <row r="101" spans="1:25" x14ac:dyDescent="0.25">
      <c r="A101" s="70"/>
      <c r="B101" s="70"/>
      <c r="C101" s="70"/>
      <c r="D101" s="70"/>
      <c r="E101" s="70"/>
      <c r="F101" s="70"/>
      <c r="G101" s="70"/>
      <c r="H101" s="70"/>
      <c r="I101" s="70"/>
      <c r="J101" s="70"/>
      <c r="K101" s="70"/>
      <c r="L101" s="70"/>
      <c r="M101" s="70"/>
      <c r="N101" s="70"/>
      <c r="O101" s="70"/>
      <c r="P101" s="70"/>
      <c r="Q101" s="70"/>
      <c r="R101" s="70"/>
      <c r="S101" s="70"/>
      <c r="T101" s="70"/>
      <c r="U101" s="70"/>
      <c r="V101" s="70"/>
      <c r="W101" s="70"/>
      <c r="X101" s="70"/>
      <c r="Y101" s="70"/>
    </row>
    <row r="102" spans="1:25" x14ac:dyDescent="0.25">
      <c r="A102" s="70"/>
      <c r="B102" s="70"/>
      <c r="C102" s="70"/>
      <c r="D102" s="70"/>
      <c r="E102" s="70"/>
      <c r="F102" s="70"/>
      <c r="G102" s="70"/>
      <c r="H102" s="70"/>
      <c r="I102" s="70"/>
      <c r="J102" s="70"/>
      <c r="K102" s="70"/>
      <c r="L102" s="70"/>
      <c r="M102" s="70"/>
      <c r="N102" s="70"/>
      <c r="O102" s="70"/>
      <c r="P102" s="70"/>
      <c r="Q102" s="70"/>
      <c r="R102" s="70"/>
      <c r="S102" s="70"/>
      <c r="T102" s="70"/>
      <c r="U102" s="70"/>
      <c r="V102" s="70"/>
      <c r="W102" s="70"/>
      <c r="X102" s="70"/>
      <c r="Y102" s="70"/>
    </row>
    <row r="103" spans="1:25" x14ac:dyDescent="0.25">
      <c r="A103" s="70"/>
      <c r="B103" s="70"/>
      <c r="C103" s="70"/>
      <c r="D103" s="70"/>
      <c r="E103" s="70"/>
      <c r="F103" s="70"/>
      <c r="G103" s="70"/>
      <c r="H103" s="70"/>
      <c r="I103" s="70"/>
      <c r="J103" s="70"/>
      <c r="K103" s="70"/>
      <c r="L103" s="70"/>
      <c r="M103" s="70"/>
      <c r="N103" s="70"/>
      <c r="O103" s="70"/>
      <c r="P103" s="70"/>
      <c r="Q103" s="70"/>
      <c r="R103" s="70"/>
      <c r="S103" s="70"/>
      <c r="T103" s="70"/>
      <c r="U103" s="70"/>
      <c r="V103" s="70"/>
      <c r="W103" s="70"/>
      <c r="X103" s="70"/>
      <c r="Y103" s="70"/>
    </row>
    <row r="104" spans="1:25" x14ac:dyDescent="0.25">
      <c r="A104" s="70"/>
      <c r="B104" s="70"/>
      <c r="C104" s="70"/>
      <c r="D104" s="70"/>
      <c r="E104" s="70"/>
      <c r="F104" s="70"/>
      <c r="G104" s="70"/>
      <c r="H104" s="70"/>
      <c r="I104" s="70"/>
      <c r="J104" s="70"/>
      <c r="K104" s="70"/>
      <c r="L104" s="70"/>
      <c r="M104" s="70"/>
      <c r="N104" s="70"/>
      <c r="O104" s="70"/>
      <c r="P104" s="70"/>
      <c r="Q104" s="70"/>
      <c r="R104" s="70"/>
      <c r="S104" s="70"/>
      <c r="T104" s="70"/>
      <c r="U104" s="70"/>
      <c r="V104" s="70"/>
      <c r="W104" s="70"/>
      <c r="X104" s="70"/>
      <c r="Y104" s="70"/>
    </row>
    <row r="105" spans="1:25" x14ac:dyDescent="0.25">
      <c r="A105" s="70"/>
      <c r="B105" s="70"/>
      <c r="C105" s="70"/>
      <c r="D105" s="70"/>
      <c r="E105" s="70"/>
      <c r="F105" s="70"/>
      <c r="G105" s="70"/>
      <c r="H105" s="70"/>
      <c r="I105" s="70"/>
      <c r="J105" s="70"/>
      <c r="K105" s="70"/>
      <c r="L105" s="70"/>
      <c r="M105" s="70"/>
      <c r="N105" s="70"/>
      <c r="O105" s="70"/>
      <c r="P105" s="70"/>
      <c r="Q105" s="70"/>
      <c r="R105" s="70"/>
      <c r="S105" s="70"/>
      <c r="T105" s="70"/>
      <c r="U105" s="70"/>
      <c r="V105" s="70"/>
      <c r="W105" s="70"/>
      <c r="X105" s="70"/>
      <c r="Y105" s="70"/>
    </row>
    <row r="106" spans="1:25" x14ac:dyDescent="0.25">
      <c r="A106" s="70"/>
      <c r="B106" s="70"/>
      <c r="C106" s="70"/>
      <c r="D106" s="70"/>
      <c r="E106" s="70"/>
      <c r="F106" s="70"/>
      <c r="G106" s="70"/>
      <c r="H106" s="70"/>
      <c r="I106" s="70"/>
      <c r="J106" s="70"/>
      <c r="K106" s="70"/>
      <c r="L106" s="70"/>
      <c r="M106" s="70"/>
      <c r="N106" s="70"/>
      <c r="O106" s="70"/>
      <c r="P106" s="70"/>
      <c r="Q106" s="70"/>
      <c r="R106" s="70"/>
      <c r="S106" s="70"/>
      <c r="T106" s="70"/>
      <c r="U106" s="70"/>
      <c r="V106" s="70"/>
      <c r="W106" s="70"/>
      <c r="X106" s="70"/>
      <c r="Y106" s="70"/>
    </row>
    <row r="107" spans="1:25" x14ac:dyDescent="0.25">
      <c r="A107" s="70"/>
      <c r="B107" s="70"/>
      <c r="C107" s="70"/>
      <c r="D107" s="70"/>
      <c r="E107" s="70"/>
      <c r="F107" s="70"/>
      <c r="G107" s="70"/>
      <c r="H107" s="70"/>
      <c r="I107" s="70"/>
      <c r="J107" s="70"/>
      <c r="K107" s="70"/>
      <c r="L107" s="70"/>
      <c r="M107" s="70"/>
      <c r="N107" s="70"/>
      <c r="O107" s="70"/>
      <c r="P107" s="70"/>
      <c r="Q107" s="70"/>
      <c r="R107" s="70"/>
      <c r="S107" s="70"/>
      <c r="T107" s="70"/>
      <c r="U107" s="70"/>
      <c r="V107" s="70"/>
      <c r="W107" s="70"/>
      <c r="X107" s="70"/>
      <c r="Y107" s="70"/>
    </row>
    <row r="108" spans="1:25" x14ac:dyDescent="0.25">
      <c r="A108" s="70"/>
      <c r="B108" s="70"/>
      <c r="C108" s="70"/>
      <c r="D108" s="70"/>
      <c r="E108" s="70"/>
      <c r="F108" s="70"/>
      <c r="G108" s="70"/>
      <c r="H108" s="70"/>
      <c r="I108" s="70"/>
      <c r="J108" s="70"/>
      <c r="K108" s="70"/>
      <c r="L108" s="70"/>
      <c r="M108" s="70"/>
      <c r="N108" s="70"/>
      <c r="O108" s="70"/>
      <c r="P108" s="70"/>
      <c r="Q108" s="70"/>
      <c r="R108" s="70"/>
      <c r="S108" s="70"/>
      <c r="T108" s="70"/>
      <c r="U108" s="70"/>
      <c r="V108" s="70"/>
      <c r="W108" s="70"/>
      <c r="X108" s="70"/>
      <c r="Y108" s="70"/>
    </row>
    <row r="109" spans="1:25" x14ac:dyDescent="0.25">
      <c r="A109" s="70"/>
      <c r="B109" s="70"/>
      <c r="C109" s="70"/>
      <c r="D109" s="70"/>
      <c r="E109" s="70"/>
      <c r="F109" s="70"/>
      <c r="G109" s="70"/>
      <c r="H109" s="70"/>
      <c r="I109" s="70"/>
      <c r="J109" s="70"/>
      <c r="K109" s="70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</row>
    <row r="110" spans="1:25" x14ac:dyDescent="0.25">
      <c r="A110" s="70"/>
      <c r="B110" s="70"/>
      <c r="C110" s="70"/>
      <c r="D110" s="70"/>
      <c r="E110" s="70"/>
      <c r="F110" s="70"/>
      <c r="G110" s="70"/>
      <c r="H110" s="70"/>
      <c r="I110" s="70"/>
      <c r="J110" s="70"/>
      <c r="K110" s="70"/>
      <c r="L110" s="70"/>
      <c r="M110" s="70"/>
      <c r="N110" s="70"/>
      <c r="O110" s="70"/>
      <c r="P110" s="70"/>
      <c r="Q110" s="70"/>
      <c r="R110" s="70"/>
      <c r="S110" s="70"/>
      <c r="T110" s="70"/>
      <c r="U110" s="70"/>
      <c r="V110" s="70"/>
      <c r="W110" s="70"/>
      <c r="X110" s="70"/>
      <c r="Y110" s="70"/>
    </row>
    <row r="111" spans="1:25" x14ac:dyDescent="0.25">
      <c r="A111" s="70"/>
      <c r="B111" s="70"/>
      <c r="C111" s="70"/>
      <c r="D111" s="70"/>
      <c r="E111" s="70"/>
      <c r="F111" s="70"/>
      <c r="G111" s="70"/>
      <c r="H111" s="70"/>
      <c r="I111" s="70"/>
      <c r="J111" s="70"/>
      <c r="K111" s="70"/>
      <c r="L111" s="70"/>
      <c r="M111" s="70"/>
      <c r="N111" s="70"/>
      <c r="O111" s="70"/>
      <c r="P111" s="70"/>
      <c r="Q111" s="70"/>
      <c r="R111" s="70"/>
      <c r="S111" s="70"/>
      <c r="T111" s="70"/>
      <c r="U111" s="70"/>
      <c r="V111" s="70"/>
      <c r="W111" s="70"/>
      <c r="X111" s="70"/>
      <c r="Y111" s="70"/>
    </row>
    <row r="112" spans="1:25" x14ac:dyDescent="0.25">
      <c r="A112" s="70"/>
      <c r="B112" s="70"/>
      <c r="C112" s="70"/>
      <c r="D112" s="70"/>
      <c r="E112" s="70"/>
      <c r="F112" s="70"/>
      <c r="G112" s="70"/>
      <c r="H112" s="70"/>
      <c r="I112" s="70"/>
      <c r="J112" s="70"/>
      <c r="K112" s="70"/>
      <c r="L112" s="70"/>
      <c r="M112" s="70"/>
      <c r="N112" s="70"/>
      <c r="O112" s="70"/>
      <c r="P112" s="70"/>
      <c r="Q112" s="70"/>
      <c r="R112" s="70"/>
      <c r="S112" s="70"/>
      <c r="T112" s="70"/>
      <c r="U112" s="70"/>
      <c r="V112" s="70"/>
      <c r="W112" s="70"/>
      <c r="X112" s="70"/>
      <c r="Y112" s="70"/>
    </row>
    <row r="113" spans="1:25" x14ac:dyDescent="0.25">
      <c r="A113" s="70"/>
      <c r="B113" s="70"/>
      <c r="C113" s="70"/>
      <c r="D113" s="70"/>
      <c r="E113" s="70"/>
      <c r="F113" s="70"/>
      <c r="G113" s="70"/>
      <c r="H113" s="70"/>
      <c r="I113" s="70"/>
      <c r="J113" s="70"/>
      <c r="K113" s="70"/>
      <c r="L113" s="70"/>
      <c r="M113" s="70"/>
      <c r="N113" s="70"/>
      <c r="O113" s="70"/>
      <c r="P113" s="70"/>
      <c r="Q113" s="70"/>
      <c r="R113" s="70"/>
      <c r="S113" s="70"/>
      <c r="T113" s="70"/>
      <c r="U113" s="70"/>
      <c r="V113" s="70"/>
      <c r="W113" s="70"/>
      <c r="X113" s="70"/>
      <c r="Y113" s="70"/>
    </row>
    <row r="114" spans="1:25" x14ac:dyDescent="0.25">
      <c r="A114" s="70"/>
      <c r="B114" s="70"/>
      <c r="C114" s="70"/>
      <c r="D114" s="70"/>
      <c r="E114" s="70"/>
      <c r="F114" s="70"/>
      <c r="G114" s="70"/>
      <c r="H114" s="70"/>
      <c r="I114" s="70"/>
      <c r="J114" s="70"/>
      <c r="K114" s="70"/>
      <c r="L114" s="70"/>
      <c r="M114" s="70"/>
      <c r="N114" s="70"/>
      <c r="O114" s="70"/>
      <c r="P114" s="70"/>
      <c r="Q114" s="70"/>
      <c r="R114" s="70"/>
      <c r="S114" s="70"/>
      <c r="T114" s="70"/>
      <c r="U114" s="70"/>
      <c r="V114" s="70"/>
      <c r="W114" s="70"/>
      <c r="X114" s="70"/>
      <c r="Y114" s="70"/>
    </row>
    <row r="115" spans="1:25" x14ac:dyDescent="0.25">
      <c r="A115" s="70"/>
      <c r="B115" s="70"/>
      <c r="C115" s="70"/>
      <c r="D115" s="70"/>
      <c r="E115" s="70"/>
      <c r="F115" s="70"/>
      <c r="G115" s="70"/>
      <c r="H115" s="70"/>
      <c r="I115" s="70"/>
      <c r="J115" s="70"/>
      <c r="K115" s="70"/>
      <c r="L115" s="70"/>
      <c r="M115" s="70"/>
      <c r="N115" s="70"/>
      <c r="O115" s="70"/>
      <c r="P115" s="70"/>
      <c r="Q115" s="70"/>
      <c r="R115" s="70"/>
      <c r="S115" s="70"/>
      <c r="T115" s="70"/>
      <c r="U115" s="70"/>
      <c r="V115" s="70"/>
      <c r="W115" s="70"/>
      <c r="X115" s="70"/>
      <c r="Y115" s="70"/>
    </row>
    <row r="116" spans="1:25" x14ac:dyDescent="0.25">
      <c r="A116" s="70"/>
      <c r="B116" s="70"/>
      <c r="C116" s="70"/>
      <c r="D116" s="70"/>
      <c r="E116" s="70"/>
      <c r="F116" s="70"/>
      <c r="G116" s="70"/>
      <c r="H116" s="70"/>
      <c r="I116" s="70"/>
      <c r="J116" s="70"/>
      <c r="K116" s="70"/>
      <c r="L116" s="70"/>
      <c r="M116" s="70"/>
      <c r="N116" s="70"/>
      <c r="O116" s="70"/>
      <c r="P116" s="70"/>
      <c r="Q116" s="70"/>
      <c r="R116" s="70"/>
      <c r="S116" s="70"/>
      <c r="T116" s="70"/>
      <c r="U116" s="70"/>
      <c r="V116" s="70"/>
      <c r="W116" s="70"/>
      <c r="X116" s="70"/>
      <c r="Y116" s="70"/>
    </row>
    <row r="117" spans="1:25" x14ac:dyDescent="0.25">
      <c r="A117" s="70"/>
      <c r="B117" s="70"/>
      <c r="C117" s="70"/>
      <c r="D117" s="70"/>
      <c r="E117" s="70"/>
      <c r="F117" s="70"/>
      <c r="G117" s="70"/>
      <c r="H117" s="70"/>
      <c r="I117" s="70"/>
      <c r="J117" s="70"/>
      <c r="K117" s="70"/>
      <c r="L117" s="70"/>
      <c r="M117" s="70"/>
      <c r="N117" s="70"/>
      <c r="O117" s="70"/>
      <c r="P117" s="70"/>
      <c r="Q117" s="70"/>
      <c r="R117" s="70"/>
      <c r="S117" s="70"/>
      <c r="T117" s="70"/>
      <c r="U117" s="70"/>
      <c r="V117" s="70"/>
      <c r="W117" s="70"/>
      <c r="X117" s="70"/>
      <c r="Y117" s="70"/>
    </row>
    <row r="118" spans="1:25" x14ac:dyDescent="0.25">
      <c r="A118" s="70"/>
      <c r="B118" s="70"/>
      <c r="C118" s="70"/>
      <c r="D118" s="70"/>
      <c r="E118" s="70"/>
      <c r="F118" s="70"/>
      <c r="G118" s="70"/>
      <c r="H118" s="70"/>
      <c r="I118" s="70"/>
      <c r="J118" s="70"/>
      <c r="K118" s="70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</row>
    <row r="119" spans="1:25" x14ac:dyDescent="0.25">
      <c r="A119" s="70"/>
      <c r="B119" s="70"/>
      <c r="C119" s="70"/>
      <c r="D119" s="70"/>
      <c r="E119" s="70"/>
      <c r="F119" s="70"/>
      <c r="G119" s="70"/>
      <c r="H119" s="70"/>
      <c r="I119" s="70"/>
      <c r="J119" s="70"/>
      <c r="K119" s="70"/>
      <c r="L119" s="70"/>
      <c r="M119" s="70"/>
      <c r="N119" s="70"/>
      <c r="O119" s="70"/>
      <c r="P119" s="70"/>
      <c r="Q119" s="70"/>
      <c r="R119" s="70"/>
      <c r="S119" s="70"/>
      <c r="T119" s="70"/>
      <c r="U119" s="70"/>
      <c r="V119" s="70"/>
      <c r="W119" s="70"/>
      <c r="X119" s="70"/>
      <c r="Y119" s="70"/>
    </row>
    <row r="120" spans="1:25" x14ac:dyDescent="0.25">
      <c r="A120" s="70"/>
      <c r="B120" s="70"/>
      <c r="C120" s="70"/>
      <c r="D120" s="70"/>
      <c r="E120" s="70"/>
      <c r="F120" s="70"/>
      <c r="G120" s="70"/>
      <c r="H120" s="70"/>
      <c r="I120" s="70"/>
      <c r="J120" s="70"/>
      <c r="K120" s="70"/>
      <c r="L120" s="70"/>
      <c r="M120" s="70"/>
      <c r="N120" s="70"/>
      <c r="O120" s="70"/>
      <c r="P120" s="70"/>
      <c r="Q120" s="70"/>
      <c r="R120" s="70"/>
      <c r="S120" s="70"/>
      <c r="T120" s="70"/>
      <c r="U120" s="70"/>
      <c r="V120" s="70"/>
      <c r="W120" s="70"/>
      <c r="X120" s="70"/>
      <c r="Y120" s="70"/>
    </row>
    <row r="121" spans="1:25" x14ac:dyDescent="0.25">
      <c r="A121" s="70"/>
      <c r="B121" s="70"/>
      <c r="C121" s="70"/>
      <c r="D121" s="70"/>
      <c r="E121" s="70"/>
      <c r="F121" s="70"/>
      <c r="G121" s="70"/>
      <c r="H121" s="70"/>
      <c r="I121" s="70"/>
      <c r="J121" s="70"/>
      <c r="K121" s="70"/>
      <c r="L121" s="70"/>
      <c r="M121" s="70"/>
      <c r="N121" s="70"/>
      <c r="O121" s="70"/>
      <c r="P121" s="70"/>
      <c r="Q121" s="70"/>
      <c r="R121" s="70"/>
      <c r="S121" s="70"/>
      <c r="T121" s="70"/>
      <c r="U121" s="70"/>
      <c r="V121" s="70"/>
      <c r="W121" s="70"/>
      <c r="X121" s="70"/>
      <c r="Y121" s="70"/>
    </row>
    <row r="122" spans="1:25" x14ac:dyDescent="0.25">
      <c r="A122" s="70"/>
      <c r="B122" s="70"/>
      <c r="C122" s="70"/>
      <c r="D122" s="70"/>
      <c r="E122" s="70"/>
      <c r="F122" s="70"/>
      <c r="G122" s="70"/>
      <c r="H122" s="70"/>
      <c r="I122" s="70"/>
      <c r="J122" s="70"/>
      <c r="K122" s="70"/>
      <c r="L122" s="70"/>
      <c r="M122" s="70"/>
      <c r="N122" s="70"/>
      <c r="O122" s="70"/>
      <c r="P122" s="70"/>
      <c r="Q122" s="70"/>
      <c r="R122" s="70"/>
      <c r="S122" s="70"/>
      <c r="T122" s="70"/>
      <c r="U122" s="70"/>
      <c r="V122" s="70"/>
      <c r="W122" s="70"/>
      <c r="X122" s="70"/>
      <c r="Y122" s="70"/>
    </row>
  </sheetData>
  <mergeCells count="9">
    <mergeCell ref="K4:L4"/>
    <mergeCell ref="N4:O4"/>
    <mergeCell ref="B1:R1"/>
    <mergeCell ref="T4:U4"/>
    <mergeCell ref="T1:U1"/>
    <mergeCell ref="Q4:R4"/>
    <mergeCell ref="B4:C4"/>
    <mergeCell ref="E4:F4"/>
    <mergeCell ref="H4:I4"/>
  </mergeCells>
  <pageMargins left="0" right="0" top="1" bottom="0.25" header="0.5" footer="0.5"/>
  <pageSetup scale="85" orientation="landscape" r:id="rId1"/>
  <headerFooter alignWithMargins="0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23"/>
  <sheetViews>
    <sheetView topLeftCell="A10" workbookViewId="0">
      <selection activeCell="B2" sqref="B2"/>
    </sheetView>
  </sheetViews>
  <sheetFormatPr defaultRowHeight="13.2" x14ac:dyDescent="0.25"/>
  <cols>
    <col min="1" max="1" width="18.88671875" customWidth="1"/>
    <col min="2" max="2" width="11.109375" customWidth="1"/>
    <col min="3" max="3" width="10.6640625" customWidth="1"/>
    <col min="4" max="4" width="1.6640625" customWidth="1"/>
    <col min="5" max="5" width="8" customWidth="1"/>
    <col min="6" max="6" width="10.6640625" customWidth="1"/>
    <col min="7" max="7" width="1.6640625" customWidth="1"/>
    <col min="8" max="9" width="10.6640625" customWidth="1"/>
    <col min="10" max="10" width="1.6640625" customWidth="1"/>
    <col min="11" max="12" width="10.6640625" customWidth="1"/>
    <col min="13" max="13" width="1.6640625" customWidth="1"/>
    <col min="14" max="15" width="10.6640625" customWidth="1"/>
    <col min="16" max="16" width="1.6640625" customWidth="1"/>
    <col min="17" max="17" width="8.88671875" customWidth="1"/>
    <col min="18" max="18" width="10.6640625" customWidth="1"/>
    <col min="19" max="19" width="20.44140625" customWidth="1"/>
    <col min="20" max="21" width="19.6640625" customWidth="1"/>
  </cols>
  <sheetData>
    <row r="1" spans="1:35" ht="16.2" thickBot="1" x14ac:dyDescent="0.35">
      <c r="A1" s="70"/>
      <c r="B1" s="221" t="s">
        <v>21</v>
      </c>
      <c r="C1" s="221"/>
      <c r="D1" s="221"/>
      <c r="E1" s="221"/>
      <c r="F1" s="221"/>
      <c r="G1" s="221"/>
      <c r="H1" s="221"/>
      <c r="I1" s="221"/>
      <c r="J1" s="221"/>
      <c r="K1" s="221"/>
      <c r="L1" s="221"/>
      <c r="M1" s="221"/>
      <c r="N1" s="221"/>
      <c r="O1" s="221"/>
      <c r="P1" s="221"/>
      <c r="Q1" s="221"/>
      <c r="R1" s="221"/>
      <c r="S1" s="97"/>
      <c r="T1" s="221"/>
      <c r="U1" s="221"/>
      <c r="V1" s="70"/>
      <c r="W1" s="70"/>
      <c r="X1" s="70"/>
      <c r="Y1" s="70"/>
    </row>
    <row r="2" spans="1:35" ht="14.4" thickTop="1" thickBot="1" x14ac:dyDescent="0.3">
      <c r="A2" s="94" t="s">
        <v>2</v>
      </c>
      <c r="B2" s="96">
        <f>+AprMOSSBLUFF!$B$39</f>
        <v>328564.23999999993</v>
      </c>
      <c r="C2" s="75"/>
      <c r="D2" s="75"/>
      <c r="E2" s="100" t="s">
        <v>27</v>
      </c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87"/>
      <c r="T2" s="75"/>
      <c r="U2" s="75"/>
      <c r="V2" s="71"/>
      <c r="W2" s="71"/>
      <c r="X2" s="71"/>
      <c r="Y2" s="71"/>
      <c r="Z2" s="23"/>
      <c r="AA2" s="23"/>
      <c r="AB2" s="23"/>
      <c r="AC2" s="23"/>
      <c r="AD2" s="23"/>
      <c r="AE2" s="23"/>
      <c r="AF2" s="23"/>
      <c r="AG2" s="23"/>
      <c r="AH2" s="23"/>
      <c r="AI2" s="23"/>
    </row>
    <row r="3" spans="1:35" ht="14.4" thickTop="1" thickBot="1" x14ac:dyDescent="0.3">
      <c r="A3" s="87"/>
      <c r="B3" s="75"/>
      <c r="C3" s="75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87"/>
      <c r="T3" s="75"/>
      <c r="U3" s="75"/>
      <c r="V3" s="71"/>
      <c r="W3" s="71"/>
      <c r="X3" s="71"/>
      <c r="Y3" s="71"/>
      <c r="Z3" s="23"/>
      <c r="AA3" s="23"/>
      <c r="AB3" s="23"/>
      <c r="AC3" s="23"/>
      <c r="AD3" s="23"/>
      <c r="AE3" s="23"/>
      <c r="AF3" s="23"/>
      <c r="AG3" s="23"/>
      <c r="AH3" s="23"/>
      <c r="AI3" s="23"/>
    </row>
    <row r="4" spans="1:35" ht="13.8" thickBot="1" x14ac:dyDescent="0.3">
      <c r="B4" s="224" t="s">
        <v>15</v>
      </c>
      <c r="C4" s="225"/>
      <c r="D4" s="74"/>
      <c r="E4" s="219" t="s">
        <v>16</v>
      </c>
      <c r="F4" s="220"/>
      <c r="G4" s="75"/>
      <c r="H4" s="219" t="s">
        <v>17</v>
      </c>
      <c r="I4" s="220"/>
      <c r="J4" s="75"/>
      <c r="K4" s="219" t="s">
        <v>18</v>
      </c>
      <c r="L4" s="220"/>
      <c r="M4" s="75"/>
      <c r="N4" s="219" t="s">
        <v>19</v>
      </c>
      <c r="O4" s="220"/>
      <c r="P4" s="75"/>
      <c r="Q4" s="226" t="s">
        <v>20</v>
      </c>
      <c r="R4" s="227"/>
      <c r="S4" s="23"/>
      <c r="T4" s="222"/>
      <c r="U4" s="222"/>
      <c r="V4" s="70"/>
      <c r="W4" s="70"/>
      <c r="X4" s="70"/>
      <c r="Y4" s="70"/>
    </row>
    <row r="5" spans="1:35" ht="13.8" thickBot="1" x14ac:dyDescent="0.3">
      <c r="B5" s="76" t="s">
        <v>25</v>
      </c>
      <c r="C5" s="77" t="s">
        <v>14</v>
      </c>
      <c r="D5" s="74"/>
      <c r="E5" s="76" t="s">
        <v>13</v>
      </c>
      <c r="F5" s="77" t="s">
        <v>14</v>
      </c>
      <c r="G5" s="75"/>
      <c r="H5" s="76" t="s">
        <v>13</v>
      </c>
      <c r="I5" s="77" t="s">
        <v>14</v>
      </c>
      <c r="J5" s="75"/>
      <c r="K5" s="76" t="s">
        <v>13</v>
      </c>
      <c r="L5" s="77" t="s">
        <v>14</v>
      </c>
      <c r="M5" s="75"/>
      <c r="N5" s="76" t="s">
        <v>13</v>
      </c>
      <c r="O5" s="77" t="s">
        <v>14</v>
      </c>
      <c r="P5" s="75"/>
      <c r="Q5" s="109" t="s">
        <v>13</v>
      </c>
      <c r="R5" s="110" t="s">
        <v>14</v>
      </c>
      <c r="S5" s="23"/>
      <c r="T5" s="75"/>
      <c r="U5" s="75"/>
      <c r="V5" s="70"/>
      <c r="W5" s="70"/>
      <c r="X5" s="70"/>
      <c r="Y5" s="70"/>
    </row>
    <row r="6" spans="1:35" ht="13.8" thickTop="1" x14ac:dyDescent="0.25">
      <c r="A6" s="78">
        <v>36647</v>
      </c>
      <c r="B6" s="79">
        <v>0</v>
      </c>
      <c r="C6" s="80">
        <v>0</v>
      </c>
      <c r="D6" s="81"/>
      <c r="E6" s="79">
        <v>0</v>
      </c>
      <c r="F6" s="80">
        <v>0</v>
      </c>
      <c r="G6" s="81"/>
      <c r="H6" s="79">
        <v>0</v>
      </c>
      <c r="I6" s="80">
        <v>0</v>
      </c>
      <c r="J6" s="81"/>
      <c r="K6" s="79">
        <v>0</v>
      </c>
      <c r="L6" s="80">
        <v>0</v>
      </c>
      <c r="M6" s="81"/>
      <c r="N6" s="79">
        <v>0</v>
      </c>
      <c r="O6" s="80">
        <v>0</v>
      </c>
      <c r="P6" s="81"/>
      <c r="Q6" s="111">
        <v>0</v>
      </c>
      <c r="R6" s="98">
        <v>0</v>
      </c>
      <c r="S6" s="106"/>
      <c r="T6" s="81"/>
      <c r="U6" s="81"/>
      <c r="V6" s="70"/>
      <c r="W6" s="70"/>
      <c r="X6" s="70"/>
      <c r="Y6" s="70"/>
    </row>
    <row r="7" spans="1:35" x14ac:dyDescent="0.25">
      <c r="A7" s="78">
        <v>36648</v>
      </c>
      <c r="B7" s="79">
        <v>0</v>
      </c>
      <c r="C7" s="80">
        <v>0</v>
      </c>
      <c r="D7" s="81"/>
      <c r="E7" s="79">
        <v>0</v>
      </c>
      <c r="F7" s="80">
        <v>0</v>
      </c>
      <c r="G7" s="81"/>
      <c r="H7" s="79">
        <v>0</v>
      </c>
      <c r="I7" s="80">
        <v>0</v>
      </c>
      <c r="J7" s="81"/>
      <c r="K7" s="79">
        <v>0</v>
      </c>
      <c r="L7" s="80">
        <v>0</v>
      </c>
      <c r="M7" s="81"/>
      <c r="N7" s="79">
        <v>0</v>
      </c>
      <c r="O7" s="80">
        <v>0</v>
      </c>
      <c r="P7" s="81"/>
      <c r="Q7" s="112">
        <v>0</v>
      </c>
      <c r="R7" s="98">
        <v>0</v>
      </c>
      <c r="S7" s="106"/>
      <c r="T7" s="81"/>
      <c r="U7" s="81"/>
      <c r="V7" s="70"/>
      <c r="W7" s="70"/>
      <c r="X7" s="70"/>
      <c r="Y7" s="70"/>
    </row>
    <row r="8" spans="1:35" x14ac:dyDescent="0.25">
      <c r="A8" s="78">
        <v>36649</v>
      </c>
      <c r="B8" s="79">
        <v>0</v>
      </c>
      <c r="C8" s="80">
        <v>0</v>
      </c>
      <c r="D8" s="81"/>
      <c r="E8" s="79">
        <v>0</v>
      </c>
      <c r="F8" s="80">
        <v>0</v>
      </c>
      <c r="G8" s="81"/>
      <c r="H8" s="79">
        <v>0</v>
      </c>
      <c r="I8" s="80">
        <v>0</v>
      </c>
      <c r="J8" s="81"/>
      <c r="K8" s="79">
        <v>0</v>
      </c>
      <c r="L8" s="80">
        <v>0</v>
      </c>
      <c r="M8" s="81"/>
      <c r="N8" s="79">
        <v>0</v>
      </c>
      <c r="O8" s="80">
        <v>0</v>
      </c>
      <c r="P8" s="81"/>
      <c r="Q8" s="112">
        <v>0</v>
      </c>
      <c r="R8" s="98">
        <v>0</v>
      </c>
      <c r="S8" s="106"/>
      <c r="T8" s="81"/>
      <c r="U8" s="81"/>
      <c r="V8" s="70"/>
      <c r="W8" s="70"/>
      <c r="X8" s="70"/>
      <c r="Y8" s="70"/>
    </row>
    <row r="9" spans="1:35" x14ac:dyDescent="0.25">
      <c r="A9" s="78">
        <v>36650</v>
      </c>
      <c r="B9" s="79">
        <v>0</v>
      </c>
      <c r="C9" s="80">
        <v>0</v>
      </c>
      <c r="D9" s="81"/>
      <c r="E9" s="79">
        <v>0</v>
      </c>
      <c r="F9" s="80">
        <v>0</v>
      </c>
      <c r="G9" s="81"/>
      <c r="H9" s="79">
        <v>0</v>
      </c>
      <c r="I9" s="80">
        <v>0</v>
      </c>
      <c r="J9" s="81"/>
      <c r="K9" s="79">
        <v>0</v>
      </c>
      <c r="L9" s="80">
        <v>0</v>
      </c>
      <c r="M9" s="81"/>
      <c r="N9" s="79">
        <v>0</v>
      </c>
      <c r="O9" s="80">
        <v>0</v>
      </c>
      <c r="P9" s="81"/>
      <c r="Q9" s="112">
        <v>0</v>
      </c>
      <c r="R9" s="98">
        <v>0</v>
      </c>
      <c r="S9" s="106"/>
      <c r="T9" s="81"/>
      <c r="U9" s="81"/>
      <c r="V9" s="70"/>
      <c r="W9" s="70"/>
      <c r="X9" s="70"/>
      <c r="Y9" s="70"/>
    </row>
    <row r="10" spans="1:35" x14ac:dyDescent="0.25">
      <c r="A10" s="78">
        <v>36651</v>
      </c>
      <c r="B10" s="79">
        <v>0</v>
      </c>
      <c r="C10" s="80">
        <v>0</v>
      </c>
      <c r="D10" s="81"/>
      <c r="E10" s="79">
        <v>0</v>
      </c>
      <c r="F10" s="80">
        <v>0</v>
      </c>
      <c r="G10" s="81"/>
      <c r="H10" s="79">
        <v>0</v>
      </c>
      <c r="I10" s="80">
        <v>0</v>
      </c>
      <c r="J10" s="81"/>
      <c r="K10" s="79">
        <v>0</v>
      </c>
      <c r="L10" s="80">
        <v>0</v>
      </c>
      <c r="M10" s="81"/>
      <c r="N10" s="79">
        <v>0</v>
      </c>
      <c r="O10" s="80">
        <v>0</v>
      </c>
      <c r="P10" s="81"/>
      <c r="Q10" s="112">
        <v>0</v>
      </c>
      <c r="R10" s="98">
        <v>0</v>
      </c>
      <c r="S10" s="106"/>
      <c r="T10" s="81"/>
      <c r="U10" s="81"/>
      <c r="V10" s="70"/>
      <c r="W10" s="70"/>
      <c r="X10" s="70"/>
      <c r="Y10" s="70"/>
    </row>
    <row r="11" spans="1:35" x14ac:dyDescent="0.25">
      <c r="A11" s="78">
        <v>36652</v>
      </c>
      <c r="B11" s="83">
        <v>0</v>
      </c>
      <c r="C11" s="84">
        <v>0</v>
      </c>
      <c r="D11" s="81"/>
      <c r="E11" s="83">
        <v>0</v>
      </c>
      <c r="F11" s="84">
        <v>0</v>
      </c>
      <c r="G11" s="81"/>
      <c r="H11" s="83">
        <v>0</v>
      </c>
      <c r="I11" s="84">
        <v>0</v>
      </c>
      <c r="J11" s="81"/>
      <c r="K11" s="83">
        <v>0</v>
      </c>
      <c r="L11" s="84">
        <v>0</v>
      </c>
      <c r="M11" s="81"/>
      <c r="N11" s="83">
        <v>0</v>
      </c>
      <c r="O11" s="84">
        <v>0</v>
      </c>
      <c r="P11" s="81"/>
      <c r="Q11" s="113">
        <v>0</v>
      </c>
      <c r="R11" s="114">
        <v>0</v>
      </c>
      <c r="S11" s="106"/>
      <c r="T11" s="81"/>
      <c r="U11" s="81"/>
      <c r="V11" s="70"/>
      <c r="W11" s="70"/>
      <c r="X11" s="70"/>
      <c r="Y11" s="70"/>
    </row>
    <row r="12" spans="1:35" x14ac:dyDescent="0.25">
      <c r="A12" s="78">
        <v>36653</v>
      </c>
      <c r="B12" s="83">
        <v>0</v>
      </c>
      <c r="C12" s="84">
        <v>0</v>
      </c>
      <c r="D12" s="81"/>
      <c r="E12" s="83">
        <v>0</v>
      </c>
      <c r="F12" s="84">
        <v>0</v>
      </c>
      <c r="G12" s="81"/>
      <c r="H12" s="83">
        <v>0</v>
      </c>
      <c r="I12" s="84">
        <v>0</v>
      </c>
      <c r="J12" s="81"/>
      <c r="K12" s="83">
        <v>0</v>
      </c>
      <c r="L12" s="84">
        <v>0</v>
      </c>
      <c r="M12" s="81"/>
      <c r="N12" s="83">
        <v>0</v>
      </c>
      <c r="O12" s="84">
        <v>0</v>
      </c>
      <c r="P12" s="81"/>
      <c r="Q12" s="113">
        <v>0</v>
      </c>
      <c r="R12" s="114">
        <v>0</v>
      </c>
      <c r="S12" s="106"/>
      <c r="T12" s="81"/>
      <c r="U12" s="81"/>
      <c r="V12" s="70"/>
      <c r="W12" s="70"/>
      <c r="X12" s="70"/>
      <c r="Y12" s="70"/>
    </row>
    <row r="13" spans="1:35" x14ac:dyDescent="0.25">
      <c r="A13" s="78">
        <v>36654</v>
      </c>
      <c r="B13" s="83">
        <v>0</v>
      </c>
      <c r="C13" s="84">
        <v>0</v>
      </c>
      <c r="D13" s="81"/>
      <c r="E13" s="83">
        <v>0</v>
      </c>
      <c r="F13" s="84">
        <v>0</v>
      </c>
      <c r="G13" s="81"/>
      <c r="H13" s="83">
        <v>0</v>
      </c>
      <c r="I13" s="84">
        <v>0</v>
      </c>
      <c r="J13" s="81"/>
      <c r="K13" s="83">
        <v>0</v>
      </c>
      <c r="L13" s="84">
        <v>0</v>
      </c>
      <c r="M13" s="81"/>
      <c r="N13" s="83">
        <v>0</v>
      </c>
      <c r="O13" s="84">
        <v>0</v>
      </c>
      <c r="P13" s="81"/>
      <c r="Q13" s="113">
        <v>0</v>
      </c>
      <c r="R13" s="114">
        <v>0</v>
      </c>
      <c r="S13" s="106"/>
      <c r="T13" s="81"/>
      <c r="U13" s="81"/>
      <c r="V13" s="70"/>
      <c r="W13" s="70"/>
      <c r="X13" s="70"/>
      <c r="Y13" s="70"/>
    </row>
    <row r="14" spans="1:35" x14ac:dyDescent="0.25">
      <c r="A14" s="78">
        <v>36655</v>
      </c>
      <c r="B14" s="83">
        <v>0</v>
      </c>
      <c r="C14" s="84">
        <v>0</v>
      </c>
      <c r="D14" s="81"/>
      <c r="E14" s="83">
        <v>0</v>
      </c>
      <c r="F14" s="84">
        <v>0</v>
      </c>
      <c r="G14" s="81"/>
      <c r="H14" s="83">
        <v>0</v>
      </c>
      <c r="I14" s="84">
        <v>0</v>
      </c>
      <c r="J14" s="81"/>
      <c r="K14" s="83">
        <v>0</v>
      </c>
      <c r="L14" s="84">
        <v>0</v>
      </c>
      <c r="M14" s="81"/>
      <c r="N14" s="83">
        <v>0</v>
      </c>
      <c r="O14" s="84">
        <v>0</v>
      </c>
      <c r="P14" s="81"/>
      <c r="Q14" s="113">
        <v>0</v>
      </c>
      <c r="R14" s="114">
        <v>0</v>
      </c>
      <c r="S14" s="106"/>
      <c r="T14" s="81"/>
      <c r="U14" s="81"/>
      <c r="V14" s="70"/>
      <c r="W14" s="70"/>
      <c r="X14" s="70"/>
      <c r="Y14" s="70"/>
    </row>
    <row r="15" spans="1:35" x14ac:dyDescent="0.25">
      <c r="A15" s="78">
        <v>36656</v>
      </c>
      <c r="B15" s="83">
        <v>0</v>
      </c>
      <c r="C15" s="84">
        <v>0</v>
      </c>
      <c r="D15" s="81"/>
      <c r="E15" s="83">
        <v>0</v>
      </c>
      <c r="F15" s="84">
        <v>0</v>
      </c>
      <c r="G15" s="81"/>
      <c r="H15" s="83">
        <v>0</v>
      </c>
      <c r="I15" s="84">
        <v>0</v>
      </c>
      <c r="J15" s="81"/>
      <c r="K15" s="83">
        <v>0</v>
      </c>
      <c r="L15" s="84">
        <v>0</v>
      </c>
      <c r="M15" s="81"/>
      <c r="N15" s="83">
        <v>0</v>
      </c>
      <c r="O15" s="84">
        <v>0</v>
      </c>
      <c r="P15" s="81"/>
      <c r="Q15" s="113">
        <v>0</v>
      </c>
      <c r="R15" s="114">
        <v>0</v>
      </c>
      <c r="S15" s="106"/>
      <c r="T15" s="81"/>
      <c r="U15" s="81"/>
      <c r="V15" s="70"/>
      <c r="W15" s="70"/>
      <c r="X15" s="70"/>
      <c r="Y15" s="70"/>
    </row>
    <row r="16" spans="1:35" x14ac:dyDescent="0.25">
      <c r="A16" s="78">
        <v>36657</v>
      </c>
      <c r="B16" s="83">
        <v>0</v>
      </c>
      <c r="C16" s="84">
        <v>0</v>
      </c>
      <c r="D16" s="81"/>
      <c r="E16" s="83">
        <v>0</v>
      </c>
      <c r="F16" s="84">
        <v>0</v>
      </c>
      <c r="G16" s="81"/>
      <c r="H16" s="83">
        <v>0</v>
      </c>
      <c r="I16" s="84">
        <v>0</v>
      </c>
      <c r="J16" s="81"/>
      <c r="K16" s="83">
        <v>0</v>
      </c>
      <c r="L16" s="84">
        <v>0</v>
      </c>
      <c r="M16" s="81"/>
      <c r="N16" s="83">
        <v>0</v>
      </c>
      <c r="O16" s="84">
        <v>0</v>
      </c>
      <c r="P16" s="81"/>
      <c r="Q16" s="113">
        <v>0</v>
      </c>
      <c r="R16" s="114">
        <v>0</v>
      </c>
      <c r="S16" s="106"/>
      <c r="T16" s="81"/>
      <c r="U16" s="81"/>
      <c r="V16" s="70"/>
      <c r="W16" s="70"/>
      <c r="X16" s="70"/>
      <c r="Y16" s="70"/>
    </row>
    <row r="17" spans="1:25" x14ac:dyDescent="0.25">
      <c r="A17" s="78">
        <v>36658</v>
      </c>
      <c r="B17" s="83">
        <v>0</v>
      </c>
      <c r="C17" s="84">
        <v>0</v>
      </c>
      <c r="D17" s="81"/>
      <c r="E17" s="83">
        <v>0</v>
      </c>
      <c r="F17" s="84">
        <v>0</v>
      </c>
      <c r="G17" s="81"/>
      <c r="H17" s="83">
        <v>0</v>
      </c>
      <c r="I17" s="84">
        <v>0</v>
      </c>
      <c r="J17" s="81"/>
      <c r="K17" s="83">
        <v>0</v>
      </c>
      <c r="L17" s="84">
        <v>0</v>
      </c>
      <c r="M17" s="81"/>
      <c r="N17" s="83">
        <v>0</v>
      </c>
      <c r="O17" s="84">
        <v>0</v>
      </c>
      <c r="P17" s="81"/>
      <c r="Q17" s="113">
        <v>0</v>
      </c>
      <c r="R17" s="114">
        <v>0</v>
      </c>
      <c r="S17" s="106"/>
      <c r="T17" s="81"/>
      <c r="U17" s="81"/>
      <c r="V17" s="70"/>
      <c r="W17" s="70"/>
      <c r="X17" s="70"/>
      <c r="Y17" s="70"/>
    </row>
    <row r="18" spans="1:25" x14ac:dyDescent="0.25">
      <c r="A18" s="78">
        <v>36659</v>
      </c>
      <c r="B18" s="83">
        <v>0</v>
      </c>
      <c r="C18" s="84">
        <v>0</v>
      </c>
      <c r="D18" s="81"/>
      <c r="E18" s="83">
        <v>0</v>
      </c>
      <c r="F18" s="84">
        <v>0</v>
      </c>
      <c r="G18" s="81"/>
      <c r="H18" s="83">
        <v>0</v>
      </c>
      <c r="I18" s="84">
        <v>0</v>
      </c>
      <c r="J18" s="81"/>
      <c r="K18" s="83">
        <v>0</v>
      </c>
      <c r="L18" s="84">
        <v>0</v>
      </c>
      <c r="M18" s="81"/>
      <c r="N18" s="83">
        <v>0</v>
      </c>
      <c r="O18" s="84">
        <v>0</v>
      </c>
      <c r="P18" s="81"/>
      <c r="Q18" s="113">
        <v>0</v>
      </c>
      <c r="R18" s="114">
        <v>0</v>
      </c>
      <c r="S18" s="106"/>
      <c r="T18" s="81"/>
      <c r="U18" s="81"/>
      <c r="V18" s="70"/>
      <c r="W18" s="70"/>
      <c r="X18" s="70"/>
      <c r="Y18" s="70"/>
    </row>
    <row r="19" spans="1:25" x14ac:dyDescent="0.25">
      <c r="A19" s="78">
        <v>36660</v>
      </c>
      <c r="B19" s="83">
        <v>0</v>
      </c>
      <c r="C19" s="84">
        <v>0</v>
      </c>
      <c r="D19" s="81"/>
      <c r="E19" s="83">
        <v>0</v>
      </c>
      <c r="F19" s="84">
        <v>0</v>
      </c>
      <c r="G19" s="81"/>
      <c r="H19" s="83">
        <v>0</v>
      </c>
      <c r="I19" s="84">
        <v>0</v>
      </c>
      <c r="J19" s="81"/>
      <c r="K19" s="83">
        <v>0</v>
      </c>
      <c r="L19" s="84">
        <v>0</v>
      </c>
      <c r="M19" s="81"/>
      <c r="N19" s="83">
        <v>0</v>
      </c>
      <c r="O19" s="84">
        <v>0</v>
      </c>
      <c r="P19" s="81"/>
      <c r="Q19" s="113">
        <v>0</v>
      </c>
      <c r="R19" s="114">
        <v>0</v>
      </c>
      <c r="S19" s="106"/>
      <c r="T19" s="81"/>
      <c r="U19" s="81"/>
      <c r="V19" s="70"/>
      <c r="W19" s="70"/>
      <c r="X19" s="70"/>
      <c r="Y19" s="70"/>
    </row>
    <row r="20" spans="1:25" x14ac:dyDescent="0.25">
      <c r="A20" s="78">
        <v>36661</v>
      </c>
      <c r="B20" s="83">
        <v>0</v>
      </c>
      <c r="C20" s="84">
        <v>0</v>
      </c>
      <c r="D20" s="81"/>
      <c r="E20" s="83">
        <v>0</v>
      </c>
      <c r="F20" s="84">
        <v>0</v>
      </c>
      <c r="G20" s="81"/>
      <c r="H20" s="83">
        <v>0</v>
      </c>
      <c r="I20" s="84">
        <v>0</v>
      </c>
      <c r="J20" s="81"/>
      <c r="K20" s="83">
        <v>0</v>
      </c>
      <c r="L20" s="84">
        <v>0</v>
      </c>
      <c r="M20" s="81"/>
      <c r="N20" s="83">
        <v>0</v>
      </c>
      <c r="O20" s="84">
        <v>0</v>
      </c>
      <c r="P20" s="81"/>
      <c r="Q20" s="113">
        <v>0</v>
      </c>
      <c r="R20" s="114">
        <v>0</v>
      </c>
      <c r="S20" s="106"/>
      <c r="T20" s="81"/>
      <c r="U20" s="81"/>
      <c r="V20" s="70"/>
      <c r="W20" s="70"/>
      <c r="X20" s="70"/>
      <c r="Y20" s="70"/>
    </row>
    <row r="21" spans="1:25" x14ac:dyDescent="0.25">
      <c r="A21" s="78">
        <v>36662</v>
      </c>
      <c r="B21" s="83">
        <v>0</v>
      </c>
      <c r="C21" s="84">
        <v>0</v>
      </c>
      <c r="D21" s="81"/>
      <c r="E21" s="83">
        <v>0</v>
      </c>
      <c r="F21" s="84">
        <v>0</v>
      </c>
      <c r="G21" s="81"/>
      <c r="H21" s="83">
        <v>0</v>
      </c>
      <c r="I21" s="84">
        <v>0</v>
      </c>
      <c r="J21" s="81"/>
      <c r="K21" s="83">
        <v>0</v>
      </c>
      <c r="L21" s="84">
        <v>0</v>
      </c>
      <c r="M21" s="81"/>
      <c r="N21" s="83">
        <v>0</v>
      </c>
      <c r="O21" s="84">
        <v>0</v>
      </c>
      <c r="P21" s="81"/>
      <c r="Q21" s="113">
        <v>0</v>
      </c>
      <c r="R21" s="114">
        <v>0</v>
      </c>
      <c r="S21" s="106"/>
      <c r="T21" s="81"/>
      <c r="U21" s="81"/>
      <c r="V21" s="70"/>
      <c r="W21" s="70"/>
      <c r="X21" s="70"/>
      <c r="Y21" s="70"/>
    </row>
    <row r="22" spans="1:25" x14ac:dyDescent="0.25">
      <c r="A22" s="78">
        <v>36663</v>
      </c>
      <c r="B22" s="83">
        <v>0</v>
      </c>
      <c r="C22" s="84">
        <v>0</v>
      </c>
      <c r="D22" s="81"/>
      <c r="E22" s="83">
        <v>0</v>
      </c>
      <c r="F22" s="84">
        <v>0</v>
      </c>
      <c r="G22" s="81"/>
      <c r="H22" s="83">
        <v>0</v>
      </c>
      <c r="I22" s="84">
        <v>0</v>
      </c>
      <c r="J22" s="81"/>
      <c r="K22" s="83">
        <v>0</v>
      </c>
      <c r="L22" s="84">
        <v>0</v>
      </c>
      <c r="M22" s="81"/>
      <c r="N22" s="83">
        <v>0</v>
      </c>
      <c r="O22" s="84">
        <v>0</v>
      </c>
      <c r="P22" s="81"/>
      <c r="Q22" s="113">
        <v>0</v>
      </c>
      <c r="R22" s="114">
        <v>0</v>
      </c>
      <c r="S22" s="106"/>
      <c r="T22" s="81"/>
      <c r="U22" s="81"/>
      <c r="V22" s="70"/>
      <c r="W22" s="70"/>
      <c r="X22" s="70"/>
      <c r="Y22" s="70"/>
    </row>
    <row r="23" spans="1:25" x14ac:dyDescent="0.25">
      <c r="A23" s="78">
        <v>36664</v>
      </c>
      <c r="B23" s="83">
        <v>0</v>
      </c>
      <c r="C23" s="84">
        <v>0</v>
      </c>
      <c r="D23" s="81"/>
      <c r="E23" s="83">
        <v>0</v>
      </c>
      <c r="F23" s="84">
        <v>0</v>
      </c>
      <c r="G23" s="81"/>
      <c r="H23" s="83">
        <v>0</v>
      </c>
      <c r="I23" s="84">
        <v>0</v>
      </c>
      <c r="J23" s="81"/>
      <c r="K23" s="83">
        <v>0</v>
      </c>
      <c r="L23" s="84">
        <v>0</v>
      </c>
      <c r="M23" s="81"/>
      <c r="N23" s="83">
        <v>0</v>
      </c>
      <c r="O23" s="84">
        <v>0</v>
      </c>
      <c r="P23" s="81"/>
      <c r="Q23" s="113">
        <v>0</v>
      </c>
      <c r="R23" s="114">
        <v>0</v>
      </c>
      <c r="S23" s="106"/>
      <c r="T23" s="81"/>
      <c r="U23" s="81"/>
      <c r="V23" s="70"/>
      <c r="W23" s="70"/>
      <c r="X23" s="70"/>
      <c r="Y23" s="70"/>
    </row>
    <row r="24" spans="1:25" x14ac:dyDescent="0.25">
      <c r="A24" s="78">
        <v>36665</v>
      </c>
      <c r="B24" s="83">
        <v>0</v>
      </c>
      <c r="C24" s="84">
        <v>0</v>
      </c>
      <c r="D24" s="81"/>
      <c r="E24" s="83">
        <v>0</v>
      </c>
      <c r="F24" s="84">
        <v>0</v>
      </c>
      <c r="G24" s="81"/>
      <c r="H24" s="83">
        <v>0</v>
      </c>
      <c r="I24" s="84">
        <v>0</v>
      </c>
      <c r="J24" s="81"/>
      <c r="K24" s="83">
        <v>0</v>
      </c>
      <c r="L24" s="84">
        <v>0</v>
      </c>
      <c r="M24" s="81"/>
      <c r="N24" s="83">
        <v>0</v>
      </c>
      <c r="O24" s="84">
        <v>0</v>
      </c>
      <c r="P24" s="81"/>
      <c r="Q24" s="113">
        <v>0</v>
      </c>
      <c r="R24" s="114">
        <v>0</v>
      </c>
      <c r="S24" s="106"/>
      <c r="T24" s="81"/>
      <c r="U24" s="81"/>
      <c r="V24" s="70"/>
      <c r="W24" s="70"/>
      <c r="X24" s="70"/>
      <c r="Y24" s="70"/>
    </row>
    <row r="25" spans="1:25" x14ac:dyDescent="0.25">
      <c r="A25" s="78">
        <v>36666</v>
      </c>
      <c r="B25" s="83">
        <v>0</v>
      </c>
      <c r="C25" s="84">
        <v>0</v>
      </c>
      <c r="D25" s="81"/>
      <c r="E25" s="83">
        <v>0</v>
      </c>
      <c r="F25" s="84">
        <v>0</v>
      </c>
      <c r="G25" s="81"/>
      <c r="H25" s="83">
        <v>0</v>
      </c>
      <c r="I25" s="84">
        <v>0</v>
      </c>
      <c r="J25" s="81"/>
      <c r="K25" s="83">
        <v>0</v>
      </c>
      <c r="L25" s="84">
        <v>0</v>
      </c>
      <c r="M25" s="81"/>
      <c r="N25" s="83">
        <v>0</v>
      </c>
      <c r="O25" s="84">
        <v>0</v>
      </c>
      <c r="P25" s="81"/>
      <c r="Q25" s="113">
        <v>0</v>
      </c>
      <c r="R25" s="114">
        <v>0</v>
      </c>
      <c r="S25" s="106"/>
      <c r="T25" s="81"/>
      <c r="U25" s="81"/>
      <c r="V25" s="70"/>
      <c r="W25" s="70"/>
      <c r="X25" s="70"/>
      <c r="Y25" s="70"/>
    </row>
    <row r="26" spans="1:25" x14ac:dyDescent="0.25">
      <c r="A26" s="78">
        <v>36667</v>
      </c>
      <c r="B26" s="83">
        <v>0</v>
      </c>
      <c r="C26" s="84">
        <v>0</v>
      </c>
      <c r="D26" s="81"/>
      <c r="E26" s="83">
        <v>0</v>
      </c>
      <c r="F26" s="84">
        <v>0</v>
      </c>
      <c r="G26" s="81"/>
      <c r="H26" s="83">
        <v>0</v>
      </c>
      <c r="I26" s="84">
        <v>0</v>
      </c>
      <c r="J26" s="81"/>
      <c r="K26" s="83">
        <v>0</v>
      </c>
      <c r="L26" s="84">
        <v>0</v>
      </c>
      <c r="M26" s="81"/>
      <c r="N26" s="83">
        <v>0</v>
      </c>
      <c r="O26" s="84">
        <v>0</v>
      </c>
      <c r="P26" s="81"/>
      <c r="Q26" s="113">
        <v>0</v>
      </c>
      <c r="R26" s="114">
        <v>0</v>
      </c>
      <c r="S26" s="106"/>
      <c r="T26" s="81"/>
      <c r="U26" s="81"/>
      <c r="V26" s="70"/>
      <c r="W26" s="70"/>
      <c r="X26" s="70"/>
      <c r="Y26" s="70"/>
    </row>
    <row r="27" spans="1:25" x14ac:dyDescent="0.25">
      <c r="A27" s="78">
        <v>36668</v>
      </c>
      <c r="B27" s="83">
        <v>0</v>
      </c>
      <c r="C27" s="84">
        <v>0</v>
      </c>
      <c r="D27" s="81"/>
      <c r="E27" s="83">
        <v>0</v>
      </c>
      <c r="F27" s="84">
        <v>0</v>
      </c>
      <c r="G27" s="81"/>
      <c r="H27" s="83">
        <v>0</v>
      </c>
      <c r="I27" s="84">
        <v>0</v>
      </c>
      <c r="J27" s="81"/>
      <c r="K27" s="83">
        <v>0</v>
      </c>
      <c r="L27" s="84">
        <v>0</v>
      </c>
      <c r="M27" s="81"/>
      <c r="N27" s="83">
        <v>0</v>
      </c>
      <c r="O27" s="84">
        <v>0</v>
      </c>
      <c r="P27" s="81"/>
      <c r="Q27" s="113">
        <v>0</v>
      </c>
      <c r="R27" s="114">
        <v>0</v>
      </c>
      <c r="S27" s="106"/>
      <c r="T27" s="81"/>
      <c r="U27" s="81"/>
      <c r="V27" s="70"/>
      <c r="W27" s="70"/>
      <c r="X27" s="70"/>
      <c r="Y27" s="70"/>
    </row>
    <row r="28" spans="1:25" x14ac:dyDescent="0.25">
      <c r="A28" s="78">
        <v>36669</v>
      </c>
      <c r="B28" s="83">
        <v>0</v>
      </c>
      <c r="C28" s="84">
        <v>0</v>
      </c>
      <c r="D28" s="81"/>
      <c r="E28" s="83">
        <v>0</v>
      </c>
      <c r="F28" s="84">
        <v>0</v>
      </c>
      <c r="G28" s="81"/>
      <c r="H28" s="83">
        <v>0</v>
      </c>
      <c r="I28" s="84">
        <v>0</v>
      </c>
      <c r="J28" s="81"/>
      <c r="K28" s="83">
        <v>0</v>
      </c>
      <c r="L28" s="84">
        <v>0</v>
      </c>
      <c r="M28" s="81"/>
      <c r="N28" s="83">
        <v>0</v>
      </c>
      <c r="O28" s="84">
        <v>0</v>
      </c>
      <c r="P28" s="81"/>
      <c r="Q28" s="113">
        <v>0</v>
      </c>
      <c r="R28" s="114">
        <v>0</v>
      </c>
      <c r="S28" s="106"/>
      <c r="T28" s="81"/>
      <c r="U28" s="81"/>
      <c r="V28" s="70"/>
      <c r="W28" s="70"/>
      <c r="X28" s="70"/>
      <c r="Y28" s="70"/>
    </row>
    <row r="29" spans="1:25" x14ac:dyDescent="0.25">
      <c r="A29" s="78">
        <v>36670</v>
      </c>
      <c r="B29" s="83">
        <v>0</v>
      </c>
      <c r="C29" s="84">
        <v>0</v>
      </c>
      <c r="D29" s="81"/>
      <c r="E29" s="83">
        <v>0</v>
      </c>
      <c r="F29" s="84">
        <v>0</v>
      </c>
      <c r="G29" s="81"/>
      <c r="H29" s="83">
        <v>0</v>
      </c>
      <c r="I29" s="84">
        <v>0</v>
      </c>
      <c r="J29" s="81"/>
      <c r="K29" s="83">
        <v>0</v>
      </c>
      <c r="L29" s="84">
        <v>0</v>
      </c>
      <c r="M29" s="81"/>
      <c r="N29" s="83">
        <v>0</v>
      </c>
      <c r="O29" s="84">
        <v>0</v>
      </c>
      <c r="P29" s="81"/>
      <c r="Q29" s="113">
        <v>0</v>
      </c>
      <c r="R29" s="114">
        <v>0</v>
      </c>
      <c r="S29" s="106"/>
      <c r="T29" s="81"/>
      <c r="U29" s="81"/>
      <c r="V29" s="70"/>
      <c r="W29" s="70"/>
      <c r="X29" s="70"/>
      <c r="Y29" s="70"/>
    </row>
    <row r="30" spans="1:25" x14ac:dyDescent="0.25">
      <c r="A30" s="78">
        <v>36671</v>
      </c>
      <c r="B30" s="83">
        <v>0</v>
      </c>
      <c r="C30" s="84">
        <v>0</v>
      </c>
      <c r="D30" s="81"/>
      <c r="E30" s="83">
        <v>0</v>
      </c>
      <c r="F30" s="84">
        <v>0</v>
      </c>
      <c r="G30" s="81"/>
      <c r="H30" s="83">
        <v>0</v>
      </c>
      <c r="I30" s="84">
        <v>0</v>
      </c>
      <c r="J30" s="81"/>
      <c r="K30" s="83">
        <v>0</v>
      </c>
      <c r="L30" s="84">
        <v>0</v>
      </c>
      <c r="M30" s="81"/>
      <c r="N30" s="83">
        <v>0</v>
      </c>
      <c r="O30" s="84">
        <v>0</v>
      </c>
      <c r="P30" s="81"/>
      <c r="Q30" s="113">
        <v>0</v>
      </c>
      <c r="R30" s="114">
        <v>0</v>
      </c>
      <c r="S30" s="106"/>
      <c r="T30" s="81"/>
      <c r="U30" s="81"/>
      <c r="V30" s="70"/>
      <c r="W30" s="70"/>
      <c r="X30" s="70"/>
      <c r="Y30" s="70"/>
    </row>
    <row r="31" spans="1:25" x14ac:dyDescent="0.25">
      <c r="A31" s="78">
        <v>36672</v>
      </c>
      <c r="B31" s="83">
        <v>0</v>
      </c>
      <c r="C31" s="84">
        <v>0</v>
      </c>
      <c r="D31" s="81"/>
      <c r="E31" s="83">
        <v>0</v>
      </c>
      <c r="F31" s="84">
        <v>0</v>
      </c>
      <c r="G31" s="81"/>
      <c r="H31" s="83">
        <v>0</v>
      </c>
      <c r="I31" s="84">
        <v>0</v>
      </c>
      <c r="J31" s="81"/>
      <c r="K31" s="83">
        <v>0</v>
      </c>
      <c r="L31" s="84">
        <v>0</v>
      </c>
      <c r="M31" s="81"/>
      <c r="N31" s="83">
        <v>0</v>
      </c>
      <c r="O31" s="84">
        <v>0</v>
      </c>
      <c r="P31" s="81"/>
      <c r="Q31" s="113">
        <v>0</v>
      </c>
      <c r="R31" s="114">
        <v>0</v>
      </c>
      <c r="S31" s="106"/>
      <c r="T31" s="81"/>
      <c r="U31" s="81"/>
      <c r="V31" s="70"/>
      <c r="W31" s="70"/>
      <c r="X31" s="70"/>
      <c r="Y31" s="70"/>
    </row>
    <row r="32" spans="1:25" x14ac:dyDescent="0.25">
      <c r="A32" s="78">
        <v>36673</v>
      </c>
      <c r="B32" s="83">
        <v>0</v>
      </c>
      <c r="C32" s="84">
        <v>0</v>
      </c>
      <c r="D32" s="81"/>
      <c r="E32" s="83">
        <v>0</v>
      </c>
      <c r="F32" s="84">
        <v>0</v>
      </c>
      <c r="G32" s="81"/>
      <c r="H32" s="83">
        <v>0</v>
      </c>
      <c r="I32" s="84">
        <v>0</v>
      </c>
      <c r="J32" s="81"/>
      <c r="K32" s="83">
        <v>0</v>
      </c>
      <c r="L32" s="84">
        <v>0</v>
      </c>
      <c r="M32" s="81"/>
      <c r="N32" s="83">
        <v>0</v>
      </c>
      <c r="O32" s="84">
        <v>0</v>
      </c>
      <c r="P32" s="81"/>
      <c r="Q32" s="113">
        <v>0</v>
      </c>
      <c r="R32" s="114">
        <v>0</v>
      </c>
      <c r="S32" s="106"/>
      <c r="T32" s="81"/>
      <c r="U32" s="81"/>
      <c r="V32" s="70"/>
      <c r="W32" s="70"/>
      <c r="X32" s="70"/>
      <c r="Y32" s="70"/>
    </row>
    <row r="33" spans="1:25" x14ac:dyDescent="0.25">
      <c r="A33" s="78">
        <v>36674</v>
      </c>
      <c r="B33" s="83">
        <v>0</v>
      </c>
      <c r="C33" s="84">
        <v>0</v>
      </c>
      <c r="D33" s="81"/>
      <c r="E33" s="83">
        <v>0</v>
      </c>
      <c r="F33" s="84">
        <v>0</v>
      </c>
      <c r="G33" s="81"/>
      <c r="H33" s="83">
        <v>0</v>
      </c>
      <c r="I33" s="84">
        <v>0</v>
      </c>
      <c r="J33" s="81"/>
      <c r="K33" s="83">
        <v>0</v>
      </c>
      <c r="L33" s="84">
        <v>0</v>
      </c>
      <c r="M33" s="81"/>
      <c r="N33" s="83">
        <v>0</v>
      </c>
      <c r="O33" s="84">
        <v>0</v>
      </c>
      <c r="P33" s="81"/>
      <c r="Q33" s="113">
        <v>0</v>
      </c>
      <c r="R33" s="114">
        <v>0</v>
      </c>
      <c r="S33" s="106"/>
      <c r="T33" s="81"/>
      <c r="U33" s="81"/>
      <c r="V33" s="70"/>
      <c r="W33" s="70"/>
      <c r="X33" s="70"/>
      <c r="Y33" s="70"/>
    </row>
    <row r="34" spans="1:25" x14ac:dyDescent="0.25">
      <c r="A34" s="78">
        <v>36675</v>
      </c>
      <c r="B34" s="83">
        <v>0</v>
      </c>
      <c r="C34" s="84">
        <v>0</v>
      </c>
      <c r="D34" s="81"/>
      <c r="E34" s="83">
        <v>0</v>
      </c>
      <c r="F34" s="84">
        <v>0</v>
      </c>
      <c r="G34" s="81"/>
      <c r="H34" s="83">
        <v>0</v>
      </c>
      <c r="I34" s="84">
        <v>0</v>
      </c>
      <c r="J34" s="81"/>
      <c r="K34" s="83">
        <v>0</v>
      </c>
      <c r="L34" s="84">
        <v>0</v>
      </c>
      <c r="M34" s="81"/>
      <c r="N34" s="83">
        <v>0</v>
      </c>
      <c r="O34" s="84">
        <v>0</v>
      </c>
      <c r="P34" s="81"/>
      <c r="Q34" s="113">
        <v>0</v>
      </c>
      <c r="R34" s="114">
        <v>0</v>
      </c>
      <c r="S34" s="106"/>
      <c r="T34" s="81"/>
      <c r="U34" s="81"/>
      <c r="V34" s="70"/>
      <c r="W34" s="70"/>
      <c r="X34" s="70"/>
      <c r="Y34" s="70"/>
    </row>
    <row r="35" spans="1:25" x14ac:dyDescent="0.25">
      <c r="A35" s="78">
        <v>36676</v>
      </c>
      <c r="B35" s="79">
        <v>0</v>
      </c>
      <c r="C35" s="80"/>
      <c r="D35" s="81"/>
      <c r="E35" s="83"/>
      <c r="F35" s="80"/>
      <c r="G35" s="81"/>
      <c r="H35" s="83"/>
      <c r="I35" s="80"/>
      <c r="J35" s="81"/>
      <c r="K35" s="83"/>
      <c r="L35" s="80"/>
      <c r="M35" s="81"/>
      <c r="N35" s="83"/>
      <c r="O35" s="80"/>
      <c r="P35" s="81"/>
      <c r="Q35" s="113"/>
      <c r="R35" s="98"/>
      <c r="S35" s="106"/>
      <c r="T35" s="81"/>
      <c r="U35" s="81"/>
      <c r="V35" s="70"/>
      <c r="W35" s="70"/>
      <c r="X35" s="70"/>
      <c r="Y35" s="70"/>
    </row>
    <row r="36" spans="1:25" ht="13.8" thickBot="1" x14ac:dyDescent="0.3">
      <c r="A36" s="78">
        <v>36677</v>
      </c>
      <c r="B36" s="101"/>
      <c r="C36" s="80"/>
      <c r="D36" s="81"/>
      <c r="E36" s="83"/>
      <c r="F36" s="80"/>
      <c r="G36" s="81"/>
      <c r="H36" s="83"/>
      <c r="I36" s="80"/>
      <c r="J36" s="81"/>
      <c r="K36" s="83"/>
      <c r="L36" s="80"/>
      <c r="M36" s="81"/>
      <c r="N36" s="83"/>
      <c r="O36" s="80"/>
      <c r="P36" s="81"/>
      <c r="Q36" s="113"/>
      <c r="R36" s="98"/>
      <c r="S36" s="106"/>
      <c r="T36" s="81"/>
      <c r="U36" s="81"/>
      <c r="V36" s="70"/>
      <c r="W36" s="70"/>
      <c r="X36" s="70"/>
      <c r="Y36" s="70"/>
    </row>
    <row r="37" spans="1:25" ht="13.8" thickTop="1" x14ac:dyDescent="0.25">
      <c r="A37" s="72" t="s">
        <v>23</v>
      </c>
      <c r="B37" s="88">
        <f>SUM(B6:B34)</f>
        <v>0</v>
      </c>
      <c r="C37" s="89">
        <f>SUM(C6:C34)</f>
        <v>0</v>
      </c>
      <c r="D37" s="85"/>
      <c r="E37" s="92">
        <f>SUM(E6:E34)</f>
        <v>0</v>
      </c>
      <c r="F37" s="93">
        <f>SUM(F6:F34)</f>
        <v>0</v>
      </c>
      <c r="G37" s="85"/>
      <c r="H37" s="92">
        <f>SUM(H6:H34)</f>
        <v>0</v>
      </c>
      <c r="I37" s="93">
        <f>SUM(I6:I34)</f>
        <v>0</v>
      </c>
      <c r="J37" s="85"/>
      <c r="K37" s="92">
        <f>SUM(K6:K34)</f>
        <v>0</v>
      </c>
      <c r="L37" s="93">
        <f>SUM(L6:L34)</f>
        <v>0</v>
      </c>
      <c r="M37" s="85"/>
      <c r="N37" s="92">
        <f>SUM(N6:N34)</f>
        <v>0</v>
      </c>
      <c r="O37" s="93">
        <f>SUM(O6:O34)</f>
        <v>0</v>
      </c>
      <c r="P37" s="85"/>
      <c r="Q37" s="115"/>
      <c r="R37" s="116"/>
      <c r="S37" s="87"/>
      <c r="T37" s="85"/>
      <c r="U37" s="81"/>
      <c r="V37" s="70"/>
      <c r="W37" s="70"/>
      <c r="X37" s="70"/>
      <c r="Y37" s="70"/>
    </row>
    <row r="38" spans="1:25" ht="13.8" thickBot="1" x14ac:dyDescent="0.3">
      <c r="A38" s="72" t="s">
        <v>22</v>
      </c>
      <c r="B38" s="90">
        <f>+B37+C37</f>
        <v>0</v>
      </c>
      <c r="C38" s="91"/>
      <c r="D38" s="86"/>
      <c r="E38" s="90">
        <f>+SUM(E6:E37)+SUM(F6:F37)</f>
        <v>0</v>
      </c>
      <c r="F38" s="91"/>
      <c r="G38" s="85"/>
      <c r="H38" s="90">
        <f>+SUM(H6:H37)+SUM(I6:I37)</f>
        <v>0</v>
      </c>
      <c r="I38" s="91"/>
      <c r="J38" s="85"/>
      <c r="K38" s="90">
        <f>+SUM(K6:K37)+SUM(L6:L37)</f>
        <v>0</v>
      </c>
      <c r="L38" s="91"/>
      <c r="M38" s="85"/>
      <c r="N38" s="90">
        <f>+SUM(N6:N37)+SUM(O6:O37)</f>
        <v>0</v>
      </c>
      <c r="O38" s="91"/>
      <c r="P38" s="85"/>
      <c r="Q38" s="117">
        <f>+SUM(Q6:Q37)+SUM(R6:R37)</f>
        <v>0</v>
      </c>
      <c r="R38" s="118"/>
      <c r="S38" s="87"/>
      <c r="T38" s="85"/>
      <c r="U38" s="107"/>
      <c r="V38" s="70"/>
      <c r="W38" s="70"/>
      <c r="X38" s="70"/>
      <c r="Y38" s="70"/>
    </row>
    <row r="39" spans="1:25" ht="14.4" thickTop="1" thickBot="1" x14ac:dyDescent="0.3">
      <c r="A39" s="70"/>
      <c r="B39" s="70"/>
      <c r="C39" s="70"/>
      <c r="D39" s="70"/>
      <c r="E39" s="70"/>
      <c r="F39" s="70"/>
      <c r="G39" s="71"/>
      <c r="H39" s="70"/>
      <c r="I39" s="70"/>
      <c r="J39" s="71"/>
      <c r="K39" s="70"/>
      <c r="L39" s="70"/>
      <c r="M39" s="71"/>
      <c r="N39" s="70"/>
      <c r="O39" s="70"/>
      <c r="P39" s="71"/>
      <c r="Q39" s="70"/>
      <c r="R39" s="70"/>
      <c r="S39" s="71"/>
      <c r="T39" s="71"/>
      <c r="U39" s="71"/>
      <c r="V39" s="70"/>
      <c r="W39" s="70"/>
      <c r="X39" s="70"/>
      <c r="Y39" s="70"/>
    </row>
    <row r="40" spans="1:25" ht="14.4" thickTop="1" thickBot="1" x14ac:dyDescent="0.3">
      <c r="A40" s="94" t="s">
        <v>11</v>
      </c>
      <c r="B40" s="96">
        <f>+B2+B38+E38+H38+K38+N38+Q38</f>
        <v>328564.23999999993</v>
      </c>
      <c r="C40" s="70"/>
      <c r="D40" s="70"/>
      <c r="E40" s="70"/>
      <c r="F40" s="70"/>
      <c r="G40" s="71"/>
      <c r="H40" s="70"/>
      <c r="I40" s="70"/>
      <c r="J40" s="71"/>
      <c r="K40" s="70"/>
      <c r="L40" s="70"/>
      <c r="M40" s="71"/>
      <c r="N40" s="70"/>
      <c r="O40" s="70"/>
      <c r="P40" s="71"/>
      <c r="Q40" s="70"/>
      <c r="R40" s="70"/>
      <c r="S40" s="87"/>
      <c r="T40" s="108"/>
      <c r="U40" s="71"/>
      <c r="V40" s="70"/>
      <c r="W40" s="70"/>
      <c r="X40" s="70"/>
      <c r="Y40" s="70"/>
    </row>
    <row r="41" spans="1:25" ht="13.8" thickTop="1" x14ac:dyDescent="0.25">
      <c r="A41" s="70"/>
      <c r="B41" s="70"/>
      <c r="C41" s="70"/>
      <c r="D41" s="70"/>
      <c r="E41" s="70"/>
      <c r="F41" s="70"/>
      <c r="G41" s="71"/>
      <c r="H41" s="70"/>
      <c r="I41" s="70"/>
      <c r="J41" s="71"/>
      <c r="K41" s="70"/>
      <c r="L41" s="70"/>
      <c r="M41" s="71"/>
      <c r="N41" s="70"/>
      <c r="O41" s="70"/>
      <c r="P41" s="71"/>
      <c r="Q41" s="70"/>
      <c r="R41" s="70"/>
      <c r="S41" s="70"/>
      <c r="T41" s="70"/>
      <c r="U41" s="70"/>
      <c r="V41" s="70"/>
      <c r="W41" s="70"/>
      <c r="X41" s="70"/>
      <c r="Y41" s="70"/>
    </row>
    <row r="42" spans="1:25" x14ac:dyDescent="0.25">
      <c r="A42" s="70"/>
      <c r="B42" s="70"/>
      <c r="C42" s="70"/>
      <c r="D42" s="70"/>
      <c r="E42" s="70"/>
      <c r="F42" s="70"/>
      <c r="G42" s="70"/>
      <c r="H42" s="70"/>
      <c r="I42" s="70"/>
      <c r="J42" s="70"/>
      <c r="K42" s="70"/>
      <c r="L42" s="70"/>
      <c r="M42" s="71"/>
      <c r="N42" s="70"/>
      <c r="O42" s="70"/>
      <c r="P42" s="71"/>
      <c r="Q42" s="70"/>
      <c r="R42" s="70"/>
      <c r="S42" s="70"/>
      <c r="T42" s="70"/>
      <c r="U42" s="70"/>
      <c r="V42" s="70"/>
      <c r="W42" s="70"/>
      <c r="X42" s="70"/>
      <c r="Y42" s="70"/>
    </row>
    <row r="43" spans="1:25" x14ac:dyDescent="0.25">
      <c r="A43" s="70"/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1"/>
      <c r="N43" s="70"/>
      <c r="O43" s="70"/>
      <c r="P43" s="71"/>
      <c r="Q43" s="70"/>
      <c r="R43" s="70"/>
      <c r="S43" s="70"/>
      <c r="T43" s="70"/>
      <c r="U43" s="70"/>
      <c r="V43" s="70"/>
      <c r="W43" s="70"/>
      <c r="X43" s="70"/>
      <c r="Y43" s="70"/>
    </row>
    <row r="44" spans="1:25" x14ac:dyDescent="0.25">
      <c r="A44" s="70"/>
      <c r="B44" s="70"/>
      <c r="C44" s="70"/>
      <c r="D44" s="70"/>
      <c r="E44" s="70"/>
      <c r="F44" s="70"/>
      <c r="G44" s="70"/>
      <c r="H44" s="70"/>
      <c r="I44" s="70"/>
      <c r="J44" s="70"/>
      <c r="K44" s="70"/>
      <c r="L44" s="70"/>
      <c r="M44" s="71"/>
      <c r="N44" s="70"/>
      <c r="O44" s="70"/>
      <c r="P44" s="71"/>
      <c r="Q44" s="70"/>
      <c r="R44" s="70"/>
      <c r="S44" s="70"/>
      <c r="T44" s="70"/>
      <c r="U44" s="70"/>
      <c r="V44" s="70"/>
      <c r="W44" s="70"/>
      <c r="X44" s="70"/>
      <c r="Y44" s="70"/>
    </row>
    <row r="45" spans="1:25" x14ac:dyDescent="0.25">
      <c r="A45" s="70"/>
      <c r="B45" s="70"/>
      <c r="C45" s="70"/>
      <c r="D45" s="70"/>
      <c r="E45" s="70"/>
      <c r="F45" s="70"/>
      <c r="G45" s="70"/>
      <c r="H45" s="70"/>
      <c r="I45" s="70"/>
      <c r="J45" s="70"/>
      <c r="K45" s="70"/>
      <c r="L45" s="70"/>
      <c r="M45" s="71"/>
      <c r="N45" s="70"/>
      <c r="O45" s="70"/>
      <c r="P45" s="71"/>
      <c r="Q45" s="70"/>
      <c r="R45" s="70"/>
      <c r="S45" s="70"/>
      <c r="T45" s="70"/>
      <c r="U45" s="70"/>
      <c r="V45" s="70"/>
      <c r="W45" s="70"/>
      <c r="X45" s="70"/>
      <c r="Y45" s="70"/>
    </row>
    <row r="46" spans="1:25" x14ac:dyDescent="0.25">
      <c r="A46" s="70"/>
      <c r="B46" s="70"/>
      <c r="C46" s="70"/>
      <c r="D46" s="70"/>
      <c r="E46" s="70"/>
      <c r="F46" s="70"/>
      <c r="G46" s="70"/>
      <c r="H46" s="70"/>
      <c r="I46" s="70"/>
      <c r="J46" s="70"/>
      <c r="K46" s="70"/>
      <c r="L46" s="70"/>
      <c r="M46" s="71"/>
      <c r="N46" s="70"/>
      <c r="O46" s="70"/>
      <c r="P46" s="71"/>
      <c r="Q46" s="70"/>
      <c r="R46" s="70"/>
      <c r="S46" s="70"/>
      <c r="T46" s="70"/>
      <c r="U46" s="70"/>
      <c r="V46" s="70"/>
      <c r="W46" s="70"/>
      <c r="X46" s="70"/>
      <c r="Y46" s="70"/>
    </row>
    <row r="47" spans="1:25" x14ac:dyDescent="0.25">
      <c r="A47" s="70"/>
      <c r="B47" s="70"/>
      <c r="C47" s="70"/>
      <c r="D47" s="70"/>
      <c r="E47" s="70"/>
      <c r="F47" s="70"/>
      <c r="G47" s="70"/>
      <c r="H47" s="70"/>
      <c r="I47" s="70"/>
      <c r="J47" s="70"/>
      <c r="K47" s="70"/>
      <c r="L47" s="70"/>
      <c r="M47" s="71"/>
      <c r="N47" s="70"/>
      <c r="O47" s="70"/>
      <c r="P47" s="71"/>
      <c r="Q47" s="70"/>
      <c r="R47" s="70"/>
      <c r="S47" s="70"/>
      <c r="T47" s="70"/>
      <c r="U47" s="70"/>
      <c r="V47" s="70"/>
      <c r="W47" s="70"/>
      <c r="X47" s="70"/>
      <c r="Y47" s="70"/>
    </row>
    <row r="48" spans="1:25" x14ac:dyDescent="0.25">
      <c r="A48" s="70"/>
      <c r="B48" s="70"/>
      <c r="C48" s="70"/>
      <c r="D48" s="70"/>
      <c r="E48" s="70"/>
      <c r="F48" s="70"/>
      <c r="G48" s="70"/>
      <c r="H48" s="70"/>
      <c r="I48" s="70"/>
      <c r="J48" s="70"/>
      <c r="K48" s="70"/>
      <c r="L48" s="70"/>
      <c r="M48" s="71"/>
      <c r="N48" s="70"/>
      <c r="O48" s="70"/>
      <c r="P48" s="70"/>
      <c r="Q48" s="70"/>
      <c r="R48" s="70"/>
      <c r="S48" s="70"/>
      <c r="T48" s="70"/>
      <c r="U48" s="70"/>
      <c r="V48" s="70"/>
      <c r="W48" s="70"/>
      <c r="X48" s="70"/>
      <c r="Y48" s="70"/>
    </row>
    <row r="49" spans="1:25" x14ac:dyDescent="0.25">
      <c r="A49" s="70"/>
      <c r="B49" s="70"/>
      <c r="C49" s="70"/>
      <c r="D49" s="70"/>
      <c r="E49" s="70"/>
      <c r="F49" s="70"/>
      <c r="G49" s="70"/>
      <c r="H49" s="70"/>
      <c r="I49" s="70"/>
      <c r="J49" s="70"/>
      <c r="K49" s="70"/>
      <c r="L49" s="70"/>
      <c r="M49" s="70"/>
      <c r="N49" s="70"/>
      <c r="O49" s="70"/>
      <c r="P49" s="70"/>
      <c r="Q49" s="70"/>
      <c r="R49" s="70"/>
      <c r="S49" s="70"/>
      <c r="T49" s="70"/>
      <c r="U49" s="70"/>
      <c r="V49" s="70"/>
      <c r="W49" s="70"/>
      <c r="X49" s="70"/>
      <c r="Y49" s="70"/>
    </row>
    <row r="50" spans="1:25" x14ac:dyDescent="0.25">
      <c r="A50" s="70"/>
      <c r="B50" s="70"/>
      <c r="C50" s="70"/>
      <c r="D50" s="70"/>
      <c r="E50" s="70"/>
      <c r="F50" s="70"/>
      <c r="G50" s="70"/>
      <c r="H50" s="70"/>
      <c r="I50" s="70"/>
      <c r="J50" s="70"/>
      <c r="K50" s="70"/>
      <c r="L50" s="70"/>
      <c r="M50" s="70"/>
      <c r="N50" s="70"/>
      <c r="O50" s="70"/>
      <c r="P50" s="70"/>
      <c r="Q50" s="70"/>
      <c r="R50" s="70"/>
      <c r="S50" s="70"/>
      <c r="T50" s="70"/>
      <c r="U50" s="70"/>
      <c r="V50" s="70"/>
      <c r="W50" s="70"/>
      <c r="X50" s="70"/>
      <c r="Y50" s="70"/>
    </row>
    <row r="51" spans="1:25" x14ac:dyDescent="0.25">
      <c r="A51" s="70"/>
      <c r="B51" s="70"/>
      <c r="C51" s="70"/>
      <c r="D51" s="70"/>
      <c r="E51" s="70"/>
      <c r="F51" s="70"/>
      <c r="G51" s="70"/>
      <c r="H51" s="70"/>
      <c r="I51" s="70"/>
      <c r="J51" s="70"/>
      <c r="K51" s="70"/>
      <c r="L51" s="70"/>
      <c r="M51" s="70"/>
      <c r="N51" s="70"/>
      <c r="O51" s="70"/>
      <c r="P51" s="70"/>
      <c r="Q51" s="70"/>
      <c r="R51" s="70"/>
      <c r="S51" s="70"/>
      <c r="T51" s="70"/>
      <c r="U51" s="70"/>
      <c r="V51" s="70"/>
      <c r="W51" s="70"/>
      <c r="X51" s="70"/>
      <c r="Y51" s="70"/>
    </row>
    <row r="52" spans="1:25" x14ac:dyDescent="0.25">
      <c r="A52" s="70"/>
      <c r="B52" s="70"/>
      <c r="C52" s="70"/>
      <c r="D52" s="70"/>
      <c r="E52" s="70"/>
      <c r="F52" s="70"/>
      <c r="G52" s="70"/>
      <c r="H52" s="70"/>
      <c r="I52" s="70"/>
      <c r="J52" s="70"/>
      <c r="K52" s="70"/>
      <c r="L52" s="70"/>
      <c r="M52" s="70"/>
      <c r="N52" s="70"/>
      <c r="O52" s="70"/>
      <c r="P52" s="70"/>
      <c r="Q52" s="70"/>
      <c r="R52" s="70"/>
      <c r="S52" s="70"/>
      <c r="T52" s="70"/>
      <c r="U52" s="70"/>
      <c r="V52" s="70"/>
      <c r="W52" s="70"/>
      <c r="X52" s="70"/>
      <c r="Y52" s="70"/>
    </row>
    <row r="53" spans="1:25" x14ac:dyDescent="0.25">
      <c r="A53" s="70"/>
      <c r="B53" s="70"/>
      <c r="C53" s="70"/>
      <c r="D53" s="70"/>
      <c r="E53" s="70"/>
      <c r="F53" s="70"/>
      <c r="G53" s="70"/>
      <c r="H53" s="70"/>
      <c r="I53" s="70"/>
      <c r="J53" s="70"/>
      <c r="K53" s="70"/>
      <c r="L53" s="70"/>
      <c r="M53" s="70"/>
      <c r="N53" s="70"/>
      <c r="O53" s="70"/>
      <c r="P53" s="70"/>
      <c r="Q53" s="70"/>
      <c r="R53" s="70"/>
      <c r="S53" s="70"/>
      <c r="T53" s="70"/>
      <c r="U53" s="70"/>
      <c r="V53" s="70"/>
      <c r="W53" s="70"/>
      <c r="X53" s="70"/>
      <c r="Y53" s="70"/>
    </row>
    <row r="54" spans="1:25" x14ac:dyDescent="0.25">
      <c r="A54" s="70"/>
      <c r="B54" s="70"/>
      <c r="C54" s="70"/>
      <c r="D54" s="70"/>
      <c r="E54" s="70"/>
      <c r="F54" s="70"/>
      <c r="G54" s="70"/>
      <c r="H54" s="70"/>
      <c r="I54" s="70"/>
      <c r="J54" s="70"/>
      <c r="K54" s="70"/>
      <c r="L54" s="70"/>
      <c r="M54" s="70"/>
      <c r="N54" s="70"/>
      <c r="O54" s="70"/>
      <c r="P54" s="70"/>
      <c r="Q54" s="70"/>
      <c r="R54" s="70"/>
      <c r="S54" s="70"/>
      <c r="T54" s="70"/>
      <c r="U54" s="70"/>
      <c r="V54" s="70"/>
      <c r="W54" s="70"/>
      <c r="X54" s="70"/>
      <c r="Y54" s="70"/>
    </row>
    <row r="55" spans="1:25" x14ac:dyDescent="0.25">
      <c r="A55" s="70"/>
      <c r="B55" s="70"/>
      <c r="C55" s="70"/>
      <c r="D55" s="70"/>
      <c r="E55" s="70"/>
      <c r="F55" s="70"/>
      <c r="G55" s="70"/>
      <c r="H55" s="70"/>
      <c r="I55" s="70"/>
      <c r="J55" s="70"/>
      <c r="K55" s="70"/>
      <c r="L55" s="70"/>
      <c r="M55" s="70"/>
      <c r="N55" s="70"/>
      <c r="O55" s="70"/>
      <c r="P55" s="70"/>
      <c r="Q55" s="70"/>
      <c r="R55" s="70"/>
      <c r="S55" s="70"/>
      <c r="T55" s="70"/>
      <c r="U55" s="70"/>
      <c r="V55" s="70"/>
      <c r="W55" s="70"/>
      <c r="X55" s="70"/>
      <c r="Y55" s="70"/>
    </row>
    <row r="56" spans="1:25" x14ac:dyDescent="0.25">
      <c r="A56" s="70"/>
      <c r="B56" s="70"/>
      <c r="C56" s="70"/>
      <c r="D56" s="70"/>
      <c r="E56" s="70"/>
      <c r="F56" s="70"/>
      <c r="G56" s="70"/>
      <c r="H56" s="70"/>
      <c r="I56" s="70"/>
      <c r="J56" s="70"/>
      <c r="K56" s="70"/>
      <c r="L56" s="70"/>
      <c r="M56" s="70"/>
      <c r="N56" s="70"/>
      <c r="O56" s="70"/>
      <c r="P56" s="70"/>
      <c r="Q56" s="70"/>
      <c r="R56" s="70"/>
      <c r="S56" s="70"/>
      <c r="T56" s="70"/>
      <c r="U56" s="70"/>
      <c r="V56" s="70"/>
      <c r="W56" s="70"/>
      <c r="X56" s="70"/>
      <c r="Y56" s="70"/>
    </row>
    <row r="57" spans="1:25" x14ac:dyDescent="0.25">
      <c r="A57" s="70"/>
      <c r="B57" s="70"/>
      <c r="C57" s="70"/>
      <c r="D57" s="70"/>
      <c r="E57" s="70"/>
      <c r="F57" s="70"/>
      <c r="G57" s="70"/>
      <c r="H57" s="70"/>
      <c r="I57" s="70"/>
      <c r="J57" s="70"/>
      <c r="K57" s="70"/>
      <c r="L57" s="70"/>
      <c r="M57" s="70"/>
      <c r="N57" s="70"/>
      <c r="O57" s="70"/>
      <c r="P57" s="70"/>
      <c r="Q57" s="70"/>
      <c r="R57" s="70"/>
      <c r="S57" s="70"/>
      <c r="T57" s="70"/>
      <c r="U57" s="70"/>
      <c r="V57" s="70"/>
      <c r="W57" s="70"/>
      <c r="X57" s="70"/>
      <c r="Y57" s="70"/>
    </row>
    <row r="58" spans="1:25" x14ac:dyDescent="0.25">
      <c r="A58" s="70"/>
      <c r="B58" s="70"/>
      <c r="C58" s="70"/>
      <c r="D58" s="70"/>
      <c r="E58" s="70"/>
      <c r="F58" s="70"/>
      <c r="G58" s="70"/>
      <c r="H58" s="70"/>
      <c r="I58" s="70"/>
      <c r="J58" s="70"/>
      <c r="K58" s="70"/>
      <c r="L58" s="70"/>
      <c r="M58" s="70"/>
      <c r="N58" s="70"/>
      <c r="O58" s="70"/>
      <c r="P58" s="70"/>
      <c r="Q58" s="70"/>
      <c r="R58" s="70"/>
      <c r="S58" s="70"/>
      <c r="T58" s="70"/>
      <c r="U58" s="70"/>
      <c r="V58" s="70"/>
      <c r="W58" s="70"/>
      <c r="X58" s="70"/>
      <c r="Y58" s="70"/>
    </row>
    <row r="59" spans="1:25" x14ac:dyDescent="0.25">
      <c r="A59" s="70"/>
      <c r="B59" s="70"/>
      <c r="C59" s="70"/>
      <c r="D59" s="70"/>
      <c r="E59" s="70"/>
      <c r="F59" s="70"/>
      <c r="G59" s="70"/>
      <c r="H59" s="70"/>
      <c r="I59" s="70"/>
      <c r="J59" s="70"/>
      <c r="K59" s="70"/>
      <c r="L59" s="70"/>
      <c r="M59" s="70"/>
      <c r="N59" s="70"/>
      <c r="O59" s="70"/>
      <c r="P59" s="70"/>
      <c r="Q59" s="70"/>
      <c r="R59" s="70"/>
      <c r="S59" s="70"/>
      <c r="T59" s="70"/>
      <c r="U59" s="70"/>
      <c r="V59" s="70"/>
      <c r="W59" s="70"/>
      <c r="X59" s="70"/>
      <c r="Y59" s="70"/>
    </row>
    <row r="60" spans="1:25" x14ac:dyDescent="0.25">
      <c r="A60" s="70"/>
      <c r="B60" s="70"/>
      <c r="C60" s="70"/>
      <c r="D60" s="70"/>
      <c r="E60" s="70"/>
      <c r="F60" s="70"/>
      <c r="G60" s="70"/>
      <c r="H60" s="70"/>
      <c r="I60" s="70"/>
      <c r="J60" s="70"/>
      <c r="K60" s="70"/>
      <c r="L60" s="70"/>
      <c r="M60" s="70"/>
      <c r="N60" s="70"/>
      <c r="O60" s="70"/>
      <c r="P60" s="70"/>
      <c r="Q60" s="70"/>
      <c r="R60" s="70"/>
      <c r="S60" s="70"/>
      <c r="T60" s="70"/>
      <c r="U60" s="70"/>
      <c r="V60" s="70"/>
      <c r="W60" s="70"/>
      <c r="X60" s="70"/>
      <c r="Y60" s="70"/>
    </row>
    <row r="61" spans="1:25" x14ac:dyDescent="0.25">
      <c r="A61" s="70"/>
      <c r="B61" s="70"/>
      <c r="C61" s="70"/>
      <c r="D61" s="70"/>
      <c r="E61" s="70"/>
      <c r="F61" s="70"/>
      <c r="G61" s="70"/>
      <c r="H61" s="70"/>
      <c r="I61" s="70"/>
      <c r="J61" s="70"/>
      <c r="K61" s="70"/>
      <c r="L61" s="70"/>
      <c r="M61" s="70"/>
      <c r="N61" s="70"/>
      <c r="O61" s="70"/>
      <c r="P61" s="70"/>
      <c r="Q61" s="70"/>
      <c r="R61" s="70"/>
      <c r="S61" s="70"/>
      <c r="T61" s="70"/>
      <c r="U61" s="70"/>
      <c r="V61" s="70"/>
      <c r="W61" s="70"/>
      <c r="X61" s="70"/>
      <c r="Y61" s="70"/>
    </row>
    <row r="62" spans="1:25" x14ac:dyDescent="0.25">
      <c r="A62" s="70"/>
      <c r="B62" s="70"/>
      <c r="C62" s="70"/>
      <c r="D62" s="70"/>
      <c r="E62" s="70"/>
      <c r="F62" s="70"/>
      <c r="G62" s="70"/>
      <c r="H62" s="70"/>
      <c r="I62" s="70"/>
      <c r="J62" s="70"/>
      <c r="K62" s="70"/>
      <c r="L62" s="70"/>
      <c r="M62" s="70"/>
      <c r="N62" s="70"/>
      <c r="O62" s="70"/>
      <c r="P62" s="70"/>
      <c r="Q62" s="70"/>
      <c r="R62" s="70"/>
      <c r="S62" s="70"/>
      <c r="T62" s="70"/>
      <c r="U62" s="70"/>
      <c r="V62" s="70"/>
      <c r="W62" s="70"/>
      <c r="X62" s="70"/>
      <c r="Y62" s="70"/>
    </row>
    <row r="63" spans="1:25" x14ac:dyDescent="0.25">
      <c r="A63" s="70"/>
      <c r="B63" s="70"/>
      <c r="C63" s="70"/>
      <c r="D63" s="70"/>
      <c r="E63" s="70"/>
      <c r="F63" s="70"/>
      <c r="G63" s="70"/>
      <c r="H63" s="70"/>
      <c r="I63" s="70"/>
      <c r="J63" s="70"/>
      <c r="K63" s="70"/>
      <c r="L63" s="70"/>
      <c r="M63" s="70"/>
      <c r="N63" s="70"/>
      <c r="O63" s="70"/>
      <c r="P63" s="70"/>
      <c r="Q63" s="70"/>
      <c r="R63" s="70"/>
      <c r="S63" s="70"/>
      <c r="T63" s="70"/>
      <c r="U63" s="70"/>
      <c r="V63" s="70"/>
      <c r="W63" s="70"/>
      <c r="X63" s="70"/>
      <c r="Y63" s="70"/>
    </row>
    <row r="64" spans="1:25" x14ac:dyDescent="0.25">
      <c r="A64" s="70"/>
      <c r="B64" s="70"/>
      <c r="C64" s="70"/>
      <c r="D64" s="70"/>
      <c r="E64" s="70"/>
      <c r="F64" s="70"/>
      <c r="G64" s="70"/>
      <c r="H64" s="70"/>
      <c r="I64" s="70"/>
      <c r="J64" s="70"/>
      <c r="K64" s="70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</row>
    <row r="65" spans="1:25" x14ac:dyDescent="0.25">
      <c r="A65" s="70"/>
      <c r="B65" s="70"/>
      <c r="C65" s="70"/>
      <c r="D65" s="70"/>
      <c r="E65" s="70"/>
      <c r="F65" s="70"/>
      <c r="G65" s="70"/>
      <c r="H65" s="70"/>
      <c r="I65" s="70"/>
      <c r="J65" s="70"/>
      <c r="K65" s="70"/>
      <c r="L65" s="70"/>
      <c r="M65" s="70"/>
      <c r="N65" s="70"/>
      <c r="O65" s="70"/>
      <c r="P65" s="70"/>
      <c r="Q65" s="70"/>
      <c r="R65" s="70"/>
      <c r="S65" s="70"/>
      <c r="T65" s="70"/>
      <c r="U65" s="70"/>
      <c r="V65" s="70"/>
      <c r="W65" s="70"/>
      <c r="X65" s="70"/>
      <c r="Y65" s="70"/>
    </row>
    <row r="66" spans="1:25" x14ac:dyDescent="0.25">
      <c r="A66" s="70"/>
      <c r="B66" s="70"/>
      <c r="C66" s="70"/>
      <c r="D66" s="70"/>
      <c r="E66" s="70"/>
      <c r="F66" s="70"/>
      <c r="G66" s="70"/>
      <c r="H66" s="70"/>
      <c r="I66" s="70"/>
      <c r="J66" s="70"/>
      <c r="K66" s="70"/>
      <c r="L66" s="70"/>
      <c r="M66" s="70"/>
      <c r="N66" s="70"/>
      <c r="O66" s="70"/>
      <c r="P66" s="70"/>
      <c r="Q66" s="70"/>
      <c r="R66" s="70"/>
      <c r="S66" s="70"/>
      <c r="T66" s="70"/>
      <c r="U66" s="70"/>
      <c r="V66" s="70"/>
      <c r="W66" s="70"/>
      <c r="X66" s="70"/>
      <c r="Y66" s="70"/>
    </row>
    <row r="67" spans="1:25" x14ac:dyDescent="0.25">
      <c r="A67" s="70"/>
      <c r="B67" s="70"/>
      <c r="C67" s="70"/>
      <c r="D67" s="70"/>
      <c r="E67" s="70"/>
      <c r="F67" s="70"/>
      <c r="G67" s="70"/>
      <c r="H67" s="70"/>
      <c r="I67" s="70"/>
      <c r="J67" s="70"/>
      <c r="K67" s="70"/>
      <c r="L67" s="70"/>
      <c r="M67" s="70"/>
      <c r="N67" s="70"/>
      <c r="O67" s="70"/>
      <c r="P67" s="70"/>
      <c r="Q67" s="70"/>
      <c r="R67" s="70"/>
      <c r="S67" s="70"/>
      <c r="T67" s="70"/>
      <c r="U67" s="70"/>
      <c r="V67" s="70"/>
      <c r="W67" s="70"/>
      <c r="X67" s="70"/>
      <c r="Y67" s="70"/>
    </row>
    <row r="68" spans="1:25" x14ac:dyDescent="0.25">
      <c r="A68" s="70"/>
      <c r="B68" s="70"/>
      <c r="C68" s="70"/>
      <c r="D68" s="70"/>
      <c r="E68" s="70"/>
      <c r="F68" s="70"/>
      <c r="G68" s="70"/>
      <c r="H68" s="70"/>
      <c r="I68" s="70"/>
      <c r="J68" s="70"/>
      <c r="K68" s="70"/>
      <c r="L68" s="70"/>
      <c r="M68" s="70"/>
      <c r="N68" s="70"/>
      <c r="O68" s="70"/>
      <c r="P68" s="70"/>
      <c r="Q68" s="70"/>
      <c r="R68" s="70"/>
      <c r="S68" s="70"/>
      <c r="T68" s="70"/>
      <c r="U68" s="70"/>
      <c r="V68" s="70"/>
      <c r="W68" s="70"/>
      <c r="X68" s="70"/>
      <c r="Y68" s="70"/>
    </row>
    <row r="69" spans="1:25" x14ac:dyDescent="0.25">
      <c r="A69" s="70"/>
      <c r="B69" s="70"/>
      <c r="C69" s="70"/>
      <c r="D69" s="70"/>
      <c r="E69" s="70"/>
      <c r="F69" s="70"/>
      <c r="G69" s="70"/>
      <c r="H69" s="70"/>
      <c r="I69" s="70"/>
      <c r="J69" s="70"/>
      <c r="K69" s="70"/>
      <c r="L69" s="70"/>
      <c r="M69" s="70"/>
      <c r="N69" s="70"/>
      <c r="O69" s="70"/>
      <c r="P69" s="70"/>
      <c r="Q69" s="70"/>
      <c r="R69" s="70"/>
      <c r="S69" s="70"/>
      <c r="T69" s="70"/>
      <c r="U69" s="70"/>
      <c r="V69" s="70"/>
      <c r="W69" s="70"/>
      <c r="X69" s="70"/>
      <c r="Y69" s="70"/>
    </row>
    <row r="70" spans="1:25" x14ac:dyDescent="0.25">
      <c r="A70" s="70"/>
      <c r="B70" s="70"/>
      <c r="C70" s="70"/>
      <c r="D70" s="70"/>
      <c r="E70" s="70"/>
      <c r="F70" s="70"/>
      <c r="G70" s="70"/>
      <c r="H70" s="70"/>
      <c r="I70" s="70"/>
      <c r="J70" s="70"/>
      <c r="K70" s="70"/>
      <c r="L70" s="70"/>
      <c r="M70" s="70"/>
      <c r="N70" s="70"/>
      <c r="O70" s="70"/>
      <c r="P70" s="70"/>
      <c r="Q70" s="70"/>
      <c r="R70" s="70"/>
      <c r="S70" s="70"/>
      <c r="T70" s="70"/>
      <c r="U70" s="70"/>
      <c r="V70" s="70"/>
      <c r="W70" s="70"/>
      <c r="X70" s="70"/>
      <c r="Y70" s="70"/>
    </row>
    <row r="71" spans="1:25" x14ac:dyDescent="0.25">
      <c r="A71" s="70"/>
      <c r="B71" s="70"/>
      <c r="C71" s="70"/>
      <c r="D71" s="70"/>
      <c r="E71" s="70"/>
      <c r="F71" s="70"/>
      <c r="G71" s="70"/>
      <c r="H71" s="70"/>
      <c r="I71" s="70"/>
      <c r="J71" s="70"/>
      <c r="K71" s="70"/>
      <c r="L71" s="70"/>
      <c r="M71" s="70"/>
      <c r="N71" s="70"/>
      <c r="O71" s="70"/>
      <c r="P71" s="70"/>
      <c r="Q71" s="70"/>
      <c r="R71" s="70"/>
      <c r="S71" s="70"/>
      <c r="T71" s="70"/>
      <c r="U71" s="70"/>
      <c r="V71" s="70"/>
      <c r="W71" s="70"/>
      <c r="X71" s="70"/>
      <c r="Y71" s="70"/>
    </row>
    <row r="72" spans="1:25" x14ac:dyDescent="0.25">
      <c r="A72" s="70"/>
      <c r="B72" s="70"/>
      <c r="C72" s="70"/>
      <c r="D72" s="70"/>
      <c r="E72" s="70"/>
      <c r="F72" s="70"/>
      <c r="G72" s="70"/>
      <c r="H72" s="70"/>
      <c r="I72" s="70"/>
      <c r="J72" s="70"/>
      <c r="K72" s="70"/>
      <c r="L72" s="70"/>
      <c r="M72" s="70"/>
      <c r="N72" s="70"/>
      <c r="O72" s="70"/>
      <c r="P72" s="70"/>
      <c r="Q72" s="70"/>
      <c r="R72" s="70"/>
      <c r="S72" s="70"/>
      <c r="T72" s="70"/>
      <c r="U72" s="70"/>
      <c r="V72" s="70"/>
      <c r="W72" s="70"/>
      <c r="X72" s="70"/>
      <c r="Y72" s="70"/>
    </row>
    <row r="73" spans="1:25" x14ac:dyDescent="0.25">
      <c r="A73" s="70"/>
      <c r="B73" s="70"/>
      <c r="C73" s="70"/>
      <c r="D73" s="70"/>
      <c r="E73" s="70"/>
      <c r="F73" s="70"/>
      <c r="G73" s="70"/>
      <c r="H73" s="70"/>
      <c r="I73" s="70"/>
      <c r="J73" s="70"/>
      <c r="K73" s="70"/>
      <c r="L73" s="70"/>
      <c r="M73" s="70"/>
      <c r="N73" s="70"/>
      <c r="O73" s="70"/>
      <c r="P73" s="70"/>
      <c r="Q73" s="70"/>
      <c r="R73" s="70"/>
      <c r="S73" s="70"/>
      <c r="T73" s="70"/>
      <c r="U73" s="70"/>
      <c r="V73" s="70"/>
      <c r="W73" s="70"/>
      <c r="X73" s="70"/>
      <c r="Y73" s="70"/>
    </row>
    <row r="74" spans="1:25" x14ac:dyDescent="0.25">
      <c r="A74" s="70"/>
      <c r="B74" s="70"/>
      <c r="C74" s="70"/>
      <c r="D74" s="70"/>
      <c r="E74" s="70"/>
      <c r="F74" s="70"/>
      <c r="G74" s="70"/>
      <c r="H74" s="70"/>
      <c r="I74" s="70"/>
      <c r="J74" s="70"/>
      <c r="K74" s="70"/>
      <c r="L74" s="70"/>
      <c r="M74" s="70"/>
      <c r="N74" s="70"/>
      <c r="O74" s="70"/>
      <c r="P74" s="70"/>
      <c r="Q74" s="70"/>
      <c r="R74" s="70"/>
      <c r="S74" s="70"/>
      <c r="T74" s="70"/>
      <c r="U74" s="70"/>
      <c r="V74" s="70"/>
      <c r="W74" s="70"/>
      <c r="X74" s="70"/>
      <c r="Y74" s="70"/>
    </row>
    <row r="75" spans="1:25" x14ac:dyDescent="0.25">
      <c r="A75" s="70"/>
      <c r="B75" s="70"/>
      <c r="C75" s="70"/>
      <c r="D75" s="70"/>
      <c r="E75" s="70"/>
      <c r="F75" s="70"/>
      <c r="G75" s="70"/>
      <c r="H75" s="70"/>
      <c r="I75" s="70"/>
      <c r="J75" s="70"/>
      <c r="K75" s="70"/>
      <c r="L75" s="70"/>
      <c r="M75" s="70"/>
      <c r="N75" s="70"/>
      <c r="O75" s="70"/>
      <c r="P75" s="70"/>
      <c r="Q75" s="70"/>
      <c r="R75" s="70"/>
      <c r="S75" s="70"/>
      <c r="T75" s="70"/>
      <c r="U75" s="70"/>
      <c r="V75" s="70"/>
      <c r="W75" s="70"/>
      <c r="X75" s="70"/>
      <c r="Y75" s="70"/>
    </row>
    <row r="76" spans="1:25" x14ac:dyDescent="0.25">
      <c r="A76" s="70"/>
      <c r="B76" s="70"/>
      <c r="C76" s="70"/>
      <c r="D76" s="70"/>
      <c r="E76" s="70"/>
      <c r="F76" s="70"/>
      <c r="G76" s="70"/>
      <c r="H76" s="70"/>
      <c r="I76" s="70"/>
      <c r="J76" s="70"/>
      <c r="K76" s="70"/>
      <c r="L76" s="70"/>
      <c r="M76" s="70"/>
      <c r="N76" s="70"/>
      <c r="O76" s="70"/>
      <c r="P76" s="70"/>
      <c r="Q76" s="70"/>
      <c r="R76" s="70"/>
      <c r="S76" s="70"/>
      <c r="T76" s="70"/>
      <c r="U76" s="70"/>
      <c r="V76" s="70"/>
      <c r="W76" s="70"/>
      <c r="X76" s="70"/>
      <c r="Y76" s="70"/>
    </row>
    <row r="77" spans="1:25" x14ac:dyDescent="0.25">
      <c r="A77" s="70"/>
      <c r="B77" s="70"/>
      <c r="C77" s="70"/>
      <c r="D77" s="70"/>
      <c r="E77" s="70"/>
      <c r="F77" s="70"/>
      <c r="G77" s="70"/>
      <c r="H77" s="70"/>
      <c r="I77" s="70"/>
      <c r="J77" s="70"/>
      <c r="K77" s="70"/>
      <c r="L77" s="70"/>
      <c r="M77" s="70"/>
      <c r="N77" s="70"/>
      <c r="O77" s="70"/>
      <c r="P77" s="70"/>
      <c r="Q77" s="70"/>
      <c r="R77" s="70"/>
      <c r="S77" s="70"/>
      <c r="T77" s="70"/>
      <c r="U77" s="70"/>
      <c r="V77" s="70"/>
      <c r="W77" s="70"/>
      <c r="X77" s="70"/>
      <c r="Y77" s="70"/>
    </row>
    <row r="78" spans="1:25" x14ac:dyDescent="0.25">
      <c r="A78" s="70"/>
      <c r="B78" s="70"/>
      <c r="C78" s="70"/>
      <c r="D78" s="70"/>
      <c r="E78" s="70"/>
      <c r="F78" s="70"/>
      <c r="G78" s="70"/>
      <c r="H78" s="70"/>
      <c r="I78" s="70"/>
      <c r="J78" s="70"/>
      <c r="K78" s="70"/>
      <c r="L78" s="70"/>
      <c r="M78" s="70"/>
      <c r="N78" s="70"/>
      <c r="O78" s="70"/>
      <c r="P78" s="70"/>
      <c r="Q78" s="70"/>
      <c r="R78" s="70"/>
      <c r="S78" s="70"/>
      <c r="T78" s="70"/>
      <c r="U78" s="70"/>
      <c r="V78" s="70"/>
      <c r="W78" s="70"/>
      <c r="X78" s="70"/>
      <c r="Y78" s="70"/>
    </row>
    <row r="79" spans="1:25" x14ac:dyDescent="0.25">
      <c r="A79" s="70"/>
      <c r="B79" s="70"/>
      <c r="C79" s="70"/>
      <c r="D79" s="70"/>
      <c r="E79" s="70"/>
      <c r="F79" s="70"/>
      <c r="G79" s="70"/>
      <c r="H79" s="70"/>
      <c r="I79" s="70"/>
      <c r="J79" s="70"/>
      <c r="K79" s="70"/>
      <c r="L79" s="70"/>
      <c r="M79" s="70"/>
      <c r="N79" s="70"/>
      <c r="O79" s="70"/>
      <c r="P79" s="70"/>
      <c r="Q79" s="70"/>
      <c r="R79" s="70"/>
      <c r="S79" s="70"/>
      <c r="T79" s="70"/>
      <c r="U79" s="70"/>
      <c r="V79" s="70"/>
      <c r="W79" s="70"/>
      <c r="X79" s="70"/>
      <c r="Y79" s="70"/>
    </row>
    <row r="80" spans="1:25" x14ac:dyDescent="0.25">
      <c r="A80" s="70"/>
      <c r="B80" s="70"/>
      <c r="C80" s="70"/>
      <c r="D80" s="70"/>
      <c r="E80" s="70"/>
      <c r="F80" s="70"/>
      <c r="G80" s="70"/>
      <c r="H80" s="70"/>
      <c r="I80" s="70"/>
      <c r="J80" s="70"/>
      <c r="K80" s="70"/>
      <c r="L80" s="70"/>
      <c r="M80" s="70"/>
      <c r="N80" s="70"/>
      <c r="O80" s="70"/>
      <c r="P80" s="70"/>
      <c r="Q80" s="70"/>
      <c r="R80" s="70"/>
      <c r="S80" s="70"/>
      <c r="T80" s="70"/>
      <c r="U80" s="70"/>
      <c r="V80" s="70"/>
      <c r="W80" s="70"/>
      <c r="X80" s="70"/>
      <c r="Y80" s="70"/>
    </row>
    <row r="81" spans="1:25" x14ac:dyDescent="0.25">
      <c r="A81" s="70"/>
      <c r="B81" s="70"/>
      <c r="C81" s="70"/>
      <c r="D81" s="70"/>
      <c r="E81" s="70"/>
      <c r="F81" s="70"/>
      <c r="G81" s="70"/>
      <c r="H81" s="70"/>
      <c r="I81" s="70"/>
      <c r="J81" s="70"/>
      <c r="K81" s="70"/>
      <c r="L81" s="70"/>
      <c r="M81" s="70"/>
      <c r="N81" s="70"/>
      <c r="O81" s="70"/>
      <c r="P81" s="70"/>
      <c r="Q81" s="70"/>
      <c r="R81" s="70"/>
      <c r="S81" s="70"/>
      <c r="T81" s="70"/>
      <c r="U81" s="70"/>
      <c r="V81" s="70"/>
      <c r="W81" s="70"/>
      <c r="X81" s="70"/>
      <c r="Y81" s="70"/>
    </row>
    <row r="82" spans="1:25" x14ac:dyDescent="0.25">
      <c r="A82" s="70"/>
      <c r="B82" s="70"/>
      <c r="C82" s="70"/>
      <c r="D82" s="70"/>
      <c r="E82" s="70"/>
      <c r="F82" s="70"/>
      <c r="G82" s="70"/>
      <c r="H82" s="70"/>
      <c r="I82" s="70"/>
      <c r="J82" s="70"/>
      <c r="K82" s="70"/>
      <c r="L82" s="70"/>
      <c r="M82" s="70"/>
      <c r="N82" s="70"/>
      <c r="O82" s="70"/>
      <c r="P82" s="70"/>
      <c r="Q82" s="70"/>
      <c r="R82" s="70"/>
      <c r="S82" s="70"/>
      <c r="T82" s="70"/>
      <c r="U82" s="70"/>
      <c r="V82" s="70"/>
      <c r="W82" s="70"/>
      <c r="X82" s="70"/>
      <c r="Y82" s="70"/>
    </row>
    <row r="83" spans="1:25" x14ac:dyDescent="0.25">
      <c r="A83" s="70"/>
      <c r="B83" s="70"/>
      <c r="C83" s="70"/>
      <c r="D83" s="70"/>
      <c r="E83" s="70"/>
      <c r="F83" s="70"/>
      <c r="G83" s="70"/>
      <c r="H83" s="70"/>
      <c r="I83" s="70"/>
      <c r="J83" s="70"/>
      <c r="K83" s="70"/>
      <c r="L83" s="70"/>
      <c r="M83" s="70"/>
      <c r="N83" s="70"/>
      <c r="O83" s="70"/>
      <c r="P83" s="70"/>
      <c r="Q83" s="70"/>
      <c r="R83" s="70"/>
      <c r="S83" s="70"/>
      <c r="T83" s="70"/>
      <c r="U83" s="70"/>
      <c r="V83" s="70"/>
      <c r="W83" s="70"/>
      <c r="X83" s="70"/>
      <c r="Y83" s="70"/>
    </row>
    <row r="84" spans="1:25" x14ac:dyDescent="0.25">
      <c r="A84" s="70"/>
      <c r="B84" s="70"/>
      <c r="C84" s="70"/>
      <c r="D84" s="70"/>
      <c r="E84" s="70"/>
      <c r="F84" s="70"/>
      <c r="G84" s="70"/>
      <c r="H84" s="70"/>
      <c r="I84" s="70"/>
      <c r="J84" s="70"/>
      <c r="K84" s="70"/>
      <c r="L84" s="70"/>
      <c r="M84" s="70"/>
      <c r="N84" s="70"/>
      <c r="O84" s="70"/>
      <c r="P84" s="70"/>
      <c r="Q84" s="70"/>
      <c r="R84" s="70"/>
      <c r="S84" s="70"/>
      <c r="T84" s="70"/>
      <c r="U84" s="70"/>
      <c r="V84" s="70"/>
      <c r="W84" s="70"/>
      <c r="X84" s="70"/>
      <c r="Y84" s="70"/>
    </row>
    <row r="85" spans="1:25" x14ac:dyDescent="0.25">
      <c r="A85" s="70"/>
      <c r="B85" s="70"/>
      <c r="C85" s="70"/>
      <c r="D85" s="70"/>
      <c r="E85" s="70"/>
      <c r="F85" s="70"/>
      <c r="G85" s="70"/>
      <c r="H85" s="70"/>
      <c r="I85" s="70"/>
      <c r="J85" s="70"/>
      <c r="K85" s="70"/>
      <c r="L85" s="70"/>
      <c r="M85" s="70"/>
      <c r="N85" s="70"/>
      <c r="O85" s="70"/>
      <c r="P85" s="70"/>
      <c r="Q85" s="70"/>
      <c r="R85" s="70"/>
      <c r="S85" s="70"/>
      <c r="T85" s="70"/>
      <c r="U85" s="70"/>
      <c r="V85" s="70"/>
      <c r="W85" s="70"/>
      <c r="X85" s="70"/>
      <c r="Y85" s="70"/>
    </row>
    <row r="86" spans="1:25" x14ac:dyDescent="0.25">
      <c r="A86" s="70"/>
      <c r="B86" s="70"/>
      <c r="C86" s="70"/>
      <c r="D86" s="70"/>
      <c r="E86" s="70"/>
      <c r="F86" s="70"/>
      <c r="G86" s="70"/>
      <c r="H86" s="70"/>
      <c r="I86" s="70"/>
      <c r="J86" s="70"/>
      <c r="K86" s="70"/>
      <c r="L86" s="70"/>
      <c r="M86" s="70"/>
      <c r="N86" s="70"/>
      <c r="O86" s="70"/>
      <c r="P86" s="70"/>
      <c r="Q86" s="70"/>
      <c r="R86" s="70"/>
      <c r="S86" s="70"/>
      <c r="T86" s="70"/>
      <c r="U86" s="70"/>
      <c r="V86" s="70"/>
      <c r="W86" s="70"/>
      <c r="X86" s="70"/>
      <c r="Y86" s="70"/>
    </row>
    <row r="87" spans="1:25" x14ac:dyDescent="0.25">
      <c r="A87" s="70"/>
      <c r="B87" s="70"/>
      <c r="C87" s="70"/>
      <c r="D87" s="70"/>
      <c r="E87" s="70"/>
      <c r="F87" s="70"/>
      <c r="G87" s="70"/>
      <c r="H87" s="70"/>
      <c r="I87" s="70"/>
      <c r="J87" s="70"/>
      <c r="K87" s="70"/>
      <c r="L87" s="70"/>
      <c r="M87" s="70"/>
      <c r="N87" s="70"/>
      <c r="O87" s="70"/>
      <c r="P87" s="70"/>
      <c r="Q87" s="70"/>
      <c r="R87" s="70"/>
      <c r="S87" s="70"/>
      <c r="T87" s="70"/>
      <c r="U87" s="70"/>
      <c r="V87" s="70"/>
      <c r="W87" s="70"/>
      <c r="X87" s="70"/>
      <c r="Y87" s="70"/>
    </row>
    <row r="88" spans="1:25" x14ac:dyDescent="0.25">
      <c r="A88" s="70"/>
      <c r="B88" s="70"/>
      <c r="C88" s="70"/>
      <c r="D88" s="70"/>
      <c r="E88" s="70"/>
      <c r="F88" s="70"/>
      <c r="G88" s="70"/>
      <c r="H88" s="70"/>
      <c r="I88" s="70"/>
      <c r="J88" s="70"/>
      <c r="K88" s="70"/>
      <c r="L88" s="70"/>
      <c r="M88" s="70"/>
      <c r="N88" s="70"/>
      <c r="O88" s="70"/>
      <c r="P88" s="70"/>
      <c r="Q88" s="70"/>
      <c r="R88" s="70"/>
      <c r="S88" s="70"/>
      <c r="T88" s="70"/>
      <c r="U88" s="70"/>
      <c r="V88" s="70"/>
      <c r="W88" s="70"/>
      <c r="X88" s="70"/>
      <c r="Y88" s="70"/>
    </row>
    <row r="89" spans="1:25" x14ac:dyDescent="0.25">
      <c r="A89" s="70"/>
      <c r="B89" s="70"/>
      <c r="C89" s="70"/>
      <c r="D89" s="70"/>
      <c r="E89" s="70"/>
      <c r="F89" s="70"/>
      <c r="G89" s="70"/>
      <c r="H89" s="70"/>
      <c r="I89" s="70"/>
      <c r="J89" s="70"/>
      <c r="K89" s="70"/>
      <c r="L89" s="70"/>
      <c r="M89" s="70"/>
      <c r="N89" s="70"/>
      <c r="O89" s="70"/>
      <c r="P89" s="70"/>
      <c r="Q89" s="70"/>
      <c r="R89" s="70"/>
      <c r="S89" s="70"/>
      <c r="T89" s="70"/>
      <c r="U89" s="70"/>
      <c r="V89" s="70"/>
      <c r="W89" s="70"/>
      <c r="X89" s="70"/>
      <c r="Y89" s="70"/>
    </row>
    <row r="90" spans="1:25" x14ac:dyDescent="0.25">
      <c r="A90" s="70"/>
      <c r="B90" s="70"/>
      <c r="C90" s="70"/>
      <c r="D90" s="70"/>
      <c r="E90" s="70"/>
      <c r="F90" s="70"/>
      <c r="G90" s="70"/>
      <c r="H90" s="70"/>
      <c r="I90" s="70"/>
      <c r="J90" s="70"/>
      <c r="K90" s="70"/>
      <c r="L90" s="70"/>
      <c r="M90" s="70"/>
      <c r="N90" s="70"/>
      <c r="O90" s="70"/>
      <c r="P90" s="70"/>
      <c r="Q90" s="70"/>
      <c r="R90" s="70"/>
      <c r="S90" s="70"/>
      <c r="T90" s="70"/>
      <c r="U90" s="70"/>
      <c r="V90" s="70"/>
      <c r="W90" s="70"/>
      <c r="X90" s="70"/>
      <c r="Y90" s="70"/>
    </row>
    <row r="91" spans="1:25" x14ac:dyDescent="0.25">
      <c r="A91" s="70"/>
      <c r="B91" s="70"/>
      <c r="C91" s="70"/>
      <c r="D91" s="70"/>
      <c r="E91" s="70"/>
      <c r="F91" s="70"/>
      <c r="G91" s="70"/>
      <c r="H91" s="70"/>
      <c r="I91" s="70"/>
      <c r="J91" s="70"/>
      <c r="K91" s="70"/>
      <c r="L91" s="70"/>
      <c r="M91" s="70"/>
      <c r="N91" s="70"/>
      <c r="O91" s="70"/>
      <c r="P91" s="70"/>
      <c r="Q91" s="70"/>
      <c r="R91" s="70"/>
      <c r="S91" s="70"/>
      <c r="T91" s="70"/>
      <c r="U91" s="70"/>
      <c r="V91" s="70"/>
      <c r="W91" s="70"/>
      <c r="X91" s="70"/>
      <c r="Y91" s="70"/>
    </row>
    <row r="92" spans="1:25" x14ac:dyDescent="0.25">
      <c r="A92" s="70"/>
      <c r="B92" s="70"/>
      <c r="C92" s="70"/>
      <c r="D92" s="70"/>
      <c r="E92" s="70"/>
      <c r="F92" s="70"/>
      <c r="G92" s="70"/>
      <c r="H92" s="70"/>
      <c r="I92" s="70"/>
      <c r="J92" s="70"/>
      <c r="K92" s="70"/>
      <c r="L92" s="70"/>
      <c r="M92" s="70"/>
      <c r="N92" s="70"/>
      <c r="O92" s="70"/>
      <c r="P92" s="70"/>
      <c r="Q92" s="70"/>
      <c r="R92" s="70"/>
      <c r="S92" s="70"/>
      <c r="T92" s="70"/>
      <c r="U92" s="70"/>
      <c r="V92" s="70"/>
      <c r="W92" s="70"/>
      <c r="X92" s="70"/>
      <c r="Y92" s="70"/>
    </row>
    <row r="93" spans="1:25" x14ac:dyDescent="0.25">
      <c r="A93" s="70"/>
      <c r="B93" s="70"/>
      <c r="C93" s="70"/>
      <c r="D93" s="70"/>
      <c r="E93" s="70"/>
      <c r="F93" s="70"/>
      <c r="G93" s="70"/>
      <c r="H93" s="70"/>
      <c r="I93" s="70"/>
      <c r="J93" s="70"/>
      <c r="K93" s="70"/>
      <c r="L93" s="70"/>
      <c r="M93" s="70"/>
      <c r="N93" s="70"/>
      <c r="O93" s="70"/>
      <c r="P93" s="70"/>
      <c r="Q93" s="70"/>
      <c r="R93" s="70"/>
      <c r="S93" s="70"/>
      <c r="T93" s="70"/>
      <c r="U93" s="70"/>
      <c r="V93" s="70"/>
      <c r="W93" s="70"/>
      <c r="X93" s="70"/>
      <c r="Y93" s="70"/>
    </row>
    <row r="94" spans="1:25" x14ac:dyDescent="0.25">
      <c r="A94" s="70"/>
      <c r="B94" s="70"/>
      <c r="C94" s="70"/>
      <c r="D94" s="70"/>
      <c r="E94" s="70"/>
      <c r="F94" s="70"/>
      <c r="G94" s="70"/>
      <c r="H94" s="70"/>
      <c r="I94" s="70"/>
      <c r="J94" s="70"/>
      <c r="K94" s="70"/>
      <c r="L94" s="70"/>
      <c r="M94" s="70"/>
      <c r="N94" s="70"/>
      <c r="O94" s="70"/>
      <c r="P94" s="70"/>
      <c r="Q94" s="70"/>
      <c r="R94" s="70"/>
      <c r="S94" s="70"/>
      <c r="T94" s="70"/>
      <c r="U94" s="70"/>
      <c r="V94" s="70"/>
      <c r="W94" s="70"/>
      <c r="X94" s="70"/>
      <c r="Y94" s="70"/>
    </row>
    <row r="95" spans="1:25" x14ac:dyDescent="0.25">
      <c r="A95" s="70"/>
      <c r="B95" s="70"/>
      <c r="C95" s="70"/>
      <c r="D95" s="70"/>
      <c r="E95" s="70"/>
      <c r="F95" s="70"/>
      <c r="G95" s="70"/>
      <c r="H95" s="70"/>
      <c r="I95" s="70"/>
      <c r="J95" s="70"/>
      <c r="K95" s="70"/>
      <c r="L95" s="70"/>
      <c r="M95" s="70"/>
      <c r="N95" s="70"/>
      <c r="O95" s="70"/>
      <c r="P95" s="70"/>
      <c r="Q95" s="70"/>
      <c r="R95" s="70"/>
      <c r="S95" s="70"/>
      <c r="T95" s="70"/>
      <c r="U95" s="70"/>
      <c r="V95" s="70"/>
      <c r="W95" s="70"/>
      <c r="X95" s="70"/>
      <c r="Y95" s="70"/>
    </row>
    <row r="96" spans="1:25" x14ac:dyDescent="0.25">
      <c r="A96" s="70"/>
      <c r="B96" s="70"/>
      <c r="C96" s="70"/>
      <c r="D96" s="70"/>
      <c r="E96" s="70"/>
      <c r="F96" s="70"/>
      <c r="G96" s="70"/>
      <c r="H96" s="70"/>
      <c r="I96" s="70"/>
      <c r="J96" s="70"/>
      <c r="K96" s="70"/>
      <c r="L96" s="70"/>
      <c r="M96" s="70"/>
      <c r="N96" s="70"/>
      <c r="O96" s="70"/>
      <c r="P96" s="70"/>
      <c r="Q96" s="70"/>
      <c r="R96" s="70"/>
      <c r="S96" s="70"/>
      <c r="T96" s="70"/>
      <c r="U96" s="70"/>
      <c r="V96" s="70"/>
      <c r="W96" s="70"/>
      <c r="X96" s="70"/>
      <c r="Y96" s="70"/>
    </row>
    <row r="97" spans="1:25" x14ac:dyDescent="0.25">
      <c r="A97" s="70"/>
      <c r="B97" s="70"/>
      <c r="C97" s="70"/>
      <c r="D97" s="70"/>
      <c r="E97" s="70"/>
      <c r="F97" s="70"/>
      <c r="G97" s="70"/>
      <c r="H97" s="70"/>
      <c r="I97" s="70"/>
      <c r="J97" s="70"/>
      <c r="K97" s="70"/>
      <c r="L97" s="70"/>
      <c r="M97" s="70"/>
      <c r="N97" s="70"/>
      <c r="O97" s="70"/>
      <c r="P97" s="70"/>
      <c r="Q97" s="70"/>
      <c r="R97" s="70"/>
      <c r="S97" s="70"/>
      <c r="T97" s="70"/>
      <c r="U97" s="70"/>
      <c r="V97" s="70"/>
      <c r="W97" s="70"/>
      <c r="X97" s="70"/>
      <c r="Y97" s="70"/>
    </row>
    <row r="98" spans="1:25" x14ac:dyDescent="0.25">
      <c r="A98" s="70"/>
      <c r="B98" s="70"/>
      <c r="C98" s="70"/>
      <c r="D98" s="70"/>
      <c r="E98" s="70"/>
      <c r="F98" s="70"/>
      <c r="G98" s="70"/>
      <c r="H98" s="70"/>
      <c r="I98" s="70"/>
      <c r="J98" s="70"/>
      <c r="K98" s="70"/>
      <c r="L98" s="70"/>
      <c r="M98" s="70"/>
      <c r="N98" s="70"/>
      <c r="O98" s="70"/>
      <c r="P98" s="70"/>
      <c r="Q98" s="70"/>
      <c r="R98" s="70"/>
      <c r="S98" s="70"/>
      <c r="T98" s="70"/>
      <c r="U98" s="70"/>
      <c r="V98" s="70"/>
      <c r="W98" s="70"/>
      <c r="X98" s="70"/>
      <c r="Y98" s="70"/>
    </row>
    <row r="99" spans="1:25" x14ac:dyDescent="0.25">
      <c r="A99" s="70"/>
      <c r="B99" s="70"/>
      <c r="C99" s="70"/>
      <c r="D99" s="70"/>
      <c r="E99" s="70"/>
      <c r="F99" s="70"/>
      <c r="G99" s="70"/>
      <c r="H99" s="70"/>
      <c r="I99" s="70"/>
      <c r="J99" s="70"/>
      <c r="K99" s="70"/>
      <c r="L99" s="70"/>
      <c r="M99" s="70"/>
      <c r="N99" s="70"/>
      <c r="O99" s="70"/>
      <c r="P99" s="70"/>
      <c r="Q99" s="70"/>
      <c r="R99" s="70"/>
      <c r="S99" s="70"/>
      <c r="T99" s="70"/>
      <c r="U99" s="70"/>
      <c r="V99" s="70"/>
      <c r="W99" s="70"/>
      <c r="X99" s="70"/>
      <c r="Y99" s="70"/>
    </row>
    <row r="100" spans="1:25" x14ac:dyDescent="0.25">
      <c r="A100" s="70"/>
      <c r="B100" s="70"/>
      <c r="C100" s="70"/>
      <c r="D100" s="70"/>
      <c r="E100" s="70"/>
      <c r="F100" s="70"/>
      <c r="G100" s="70"/>
      <c r="H100" s="70"/>
      <c r="I100" s="70"/>
      <c r="J100" s="70"/>
      <c r="K100" s="70"/>
      <c r="L100" s="70"/>
      <c r="M100" s="70"/>
      <c r="N100" s="70"/>
      <c r="O100" s="70"/>
      <c r="P100" s="70"/>
      <c r="Q100" s="70"/>
      <c r="R100" s="70"/>
      <c r="S100" s="70"/>
      <c r="T100" s="70"/>
      <c r="U100" s="70"/>
      <c r="V100" s="70"/>
      <c r="W100" s="70"/>
      <c r="X100" s="70"/>
      <c r="Y100" s="70"/>
    </row>
    <row r="101" spans="1:25" x14ac:dyDescent="0.25">
      <c r="A101" s="70"/>
      <c r="B101" s="70"/>
      <c r="C101" s="70"/>
      <c r="D101" s="70"/>
      <c r="E101" s="70"/>
      <c r="F101" s="70"/>
      <c r="G101" s="70"/>
      <c r="H101" s="70"/>
      <c r="I101" s="70"/>
      <c r="J101" s="70"/>
      <c r="K101" s="70"/>
      <c r="L101" s="70"/>
      <c r="M101" s="70"/>
      <c r="N101" s="70"/>
      <c r="O101" s="70"/>
      <c r="P101" s="70"/>
      <c r="Q101" s="70"/>
      <c r="R101" s="70"/>
      <c r="S101" s="70"/>
      <c r="T101" s="70"/>
      <c r="U101" s="70"/>
      <c r="V101" s="70"/>
      <c r="W101" s="70"/>
      <c r="X101" s="70"/>
      <c r="Y101" s="70"/>
    </row>
    <row r="102" spans="1:25" x14ac:dyDescent="0.25">
      <c r="A102" s="70"/>
      <c r="B102" s="70"/>
      <c r="C102" s="70"/>
      <c r="D102" s="70"/>
      <c r="E102" s="70"/>
      <c r="F102" s="70"/>
      <c r="G102" s="70"/>
      <c r="H102" s="70"/>
      <c r="I102" s="70"/>
      <c r="J102" s="70"/>
      <c r="K102" s="70"/>
      <c r="L102" s="70"/>
      <c r="M102" s="70"/>
      <c r="N102" s="70"/>
      <c r="O102" s="70"/>
      <c r="P102" s="70"/>
      <c r="Q102" s="70"/>
      <c r="R102" s="70"/>
      <c r="S102" s="70"/>
      <c r="T102" s="70"/>
      <c r="U102" s="70"/>
      <c r="V102" s="70"/>
      <c r="W102" s="70"/>
      <c r="X102" s="70"/>
      <c r="Y102" s="70"/>
    </row>
    <row r="103" spans="1:25" x14ac:dyDescent="0.25">
      <c r="A103" s="70"/>
      <c r="B103" s="70"/>
      <c r="C103" s="70"/>
      <c r="D103" s="70"/>
      <c r="E103" s="70"/>
      <c r="F103" s="70"/>
      <c r="G103" s="70"/>
      <c r="H103" s="70"/>
      <c r="I103" s="70"/>
      <c r="J103" s="70"/>
      <c r="K103" s="70"/>
      <c r="L103" s="70"/>
      <c r="M103" s="70"/>
      <c r="N103" s="70"/>
      <c r="O103" s="70"/>
      <c r="P103" s="70"/>
      <c r="Q103" s="70"/>
      <c r="R103" s="70"/>
      <c r="S103" s="70"/>
      <c r="T103" s="70"/>
      <c r="U103" s="70"/>
      <c r="V103" s="70"/>
      <c r="W103" s="70"/>
      <c r="X103" s="70"/>
      <c r="Y103" s="70"/>
    </row>
    <row r="104" spans="1:25" x14ac:dyDescent="0.25">
      <c r="A104" s="70"/>
      <c r="B104" s="70"/>
      <c r="C104" s="70"/>
      <c r="D104" s="70"/>
      <c r="E104" s="70"/>
      <c r="F104" s="70"/>
      <c r="G104" s="70"/>
      <c r="H104" s="70"/>
      <c r="I104" s="70"/>
      <c r="J104" s="70"/>
      <c r="K104" s="70"/>
      <c r="L104" s="70"/>
      <c r="M104" s="70"/>
      <c r="N104" s="70"/>
      <c r="O104" s="70"/>
      <c r="P104" s="70"/>
      <c r="Q104" s="70"/>
      <c r="R104" s="70"/>
      <c r="S104" s="70"/>
      <c r="T104" s="70"/>
      <c r="U104" s="70"/>
      <c r="V104" s="70"/>
      <c r="W104" s="70"/>
      <c r="X104" s="70"/>
      <c r="Y104" s="70"/>
    </row>
    <row r="105" spans="1:25" x14ac:dyDescent="0.25">
      <c r="A105" s="70"/>
      <c r="B105" s="70"/>
      <c r="C105" s="70"/>
      <c r="D105" s="70"/>
      <c r="E105" s="70"/>
      <c r="F105" s="70"/>
      <c r="G105" s="70"/>
      <c r="H105" s="70"/>
      <c r="I105" s="70"/>
      <c r="J105" s="70"/>
      <c r="K105" s="70"/>
      <c r="L105" s="70"/>
      <c r="M105" s="70"/>
      <c r="N105" s="70"/>
      <c r="O105" s="70"/>
      <c r="P105" s="70"/>
      <c r="Q105" s="70"/>
      <c r="R105" s="70"/>
      <c r="S105" s="70"/>
      <c r="T105" s="70"/>
      <c r="U105" s="70"/>
      <c r="V105" s="70"/>
      <c r="W105" s="70"/>
      <c r="X105" s="70"/>
      <c r="Y105" s="70"/>
    </row>
    <row r="106" spans="1:25" x14ac:dyDescent="0.25">
      <c r="A106" s="70"/>
      <c r="B106" s="70"/>
      <c r="C106" s="70"/>
      <c r="D106" s="70"/>
      <c r="E106" s="70"/>
      <c r="F106" s="70"/>
      <c r="G106" s="70"/>
      <c r="H106" s="70"/>
      <c r="I106" s="70"/>
      <c r="J106" s="70"/>
      <c r="K106" s="70"/>
      <c r="L106" s="70"/>
      <c r="M106" s="70"/>
      <c r="N106" s="70"/>
      <c r="O106" s="70"/>
      <c r="P106" s="70"/>
      <c r="Q106" s="70"/>
      <c r="R106" s="70"/>
      <c r="S106" s="70"/>
      <c r="T106" s="70"/>
      <c r="U106" s="70"/>
      <c r="V106" s="70"/>
      <c r="W106" s="70"/>
      <c r="X106" s="70"/>
      <c r="Y106" s="70"/>
    </row>
    <row r="107" spans="1:25" x14ac:dyDescent="0.25">
      <c r="A107" s="70"/>
      <c r="B107" s="70"/>
      <c r="C107" s="70"/>
      <c r="D107" s="70"/>
      <c r="E107" s="70"/>
      <c r="F107" s="70"/>
      <c r="G107" s="70"/>
      <c r="H107" s="70"/>
      <c r="I107" s="70"/>
      <c r="J107" s="70"/>
      <c r="K107" s="70"/>
      <c r="L107" s="70"/>
      <c r="M107" s="70"/>
      <c r="N107" s="70"/>
      <c r="O107" s="70"/>
      <c r="P107" s="70"/>
      <c r="Q107" s="70"/>
      <c r="R107" s="70"/>
      <c r="S107" s="70"/>
      <c r="T107" s="70"/>
      <c r="U107" s="70"/>
      <c r="V107" s="70"/>
      <c r="W107" s="70"/>
      <c r="X107" s="70"/>
      <c r="Y107" s="70"/>
    </row>
    <row r="108" spans="1:25" x14ac:dyDescent="0.25">
      <c r="A108" s="70"/>
      <c r="B108" s="70"/>
      <c r="C108" s="70"/>
      <c r="D108" s="70"/>
      <c r="E108" s="70"/>
      <c r="F108" s="70"/>
      <c r="G108" s="70"/>
      <c r="H108" s="70"/>
      <c r="I108" s="70"/>
      <c r="J108" s="70"/>
      <c r="K108" s="70"/>
      <c r="L108" s="70"/>
      <c r="M108" s="70"/>
      <c r="N108" s="70"/>
      <c r="O108" s="70"/>
      <c r="P108" s="70"/>
      <c r="Q108" s="70"/>
      <c r="R108" s="70"/>
      <c r="S108" s="70"/>
      <c r="T108" s="70"/>
      <c r="U108" s="70"/>
      <c r="V108" s="70"/>
      <c r="W108" s="70"/>
      <c r="X108" s="70"/>
      <c r="Y108" s="70"/>
    </row>
    <row r="109" spans="1:25" x14ac:dyDescent="0.25">
      <c r="A109" s="70"/>
      <c r="B109" s="70"/>
      <c r="C109" s="70"/>
      <c r="D109" s="70"/>
      <c r="E109" s="70"/>
      <c r="F109" s="70"/>
      <c r="G109" s="70"/>
      <c r="H109" s="70"/>
      <c r="I109" s="70"/>
      <c r="J109" s="70"/>
      <c r="K109" s="70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</row>
    <row r="110" spans="1:25" x14ac:dyDescent="0.25">
      <c r="A110" s="70"/>
      <c r="B110" s="70"/>
      <c r="C110" s="70"/>
      <c r="D110" s="70"/>
      <c r="E110" s="70"/>
      <c r="F110" s="70"/>
      <c r="G110" s="70"/>
      <c r="H110" s="70"/>
      <c r="I110" s="70"/>
      <c r="J110" s="70"/>
      <c r="K110" s="70"/>
      <c r="L110" s="70"/>
      <c r="M110" s="70"/>
      <c r="N110" s="70"/>
      <c r="O110" s="70"/>
      <c r="P110" s="70"/>
      <c r="Q110" s="70"/>
      <c r="R110" s="70"/>
      <c r="S110" s="70"/>
      <c r="T110" s="70"/>
      <c r="U110" s="70"/>
      <c r="V110" s="70"/>
      <c r="W110" s="70"/>
      <c r="X110" s="70"/>
      <c r="Y110" s="70"/>
    </row>
    <row r="111" spans="1:25" x14ac:dyDescent="0.25">
      <c r="A111" s="70"/>
      <c r="B111" s="70"/>
      <c r="C111" s="70"/>
      <c r="D111" s="70"/>
      <c r="E111" s="70"/>
      <c r="F111" s="70"/>
      <c r="G111" s="70"/>
      <c r="H111" s="70"/>
      <c r="I111" s="70"/>
      <c r="J111" s="70"/>
      <c r="K111" s="70"/>
      <c r="L111" s="70"/>
      <c r="M111" s="70"/>
      <c r="N111" s="70"/>
      <c r="O111" s="70"/>
      <c r="P111" s="70"/>
      <c r="Q111" s="70"/>
      <c r="R111" s="70"/>
      <c r="S111" s="70"/>
      <c r="T111" s="70"/>
      <c r="U111" s="70"/>
      <c r="V111" s="70"/>
      <c r="W111" s="70"/>
      <c r="X111" s="70"/>
      <c r="Y111" s="70"/>
    </row>
    <row r="112" spans="1:25" x14ac:dyDescent="0.25">
      <c r="A112" s="70"/>
      <c r="B112" s="70"/>
      <c r="C112" s="70"/>
      <c r="D112" s="70"/>
      <c r="E112" s="70"/>
      <c r="F112" s="70"/>
      <c r="G112" s="70"/>
      <c r="H112" s="70"/>
      <c r="I112" s="70"/>
      <c r="J112" s="70"/>
      <c r="K112" s="70"/>
      <c r="L112" s="70"/>
      <c r="M112" s="70"/>
      <c r="N112" s="70"/>
      <c r="O112" s="70"/>
      <c r="P112" s="70"/>
      <c r="Q112" s="70"/>
      <c r="R112" s="70"/>
      <c r="S112" s="70"/>
      <c r="T112" s="70"/>
      <c r="U112" s="70"/>
      <c r="V112" s="70"/>
      <c r="W112" s="70"/>
      <c r="X112" s="70"/>
      <c r="Y112" s="70"/>
    </row>
    <row r="113" spans="1:25" x14ac:dyDescent="0.25">
      <c r="A113" s="70"/>
      <c r="B113" s="70"/>
      <c r="C113" s="70"/>
      <c r="D113" s="70"/>
      <c r="E113" s="70"/>
      <c r="F113" s="70"/>
      <c r="G113" s="70"/>
      <c r="H113" s="70"/>
      <c r="I113" s="70"/>
      <c r="J113" s="70"/>
      <c r="K113" s="70"/>
      <c r="L113" s="70"/>
      <c r="M113" s="70"/>
      <c r="N113" s="70"/>
      <c r="O113" s="70"/>
      <c r="P113" s="70"/>
      <c r="Q113" s="70"/>
      <c r="R113" s="70"/>
      <c r="S113" s="70"/>
      <c r="T113" s="70"/>
      <c r="U113" s="70"/>
      <c r="V113" s="70"/>
      <c r="W113" s="70"/>
      <c r="X113" s="70"/>
      <c r="Y113" s="70"/>
    </row>
    <row r="114" spans="1:25" x14ac:dyDescent="0.25">
      <c r="A114" s="70"/>
      <c r="B114" s="70"/>
      <c r="C114" s="70"/>
      <c r="D114" s="70"/>
      <c r="E114" s="70"/>
      <c r="F114" s="70"/>
      <c r="G114" s="70"/>
      <c r="H114" s="70"/>
      <c r="I114" s="70"/>
      <c r="J114" s="70"/>
      <c r="K114" s="70"/>
      <c r="L114" s="70"/>
      <c r="M114" s="70"/>
      <c r="N114" s="70"/>
      <c r="O114" s="70"/>
      <c r="P114" s="70"/>
      <c r="Q114" s="70"/>
      <c r="R114" s="70"/>
      <c r="S114" s="70"/>
      <c r="T114" s="70"/>
      <c r="U114" s="70"/>
      <c r="V114" s="70"/>
      <c r="W114" s="70"/>
      <c r="X114" s="70"/>
      <c r="Y114" s="70"/>
    </row>
    <row r="115" spans="1:25" x14ac:dyDescent="0.25">
      <c r="A115" s="70"/>
      <c r="B115" s="70"/>
      <c r="C115" s="70"/>
      <c r="D115" s="70"/>
      <c r="E115" s="70"/>
      <c r="F115" s="70"/>
      <c r="G115" s="70"/>
      <c r="H115" s="70"/>
      <c r="I115" s="70"/>
      <c r="J115" s="70"/>
      <c r="K115" s="70"/>
      <c r="L115" s="70"/>
      <c r="M115" s="70"/>
      <c r="N115" s="70"/>
      <c r="O115" s="70"/>
      <c r="P115" s="70"/>
      <c r="Q115" s="70"/>
      <c r="R115" s="70"/>
      <c r="S115" s="70"/>
      <c r="T115" s="70"/>
      <c r="U115" s="70"/>
      <c r="V115" s="70"/>
      <c r="W115" s="70"/>
      <c r="X115" s="70"/>
      <c r="Y115" s="70"/>
    </row>
    <row r="116" spans="1:25" x14ac:dyDescent="0.25">
      <c r="A116" s="70"/>
      <c r="B116" s="70"/>
      <c r="C116" s="70"/>
      <c r="D116" s="70"/>
      <c r="E116" s="70"/>
      <c r="F116" s="70"/>
      <c r="G116" s="70"/>
      <c r="H116" s="70"/>
      <c r="I116" s="70"/>
      <c r="J116" s="70"/>
      <c r="K116" s="70"/>
      <c r="L116" s="70"/>
      <c r="M116" s="70"/>
      <c r="N116" s="70"/>
      <c r="O116" s="70"/>
      <c r="P116" s="70"/>
      <c r="Q116" s="70"/>
      <c r="R116" s="70"/>
      <c r="S116" s="70"/>
      <c r="T116" s="70"/>
      <c r="U116" s="70"/>
      <c r="V116" s="70"/>
      <c r="W116" s="70"/>
      <c r="X116" s="70"/>
      <c r="Y116" s="70"/>
    </row>
    <row r="117" spans="1:25" x14ac:dyDescent="0.25">
      <c r="A117" s="70"/>
      <c r="B117" s="70"/>
      <c r="C117" s="70"/>
      <c r="D117" s="70"/>
      <c r="E117" s="70"/>
      <c r="F117" s="70"/>
      <c r="G117" s="70"/>
      <c r="H117" s="70"/>
      <c r="I117" s="70"/>
      <c r="J117" s="70"/>
      <c r="K117" s="70"/>
      <c r="L117" s="70"/>
      <c r="M117" s="70"/>
      <c r="N117" s="70"/>
      <c r="O117" s="70"/>
      <c r="P117" s="70"/>
      <c r="Q117" s="70"/>
      <c r="R117" s="70"/>
      <c r="S117" s="70"/>
      <c r="T117" s="70"/>
      <c r="U117" s="70"/>
      <c r="V117" s="70"/>
      <c r="W117" s="70"/>
      <c r="X117" s="70"/>
      <c r="Y117" s="70"/>
    </row>
    <row r="118" spans="1:25" x14ac:dyDescent="0.25">
      <c r="A118" s="70"/>
      <c r="B118" s="70"/>
      <c r="C118" s="70"/>
      <c r="D118" s="70"/>
      <c r="E118" s="70"/>
      <c r="F118" s="70"/>
      <c r="G118" s="70"/>
      <c r="H118" s="70"/>
      <c r="I118" s="70"/>
      <c r="J118" s="70"/>
      <c r="K118" s="70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</row>
    <row r="119" spans="1:25" x14ac:dyDescent="0.25">
      <c r="A119" s="70"/>
      <c r="B119" s="70"/>
      <c r="C119" s="70"/>
      <c r="D119" s="70"/>
      <c r="E119" s="70"/>
      <c r="F119" s="70"/>
      <c r="G119" s="70"/>
      <c r="H119" s="70"/>
      <c r="I119" s="70"/>
      <c r="J119" s="70"/>
      <c r="K119" s="70"/>
      <c r="L119" s="70"/>
      <c r="M119" s="70"/>
      <c r="N119" s="70"/>
      <c r="O119" s="70"/>
      <c r="P119" s="70"/>
      <c r="Q119" s="70"/>
      <c r="R119" s="70"/>
      <c r="S119" s="70"/>
      <c r="T119" s="70"/>
      <c r="U119" s="70"/>
      <c r="V119" s="70"/>
      <c r="W119" s="70"/>
      <c r="X119" s="70"/>
      <c r="Y119" s="70"/>
    </row>
    <row r="120" spans="1:25" x14ac:dyDescent="0.25">
      <c r="A120" s="70"/>
      <c r="B120" s="70"/>
      <c r="C120" s="70"/>
      <c r="D120" s="70"/>
      <c r="E120" s="70"/>
      <c r="F120" s="70"/>
      <c r="G120" s="70"/>
      <c r="H120" s="70"/>
      <c r="I120" s="70"/>
      <c r="J120" s="70"/>
      <c r="K120" s="70"/>
      <c r="L120" s="70"/>
      <c r="M120" s="70"/>
      <c r="N120" s="70"/>
      <c r="O120" s="70"/>
      <c r="P120" s="70"/>
      <c r="Q120" s="70"/>
      <c r="R120" s="70"/>
      <c r="S120" s="70"/>
      <c r="T120" s="70"/>
      <c r="U120" s="70"/>
      <c r="V120" s="70"/>
      <c r="W120" s="70"/>
      <c r="X120" s="70"/>
      <c r="Y120" s="70"/>
    </row>
    <row r="121" spans="1:25" x14ac:dyDescent="0.25">
      <c r="A121" s="70"/>
      <c r="B121" s="70"/>
      <c r="C121" s="70"/>
      <c r="D121" s="70"/>
      <c r="E121" s="70"/>
      <c r="F121" s="70"/>
      <c r="G121" s="70"/>
      <c r="H121" s="70"/>
      <c r="I121" s="70"/>
      <c r="J121" s="70"/>
      <c r="K121" s="70"/>
      <c r="L121" s="70"/>
      <c r="M121" s="70"/>
      <c r="N121" s="70"/>
      <c r="O121" s="70"/>
      <c r="P121" s="70"/>
      <c r="Q121" s="70"/>
      <c r="R121" s="70"/>
      <c r="S121" s="70"/>
      <c r="T121" s="70"/>
      <c r="U121" s="70"/>
      <c r="V121" s="70"/>
      <c r="W121" s="70"/>
      <c r="X121" s="70"/>
      <c r="Y121" s="70"/>
    </row>
    <row r="122" spans="1:25" x14ac:dyDescent="0.25">
      <c r="A122" s="70"/>
      <c r="B122" s="70"/>
      <c r="C122" s="70"/>
      <c r="D122" s="70"/>
      <c r="E122" s="70"/>
      <c r="F122" s="70"/>
      <c r="G122" s="70"/>
      <c r="H122" s="70"/>
      <c r="I122" s="70"/>
      <c r="J122" s="70"/>
      <c r="K122" s="70"/>
      <c r="L122" s="70"/>
      <c r="M122" s="70"/>
      <c r="N122" s="70"/>
      <c r="O122" s="70"/>
      <c r="P122" s="70"/>
      <c r="Q122" s="70"/>
      <c r="R122" s="70"/>
      <c r="S122" s="70"/>
      <c r="T122" s="70"/>
      <c r="U122" s="70"/>
      <c r="V122" s="70"/>
      <c r="W122" s="70"/>
      <c r="X122" s="70"/>
      <c r="Y122" s="70"/>
    </row>
    <row r="123" spans="1:25" x14ac:dyDescent="0.25">
      <c r="A123" s="70"/>
      <c r="B123" s="70"/>
      <c r="C123" s="70"/>
      <c r="D123" s="70"/>
      <c r="E123" s="70"/>
      <c r="F123" s="70"/>
      <c r="G123" s="70"/>
      <c r="H123" s="70"/>
      <c r="I123" s="70"/>
      <c r="J123" s="70"/>
      <c r="K123" s="70"/>
      <c r="L123" s="70"/>
      <c r="M123" s="70"/>
      <c r="N123" s="70"/>
      <c r="O123" s="70"/>
      <c r="P123" s="70"/>
      <c r="Q123" s="70"/>
      <c r="R123" s="70"/>
      <c r="S123" s="70"/>
      <c r="T123" s="70"/>
      <c r="U123" s="70"/>
      <c r="V123" s="70"/>
      <c r="W123" s="70"/>
      <c r="X123" s="70"/>
      <c r="Y123" s="70"/>
    </row>
  </sheetData>
  <mergeCells count="9">
    <mergeCell ref="K4:L4"/>
    <mergeCell ref="N4:O4"/>
    <mergeCell ref="B1:R1"/>
    <mergeCell ref="T4:U4"/>
    <mergeCell ref="T1:U1"/>
    <mergeCell ref="Q4:R4"/>
    <mergeCell ref="B4:C4"/>
    <mergeCell ref="E4:F4"/>
    <mergeCell ref="H4:I4"/>
  </mergeCells>
  <pageMargins left="0" right="0" top="1" bottom="0.25" header="0.5" footer="0.5"/>
  <pageSetup scale="85" orientation="landscape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22"/>
  <sheetViews>
    <sheetView topLeftCell="A10" workbookViewId="0">
      <selection activeCell="B39" sqref="B39"/>
    </sheetView>
  </sheetViews>
  <sheetFormatPr defaultRowHeight="13.2" x14ac:dyDescent="0.25"/>
  <cols>
    <col min="1" max="1" width="18.88671875" customWidth="1"/>
    <col min="2" max="2" width="11.109375" customWidth="1"/>
    <col min="3" max="3" width="10.6640625" customWidth="1"/>
    <col min="4" max="4" width="1.6640625" customWidth="1"/>
    <col min="5" max="5" width="8" customWidth="1"/>
    <col min="6" max="6" width="10.6640625" customWidth="1"/>
    <col min="7" max="7" width="1.6640625" customWidth="1"/>
    <col min="8" max="9" width="10.6640625" customWidth="1"/>
    <col min="10" max="10" width="1.6640625" customWidth="1"/>
    <col min="11" max="12" width="10.6640625" customWidth="1"/>
    <col min="13" max="13" width="1.6640625" customWidth="1"/>
    <col min="14" max="15" width="10.6640625" customWidth="1"/>
    <col min="16" max="16" width="1.6640625" customWidth="1"/>
    <col min="17" max="17" width="8.88671875" customWidth="1"/>
    <col min="18" max="18" width="10.6640625" customWidth="1"/>
    <col min="19" max="19" width="20.44140625" customWidth="1"/>
    <col min="20" max="21" width="19.6640625" customWidth="1"/>
  </cols>
  <sheetData>
    <row r="1" spans="1:35" ht="16.2" thickBot="1" x14ac:dyDescent="0.35">
      <c r="A1" s="70"/>
      <c r="B1" s="221" t="s">
        <v>21</v>
      </c>
      <c r="C1" s="221"/>
      <c r="D1" s="221"/>
      <c r="E1" s="221"/>
      <c r="F1" s="221"/>
      <c r="G1" s="221"/>
      <c r="H1" s="221"/>
      <c r="I1" s="221"/>
      <c r="J1" s="221"/>
      <c r="K1" s="221"/>
      <c r="L1" s="221"/>
      <c r="M1" s="221"/>
      <c r="N1" s="221"/>
      <c r="O1" s="221"/>
      <c r="P1" s="221"/>
      <c r="Q1" s="221"/>
      <c r="R1" s="221"/>
      <c r="S1" s="97"/>
      <c r="T1" s="221"/>
      <c r="U1" s="221"/>
      <c r="V1" s="70"/>
      <c r="W1" s="70"/>
      <c r="X1" s="70"/>
      <c r="Y1" s="70"/>
    </row>
    <row r="2" spans="1:35" ht="14.4" thickTop="1" thickBot="1" x14ac:dyDescent="0.3">
      <c r="A2" s="94" t="s">
        <v>2</v>
      </c>
      <c r="B2" s="96">
        <f>+MayMosBluff!B40</f>
        <v>328564.23999999993</v>
      </c>
      <c r="C2" s="75"/>
      <c r="D2" s="75"/>
      <c r="E2" s="100" t="s">
        <v>27</v>
      </c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87"/>
      <c r="T2" s="75"/>
      <c r="U2" s="75"/>
      <c r="V2" s="71"/>
      <c r="W2" s="71"/>
      <c r="X2" s="71"/>
      <c r="Y2" s="71"/>
      <c r="Z2" s="23"/>
      <c r="AA2" s="23"/>
      <c r="AB2" s="23"/>
      <c r="AC2" s="23"/>
      <c r="AD2" s="23"/>
      <c r="AE2" s="23"/>
      <c r="AF2" s="23"/>
      <c r="AG2" s="23"/>
      <c r="AH2" s="23"/>
      <c r="AI2" s="23"/>
    </row>
    <row r="3" spans="1:35" ht="14.4" thickTop="1" thickBot="1" x14ac:dyDescent="0.3">
      <c r="A3" s="87"/>
      <c r="B3" s="75"/>
      <c r="C3" s="75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87"/>
      <c r="T3" s="75"/>
      <c r="U3" s="75"/>
      <c r="V3" s="71"/>
      <c r="W3" s="71"/>
      <c r="X3" s="71"/>
      <c r="Y3" s="71"/>
      <c r="Z3" s="23"/>
      <c r="AA3" s="23"/>
      <c r="AB3" s="23"/>
      <c r="AC3" s="23"/>
      <c r="AD3" s="23"/>
      <c r="AE3" s="23"/>
      <c r="AF3" s="23"/>
      <c r="AG3" s="23"/>
      <c r="AH3" s="23"/>
      <c r="AI3" s="23"/>
    </row>
    <row r="4" spans="1:35" ht="13.8" thickBot="1" x14ac:dyDescent="0.3">
      <c r="B4" s="224" t="s">
        <v>15</v>
      </c>
      <c r="C4" s="225"/>
      <c r="D4" s="74"/>
      <c r="E4" s="219" t="s">
        <v>16</v>
      </c>
      <c r="F4" s="220"/>
      <c r="G4" s="75"/>
      <c r="H4" s="219" t="s">
        <v>17</v>
      </c>
      <c r="I4" s="220"/>
      <c r="J4" s="75"/>
      <c r="K4" s="219" t="s">
        <v>18</v>
      </c>
      <c r="L4" s="220"/>
      <c r="M4" s="75"/>
      <c r="N4" s="219" t="s">
        <v>19</v>
      </c>
      <c r="O4" s="220"/>
      <c r="P4" s="75"/>
      <c r="Q4" s="226" t="s">
        <v>20</v>
      </c>
      <c r="R4" s="227"/>
      <c r="S4" s="23"/>
      <c r="T4" s="222"/>
      <c r="U4" s="222"/>
      <c r="V4" s="70"/>
      <c r="W4" s="70"/>
      <c r="X4" s="70"/>
      <c r="Y4" s="70"/>
    </row>
    <row r="5" spans="1:35" ht="13.8" thickBot="1" x14ac:dyDescent="0.3">
      <c r="B5" s="76" t="s">
        <v>25</v>
      </c>
      <c r="C5" s="77" t="s">
        <v>14</v>
      </c>
      <c r="D5" s="74"/>
      <c r="E5" s="76" t="s">
        <v>13</v>
      </c>
      <c r="F5" s="77" t="s">
        <v>14</v>
      </c>
      <c r="G5" s="75"/>
      <c r="H5" s="76" t="s">
        <v>13</v>
      </c>
      <c r="I5" s="77" t="s">
        <v>14</v>
      </c>
      <c r="J5" s="75"/>
      <c r="K5" s="76" t="s">
        <v>13</v>
      </c>
      <c r="L5" s="77" t="s">
        <v>14</v>
      </c>
      <c r="M5" s="75"/>
      <c r="N5" s="76" t="s">
        <v>13</v>
      </c>
      <c r="O5" s="77" t="s">
        <v>14</v>
      </c>
      <c r="P5" s="75"/>
      <c r="Q5" s="109" t="s">
        <v>13</v>
      </c>
      <c r="R5" s="110" t="s">
        <v>14</v>
      </c>
      <c r="S5" s="23"/>
      <c r="T5" s="75"/>
      <c r="U5" s="75"/>
      <c r="V5" s="70"/>
      <c r="W5" s="70"/>
      <c r="X5" s="70"/>
      <c r="Y5" s="70"/>
    </row>
    <row r="6" spans="1:35" ht="13.8" thickTop="1" x14ac:dyDescent="0.25">
      <c r="A6" s="78">
        <v>36678</v>
      </c>
      <c r="B6" s="79">
        <v>0</v>
      </c>
      <c r="C6" s="80">
        <v>0</v>
      </c>
      <c r="D6" s="81"/>
      <c r="E6" s="79">
        <v>0</v>
      </c>
      <c r="F6" s="80">
        <v>0</v>
      </c>
      <c r="G6" s="81"/>
      <c r="H6" s="79">
        <v>0</v>
      </c>
      <c r="I6" s="80">
        <v>0</v>
      </c>
      <c r="J6" s="81"/>
      <c r="K6" s="79">
        <v>0</v>
      </c>
      <c r="L6" s="80">
        <v>0</v>
      </c>
      <c r="M6" s="81"/>
      <c r="N6" s="79">
        <v>0</v>
      </c>
      <c r="O6" s="80">
        <v>0</v>
      </c>
      <c r="P6" s="81"/>
      <c r="Q6" s="111">
        <v>0</v>
      </c>
      <c r="R6" s="98">
        <v>0</v>
      </c>
      <c r="S6" s="106"/>
      <c r="T6" s="81"/>
      <c r="U6" s="81"/>
      <c r="V6" s="70"/>
      <c r="W6" s="70"/>
      <c r="X6" s="70"/>
      <c r="Y6" s="70"/>
    </row>
    <row r="7" spans="1:35" x14ac:dyDescent="0.25">
      <c r="A7" s="78">
        <v>36679</v>
      </c>
      <c r="B7" s="79">
        <v>0</v>
      </c>
      <c r="C7" s="80">
        <v>0</v>
      </c>
      <c r="D7" s="81"/>
      <c r="E7" s="79">
        <v>0</v>
      </c>
      <c r="F7" s="80">
        <v>0</v>
      </c>
      <c r="G7" s="81"/>
      <c r="H7" s="79">
        <v>0</v>
      </c>
      <c r="I7" s="80">
        <v>0</v>
      </c>
      <c r="J7" s="81"/>
      <c r="K7" s="79">
        <v>0</v>
      </c>
      <c r="L7" s="80">
        <v>0</v>
      </c>
      <c r="M7" s="81"/>
      <c r="N7" s="79">
        <v>0</v>
      </c>
      <c r="O7" s="80">
        <v>0</v>
      </c>
      <c r="P7" s="81"/>
      <c r="Q7" s="112">
        <v>0</v>
      </c>
      <c r="R7" s="98">
        <v>0</v>
      </c>
      <c r="S7" s="106"/>
      <c r="T7" s="81"/>
      <c r="U7" s="81"/>
      <c r="V7" s="70"/>
      <c r="W7" s="70"/>
      <c r="X7" s="70"/>
      <c r="Y7" s="70"/>
    </row>
    <row r="8" spans="1:35" x14ac:dyDescent="0.25">
      <c r="A8" s="78">
        <v>36680</v>
      </c>
      <c r="B8" s="79">
        <v>0</v>
      </c>
      <c r="C8" s="80">
        <v>0</v>
      </c>
      <c r="D8" s="81"/>
      <c r="E8" s="79">
        <v>0</v>
      </c>
      <c r="F8" s="80">
        <v>0</v>
      </c>
      <c r="G8" s="81"/>
      <c r="H8" s="79">
        <v>0</v>
      </c>
      <c r="I8" s="80">
        <v>0</v>
      </c>
      <c r="J8" s="81"/>
      <c r="K8" s="79">
        <v>0</v>
      </c>
      <c r="L8" s="80">
        <v>0</v>
      </c>
      <c r="M8" s="81"/>
      <c r="N8" s="79">
        <v>0</v>
      </c>
      <c r="O8" s="80">
        <v>0</v>
      </c>
      <c r="P8" s="81"/>
      <c r="Q8" s="112">
        <v>0</v>
      </c>
      <c r="R8" s="98">
        <v>0</v>
      </c>
      <c r="S8" s="106"/>
      <c r="T8" s="81"/>
      <c r="U8" s="81"/>
      <c r="V8" s="70"/>
      <c r="W8" s="70"/>
      <c r="X8" s="70"/>
      <c r="Y8" s="70"/>
    </row>
    <row r="9" spans="1:35" x14ac:dyDescent="0.25">
      <c r="A9" s="78">
        <v>36681</v>
      </c>
      <c r="B9" s="79">
        <v>0</v>
      </c>
      <c r="C9" s="80">
        <v>0</v>
      </c>
      <c r="D9" s="81"/>
      <c r="E9" s="79">
        <v>0</v>
      </c>
      <c r="F9" s="80">
        <v>0</v>
      </c>
      <c r="G9" s="81"/>
      <c r="H9" s="79">
        <v>0</v>
      </c>
      <c r="I9" s="80">
        <v>0</v>
      </c>
      <c r="J9" s="81"/>
      <c r="K9" s="79">
        <v>0</v>
      </c>
      <c r="L9" s="80">
        <v>0</v>
      </c>
      <c r="M9" s="81"/>
      <c r="N9" s="79">
        <v>0</v>
      </c>
      <c r="O9" s="80">
        <v>0</v>
      </c>
      <c r="P9" s="81"/>
      <c r="Q9" s="112">
        <v>0</v>
      </c>
      <c r="R9" s="98">
        <v>0</v>
      </c>
      <c r="S9" s="106"/>
      <c r="T9" s="81"/>
      <c r="U9" s="81"/>
      <c r="V9" s="70"/>
      <c r="W9" s="70"/>
      <c r="X9" s="70"/>
      <c r="Y9" s="70"/>
    </row>
    <row r="10" spans="1:35" x14ac:dyDescent="0.25">
      <c r="A10" s="78">
        <v>36682</v>
      </c>
      <c r="B10" s="79">
        <v>0</v>
      </c>
      <c r="C10" s="80">
        <v>0</v>
      </c>
      <c r="D10" s="81"/>
      <c r="E10" s="79">
        <v>0</v>
      </c>
      <c r="F10" s="80">
        <v>0</v>
      </c>
      <c r="G10" s="81"/>
      <c r="H10" s="79">
        <v>0</v>
      </c>
      <c r="I10" s="80">
        <v>0</v>
      </c>
      <c r="J10" s="81"/>
      <c r="K10" s="79">
        <v>0</v>
      </c>
      <c r="L10" s="80">
        <v>0</v>
      </c>
      <c r="M10" s="81"/>
      <c r="N10" s="79">
        <v>0</v>
      </c>
      <c r="O10" s="80">
        <v>0</v>
      </c>
      <c r="P10" s="81"/>
      <c r="Q10" s="112">
        <v>0</v>
      </c>
      <c r="R10" s="98">
        <v>0</v>
      </c>
      <c r="S10" s="106"/>
      <c r="T10" s="81"/>
      <c r="U10" s="81"/>
      <c r="V10" s="70"/>
      <c r="W10" s="70"/>
      <c r="X10" s="70"/>
      <c r="Y10" s="70"/>
    </row>
    <row r="11" spans="1:35" x14ac:dyDescent="0.25">
      <c r="A11" s="78">
        <v>36683</v>
      </c>
      <c r="B11" s="83">
        <v>0</v>
      </c>
      <c r="C11" s="84">
        <v>0</v>
      </c>
      <c r="D11" s="81"/>
      <c r="E11" s="83">
        <v>0</v>
      </c>
      <c r="F11" s="84">
        <v>0</v>
      </c>
      <c r="G11" s="81"/>
      <c r="H11" s="83">
        <v>0</v>
      </c>
      <c r="I11" s="84">
        <v>0</v>
      </c>
      <c r="J11" s="81"/>
      <c r="K11" s="83">
        <v>0</v>
      </c>
      <c r="L11" s="84">
        <v>0</v>
      </c>
      <c r="M11" s="81"/>
      <c r="N11" s="83">
        <v>0</v>
      </c>
      <c r="O11" s="84">
        <v>0</v>
      </c>
      <c r="P11" s="81"/>
      <c r="Q11" s="113">
        <v>0</v>
      </c>
      <c r="R11" s="114">
        <v>0</v>
      </c>
      <c r="S11" s="106"/>
      <c r="T11" s="81"/>
      <c r="U11" s="81"/>
      <c r="V11" s="70"/>
      <c r="W11" s="70"/>
      <c r="X11" s="70"/>
      <c r="Y11" s="70"/>
    </row>
    <row r="12" spans="1:35" x14ac:dyDescent="0.25">
      <c r="A12" s="78">
        <v>36684</v>
      </c>
      <c r="B12" s="83">
        <v>0</v>
      </c>
      <c r="C12" s="84">
        <v>0</v>
      </c>
      <c r="D12" s="81"/>
      <c r="E12" s="83">
        <v>0</v>
      </c>
      <c r="F12" s="84">
        <v>0</v>
      </c>
      <c r="G12" s="81"/>
      <c r="H12" s="83">
        <v>0</v>
      </c>
      <c r="I12" s="84">
        <v>0</v>
      </c>
      <c r="J12" s="81"/>
      <c r="K12" s="83">
        <v>0</v>
      </c>
      <c r="L12" s="84">
        <v>0</v>
      </c>
      <c r="M12" s="81"/>
      <c r="N12" s="83">
        <v>0</v>
      </c>
      <c r="O12" s="84">
        <v>0</v>
      </c>
      <c r="P12" s="81"/>
      <c r="Q12" s="113">
        <v>0</v>
      </c>
      <c r="R12" s="114">
        <v>0</v>
      </c>
      <c r="S12" s="106"/>
      <c r="T12" s="81"/>
      <c r="U12" s="81"/>
      <c r="V12" s="70"/>
      <c r="W12" s="70"/>
      <c r="X12" s="70"/>
      <c r="Y12" s="70"/>
    </row>
    <row r="13" spans="1:35" x14ac:dyDescent="0.25">
      <c r="A13" s="78">
        <v>36685</v>
      </c>
      <c r="B13" s="83">
        <v>0</v>
      </c>
      <c r="C13" s="84">
        <v>0</v>
      </c>
      <c r="D13" s="81"/>
      <c r="E13" s="83">
        <v>0</v>
      </c>
      <c r="F13" s="84">
        <v>0</v>
      </c>
      <c r="G13" s="81"/>
      <c r="H13" s="83">
        <v>0</v>
      </c>
      <c r="I13" s="84">
        <v>0</v>
      </c>
      <c r="J13" s="81"/>
      <c r="K13" s="83">
        <v>0</v>
      </c>
      <c r="L13" s="84">
        <v>0</v>
      </c>
      <c r="M13" s="81"/>
      <c r="N13" s="83">
        <v>0</v>
      </c>
      <c r="O13" s="84">
        <v>0</v>
      </c>
      <c r="P13" s="81"/>
      <c r="Q13" s="113">
        <v>0</v>
      </c>
      <c r="R13" s="114">
        <v>0</v>
      </c>
      <c r="S13" s="106"/>
      <c r="T13" s="81"/>
      <c r="U13" s="81"/>
      <c r="V13" s="70"/>
      <c r="W13" s="70"/>
      <c r="X13" s="70"/>
      <c r="Y13" s="70"/>
    </row>
    <row r="14" spans="1:35" x14ac:dyDescent="0.25">
      <c r="A14" s="78">
        <v>36686</v>
      </c>
      <c r="B14" s="83">
        <v>0</v>
      </c>
      <c r="C14" s="84">
        <v>0</v>
      </c>
      <c r="D14" s="81"/>
      <c r="E14" s="83">
        <v>0</v>
      </c>
      <c r="F14" s="84">
        <v>0</v>
      </c>
      <c r="G14" s="81"/>
      <c r="H14" s="83">
        <v>0</v>
      </c>
      <c r="I14" s="84">
        <v>0</v>
      </c>
      <c r="J14" s="81"/>
      <c r="K14" s="83">
        <v>0</v>
      </c>
      <c r="L14" s="84">
        <v>0</v>
      </c>
      <c r="M14" s="81"/>
      <c r="N14" s="83">
        <v>0</v>
      </c>
      <c r="O14" s="84">
        <v>0</v>
      </c>
      <c r="P14" s="81"/>
      <c r="Q14" s="113">
        <v>0</v>
      </c>
      <c r="R14" s="114">
        <v>0</v>
      </c>
      <c r="S14" s="106"/>
      <c r="T14" s="81"/>
      <c r="U14" s="81"/>
      <c r="V14" s="70"/>
      <c r="W14" s="70"/>
      <c r="X14" s="70"/>
      <c r="Y14" s="70"/>
    </row>
    <row r="15" spans="1:35" x14ac:dyDescent="0.25">
      <c r="A15" s="78">
        <v>36687</v>
      </c>
      <c r="B15" s="83">
        <v>0</v>
      </c>
      <c r="C15" s="84">
        <v>0</v>
      </c>
      <c r="D15" s="81"/>
      <c r="E15" s="83">
        <v>0</v>
      </c>
      <c r="F15" s="84">
        <v>0</v>
      </c>
      <c r="G15" s="81"/>
      <c r="H15" s="83">
        <v>0</v>
      </c>
      <c r="I15" s="84">
        <v>0</v>
      </c>
      <c r="J15" s="81"/>
      <c r="K15" s="83">
        <v>0</v>
      </c>
      <c r="L15" s="84">
        <v>0</v>
      </c>
      <c r="M15" s="81"/>
      <c r="N15" s="83">
        <v>0</v>
      </c>
      <c r="O15" s="84">
        <v>0</v>
      </c>
      <c r="P15" s="81"/>
      <c r="Q15" s="113">
        <v>0</v>
      </c>
      <c r="R15" s="114">
        <v>0</v>
      </c>
      <c r="S15" s="106"/>
      <c r="T15" s="81"/>
      <c r="U15" s="81"/>
      <c r="V15" s="70"/>
      <c r="W15" s="70"/>
      <c r="X15" s="70"/>
      <c r="Y15" s="70"/>
    </row>
    <row r="16" spans="1:35" x14ac:dyDescent="0.25">
      <c r="A16" s="78">
        <v>36688</v>
      </c>
      <c r="B16" s="83">
        <v>0</v>
      </c>
      <c r="C16" s="84">
        <v>0</v>
      </c>
      <c r="D16" s="81"/>
      <c r="E16" s="83">
        <v>0</v>
      </c>
      <c r="F16" s="84">
        <v>0</v>
      </c>
      <c r="G16" s="81"/>
      <c r="H16" s="83">
        <v>0</v>
      </c>
      <c r="I16" s="84">
        <v>0</v>
      </c>
      <c r="J16" s="81"/>
      <c r="K16" s="83">
        <v>0</v>
      </c>
      <c r="L16" s="84">
        <v>0</v>
      </c>
      <c r="M16" s="81"/>
      <c r="N16" s="83">
        <v>0</v>
      </c>
      <c r="O16" s="84">
        <v>0</v>
      </c>
      <c r="P16" s="81"/>
      <c r="Q16" s="113">
        <v>0</v>
      </c>
      <c r="R16" s="114">
        <v>0</v>
      </c>
      <c r="S16" s="106"/>
      <c r="T16" s="81"/>
      <c r="U16" s="81"/>
      <c r="V16" s="70"/>
      <c r="W16" s="70"/>
      <c r="X16" s="70"/>
      <c r="Y16" s="70"/>
    </row>
    <row r="17" spans="1:25" x14ac:dyDescent="0.25">
      <c r="A17" s="78">
        <v>36689</v>
      </c>
      <c r="B17" s="83">
        <v>0</v>
      </c>
      <c r="C17" s="84">
        <v>0</v>
      </c>
      <c r="D17" s="81"/>
      <c r="E17" s="83">
        <v>0</v>
      </c>
      <c r="F17" s="84">
        <v>0</v>
      </c>
      <c r="G17" s="81"/>
      <c r="H17" s="83">
        <v>0</v>
      </c>
      <c r="I17" s="84">
        <v>0</v>
      </c>
      <c r="J17" s="81"/>
      <c r="K17" s="83">
        <v>0</v>
      </c>
      <c r="L17" s="84">
        <v>0</v>
      </c>
      <c r="M17" s="81"/>
      <c r="N17" s="83">
        <v>0</v>
      </c>
      <c r="O17" s="84">
        <v>0</v>
      </c>
      <c r="P17" s="81"/>
      <c r="Q17" s="113">
        <v>0</v>
      </c>
      <c r="R17" s="114">
        <v>0</v>
      </c>
      <c r="S17" s="106"/>
      <c r="T17" s="81"/>
      <c r="U17" s="81"/>
      <c r="V17" s="70"/>
      <c r="W17" s="70"/>
      <c r="X17" s="70"/>
      <c r="Y17" s="70"/>
    </row>
    <row r="18" spans="1:25" x14ac:dyDescent="0.25">
      <c r="A18" s="78">
        <v>36690</v>
      </c>
      <c r="B18" s="83">
        <v>0</v>
      </c>
      <c r="C18" s="84">
        <v>0</v>
      </c>
      <c r="D18" s="81"/>
      <c r="E18" s="83">
        <v>0</v>
      </c>
      <c r="F18" s="84">
        <v>0</v>
      </c>
      <c r="G18" s="81"/>
      <c r="H18" s="83">
        <v>0</v>
      </c>
      <c r="I18" s="84">
        <v>0</v>
      </c>
      <c r="J18" s="81"/>
      <c r="K18" s="83">
        <v>0</v>
      </c>
      <c r="L18" s="84">
        <v>0</v>
      </c>
      <c r="M18" s="81"/>
      <c r="N18" s="83">
        <v>0</v>
      </c>
      <c r="O18" s="84">
        <v>0</v>
      </c>
      <c r="P18" s="81"/>
      <c r="Q18" s="113">
        <v>0</v>
      </c>
      <c r="R18" s="114">
        <v>0</v>
      </c>
      <c r="S18" s="106"/>
      <c r="T18" s="81"/>
      <c r="U18" s="81"/>
      <c r="V18" s="70"/>
      <c r="W18" s="70"/>
      <c r="X18" s="70"/>
      <c r="Y18" s="70"/>
    </row>
    <row r="19" spans="1:25" x14ac:dyDescent="0.25">
      <c r="A19" s="78">
        <v>36691</v>
      </c>
      <c r="B19" s="83">
        <v>0</v>
      </c>
      <c r="C19" s="84">
        <v>0</v>
      </c>
      <c r="D19" s="81"/>
      <c r="E19" s="83">
        <v>0</v>
      </c>
      <c r="F19" s="84">
        <v>0</v>
      </c>
      <c r="G19" s="81"/>
      <c r="H19" s="83">
        <v>0</v>
      </c>
      <c r="I19" s="84">
        <v>0</v>
      </c>
      <c r="J19" s="81"/>
      <c r="K19" s="83">
        <v>0</v>
      </c>
      <c r="L19" s="84">
        <v>0</v>
      </c>
      <c r="M19" s="81"/>
      <c r="N19" s="83">
        <v>0</v>
      </c>
      <c r="O19" s="84">
        <v>0</v>
      </c>
      <c r="P19" s="81"/>
      <c r="Q19" s="113">
        <v>0</v>
      </c>
      <c r="R19" s="114">
        <v>0</v>
      </c>
      <c r="S19" s="106"/>
      <c r="T19" s="81"/>
      <c r="U19" s="81"/>
      <c r="V19" s="70"/>
      <c r="W19" s="70"/>
      <c r="X19" s="70"/>
      <c r="Y19" s="70"/>
    </row>
    <row r="20" spans="1:25" x14ac:dyDescent="0.25">
      <c r="A20" s="78">
        <v>36692</v>
      </c>
      <c r="B20" s="83">
        <v>0</v>
      </c>
      <c r="C20" s="84">
        <v>0</v>
      </c>
      <c r="D20" s="81"/>
      <c r="E20" s="83">
        <v>0</v>
      </c>
      <c r="F20" s="84">
        <v>0</v>
      </c>
      <c r="G20" s="81"/>
      <c r="H20" s="83">
        <v>0</v>
      </c>
      <c r="I20" s="84">
        <v>0</v>
      </c>
      <c r="J20" s="81"/>
      <c r="K20" s="83">
        <v>0</v>
      </c>
      <c r="L20" s="84">
        <v>0</v>
      </c>
      <c r="M20" s="81"/>
      <c r="N20" s="83">
        <v>0</v>
      </c>
      <c r="O20" s="84">
        <v>0</v>
      </c>
      <c r="P20" s="81"/>
      <c r="Q20" s="113">
        <v>0</v>
      </c>
      <c r="R20" s="114">
        <v>0</v>
      </c>
      <c r="S20" s="106"/>
      <c r="T20" s="81"/>
      <c r="U20" s="81"/>
      <c r="V20" s="70"/>
      <c r="W20" s="70"/>
      <c r="X20" s="70"/>
      <c r="Y20" s="70"/>
    </row>
    <row r="21" spans="1:25" x14ac:dyDescent="0.25">
      <c r="A21" s="78">
        <v>36693</v>
      </c>
      <c r="B21" s="83">
        <v>0</v>
      </c>
      <c r="C21" s="84">
        <v>0</v>
      </c>
      <c r="D21" s="81"/>
      <c r="E21" s="83">
        <v>0</v>
      </c>
      <c r="F21" s="84">
        <v>0</v>
      </c>
      <c r="G21" s="81"/>
      <c r="H21" s="83">
        <v>0</v>
      </c>
      <c r="I21" s="84">
        <v>0</v>
      </c>
      <c r="J21" s="81"/>
      <c r="K21" s="83">
        <v>0</v>
      </c>
      <c r="L21" s="84">
        <v>0</v>
      </c>
      <c r="M21" s="81"/>
      <c r="N21" s="83">
        <v>0</v>
      </c>
      <c r="O21" s="84">
        <v>0</v>
      </c>
      <c r="P21" s="81"/>
      <c r="Q21" s="113">
        <v>0</v>
      </c>
      <c r="R21" s="114">
        <v>0</v>
      </c>
      <c r="S21" s="106"/>
      <c r="T21" s="81"/>
      <c r="U21" s="81"/>
      <c r="V21" s="70"/>
      <c r="W21" s="70"/>
      <c r="X21" s="70"/>
      <c r="Y21" s="70"/>
    </row>
    <row r="22" spans="1:25" x14ac:dyDescent="0.25">
      <c r="A22" s="78">
        <v>36694</v>
      </c>
      <c r="B22" s="83">
        <v>0</v>
      </c>
      <c r="C22" s="84">
        <v>0</v>
      </c>
      <c r="D22" s="81"/>
      <c r="E22" s="83">
        <v>0</v>
      </c>
      <c r="F22" s="84">
        <v>0</v>
      </c>
      <c r="G22" s="81"/>
      <c r="H22" s="83">
        <v>0</v>
      </c>
      <c r="I22" s="84">
        <v>0</v>
      </c>
      <c r="J22" s="81"/>
      <c r="K22" s="83">
        <v>0</v>
      </c>
      <c r="L22" s="84">
        <v>0</v>
      </c>
      <c r="M22" s="81"/>
      <c r="N22" s="83">
        <v>0</v>
      </c>
      <c r="O22" s="84">
        <v>0</v>
      </c>
      <c r="P22" s="81"/>
      <c r="Q22" s="113">
        <v>0</v>
      </c>
      <c r="R22" s="114">
        <v>0</v>
      </c>
      <c r="S22" s="106"/>
      <c r="T22" s="81"/>
      <c r="U22" s="81"/>
      <c r="V22" s="70"/>
      <c r="W22" s="70"/>
      <c r="X22" s="70"/>
      <c r="Y22" s="70"/>
    </row>
    <row r="23" spans="1:25" x14ac:dyDescent="0.25">
      <c r="A23" s="78">
        <v>36695</v>
      </c>
      <c r="B23" s="83">
        <v>0</v>
      </c>
      <c r="C23" s="84">
        <v>0</v>
      </c>
      <c r="D23" s="81"/>
      <c r="E23" s="83">
        <v>0</v>
      </c>
      <c r="F23" s="84">
        <v>0</v>
      </c>
      <c r="G23" s="81"/>
      <c r="H23" s="83">
        <v>0</v>
      </c>
      <c r="I23" s="84">
        <v>0</v>
      </c>
      <c r="J23" s="81"/>
      <c r="K23" s="83">
        <v>0</v>
      </c>
      <c r="L23" s="84">
        <v>0</v>
      </c>
      <c r="M23" s="81"/>
      <c r="N23" s="83">
        <v>0</v>
      </c>
      <c r="O23" s="84">
        <v>0</v>
      </c>
      <c r="P23" s="81"/>
      <c r="Q23" s="113">
        <v>0</v>
      </c>
      <c r="R23" s="114">
        <v>0</v>
      </c>
      <c r="S23" s="106"/>
      <c r="T23" s="81"/>
      <c r="U23" s="81"/>
      <c r="V23" s="70"/>
      <c r="W23" s="70"/>
      <c r="X23" s="70"/>
      <c r="Y23" s="70"/>
    </row>
    <row r="24" spans="1:25" x14ac:dyDescent="0.25">
      <c r="A24" s="78">
        <v>36696</v>
      </c>
      <c r="B24" s="83">
        <v>0</v>
      </c>
      <c r="C24" s="84">
        <v>0</v>
      </c>
      <c r="D24" s="81"/>
      <c r="E24" s="83">
        <v>0</v>
      </c>
      <c r="F24" s="84">
        <v>0</v>
      </c>
      <c r="G24" s="81"/>
      <c r="H24" s="83">
        <v>0</v>
      </c>
      <c r="I24" s="84">
        <v>0</v>
      </c>
      <c r="J24" s="81"/>
      <c r="K24" s="83">
        <v>0</v>
      </c>
      <c r="L24" s="84">
        <v>0</v>
      </c>
      <c r="M24" s="81"/>
      <c r="N24" s="83">
        <v>0</v>
      </c>
      <c r="O24" s="84">
        <v>0</v>
      </c>
      <c r="P24" s="81"/>
      <c r="Q24" s="113">
        <v>0</v>
      </c>
      <c r="R24" s="114">
        <v>0</v>
      </c>
      <c r="S24" s="106"/>
      <c r="T24" s="81"/>
      <c r="U24" s="81"/>
      <c r="V24" s="70"/>
      <c r="W24" s="70"/>
      <c r="X24" s="70"/>
      <c r="Y24" s="70"/>
    </row>
    <row r="25" spans="1:25" x14ac:dyDescent="0.25">
      <c r="A25" s="78">
        <v>36697</v>
      </c>
      <c r="B25" s="83">
        <v>0</v>
      </c>
      <c r="C25" s="84">
        <v>0</v>
      </c>
      <c r="D25" s="81"/>
      <c r="E25" s="83">
        <v>0</v>
      </c>
      <c r="F25" s="84">
        <v>0</v>
      </c>
      <c r="G25" s="81"/>
      <c r="H25" s="83">
        <v>0</v>
      </c>
      <c r="I25" s="84">
        <v>0</v>
      </c>
      <c r="J25" s="81"/>
      <c r="K25" s="83">
        <v>0</v>
      </c>
      <c r="L25" s="84">
        <v>0</v>
      </c>
      <c r="M25" s="81"/>
      <c r="N25" s="83">
        <v>0</v>
      </c>
      <c r="O25" s="84">
        <v>0</v>
      </c>
      <c r="P25" s="81"/>
      <c r="Q25" s="113">
        <v>0</v>
      </c>
      <c r="R25" s="114">
        <v>0</v>
      </c>
      <c r="S25" s="106"/>
      <c r="T25" s="81"/>
      <c r="U25" s="81"/>
      <c r="V25" s="70"/>
      <c r="W25" s="70"/>
      <c r="X25" s="70"/>
      <c r="Y25" s="70"/>
    </row>
    <row r="26" spans="1:25" x14ac:dyDescent="0.25">
      <c r="A26" s="78">
        <v>36698</v>
      </c>
      <c r="B26" s="83">
        <v>0</v>
      </c>
      <c r="C26" s="84">
        <v>0</v>
      </c>
      <c r="D26" s="81"/>
      <c r="E26" s="83">
        <v>0</v>
      </c>
      <c r="F26" s="84">
        <v>0</v>
      </c>
      <c r="G26" s="81"/>
      <c r="H26" s="83">
        <v>0</v>
      </c>
      <c r="I26" s="84">
        <v>0</v>
      </c>
      <c r="J26" s="81"/>
      <c r="K26" s="83">
        <v>0</v>
      </c>
      <c r="L26" s="84">
        <v>0</v>
      </c>
      <c r="M26" s="81"/>
      <c r="N26" s="83">
        <v>0</v>
      </c>
      <c r="O26" s="84">
        <v>0</v>
      </c>
      <c r="P26" s="81"/>
      <c r="Q26" s="113">
        <v>0</v>
      </c>
      <c r="R26" s="114">
        <v>0</v>
      </c>
      <c r="S26" s="106"/>
      <c r="T26" s="81"/>
      <c r="U26" s="81"/>
      <c r="V26" s="70"/>
      <c r="W26" s="70"/>
      <c r="X26" s="70"/>
      <c r="Y26" s="70"/>
    </row>
    <row r="27" spans="1:25" x14ac:dyDescent="0.25">
      <c r="A27" s="78">
        <v>36699</v>
      </c>
      <c r="B27" s="83">
        <v>0</v>
      </c>
      <c r="C27" s="84">
        <v>0</v>
      </c>
      <c r="D27" s="81"/>
      <c r="E27" s="83">
        <v>0</v>
      </c>
      <c r="F27" s="84">
        <v>0</v>
      </c>
      <c r="G27" s="81"/>
      <c r="H27" s="83">
        <v>0</v>
      </c>
      <c r="I27" s="84">
        <v>0</v>
      </c>
      <c r="J27" s="81"/>
      <c r="K27" s="83">
        <v>0</v>
      </c>
      <c r="L27" s="84">
        <v>0</v>
      </c>
      <c r="M27" s="81"/>
      <c r="N27" s="83">
        <v>0</v>
      </c>
      <c r="O27" s="84">
        <v>0</v>
      </c>
      <c r="P27" s="81"/>
      <c r="Q27" s="113">
        <v>0</v>
      </c>
      <c r="R27" s="114">
        <v>0</v>
      </c>
      <c r="S27" s="106"/>
      <c r="T27" s="81"/>
      <c r="U27" s="81"/>
      <c r="V27" s="70"/>
      <c r="W27" s="70"/>
      <c r="X27" s="70"/>
      <c r="Y27" s="70"/>
    </row>
    <row r="28" spans="1:25" x14ac:dyDescent="0.25">
      <c r="A28" s="78">
        <v>36700</v>
      </c>
      <c r="B28" s="83">
        <v>0</v>
      </c>
      <c r="C28" s="84">
        <v>0</v>
      </c>
      <c r="D28" s="81"/>
      <c r="E28" s="83">
        <v>0</v>
      </c>
      <c r="F28" s="84">
        <v>0</v>
      </c>
      <c r="G28" s="81"/>
      <c r="H28" s="83">
        <v>0</v>
      </c>
      <c r="I28" s="84">
        <v>0</v>
      </c>
      <c r="J28" s="81"/>
      <c r="K28" s="83">
        <v>0</v>
      </c>
      <c r="L28" s="84">
        <v>0</v>
      </c>
      <c r="M28" s="81"/>
      <c r="N28" s="83">
        <v>0</v>
      </c>
      <c r="O28" s="84">
        <v>0</v>
      </c>
      <c r="P28" s="81"/>
      <c r="Q28" s="113">
        <v>0</v>
      </c>
      <c r="R28" s="114">
        <v>0</v>
      </c>
      <c r="S28" s="106"/>
      <c r="T28" s="81"/>
      <c r="U28" s="81"/>
      <c r="V28" s="70"/>
      <c r="W28" s="70"/>
      <c r="X28" s="70"/>
      <c r="Y28" s="70"/>
    </row>
    <row r="29" spans="1:25" x14ac:dyDescent="0.25">
      <c r="A29" s="78">
        <v>36701</v>
      </c>
      <c r="B29" s="83">
        <v>0</v>
      </c>
      <c r="C29" s="84">
        <v>0</v>
      </c>
      <c r="D29" s="81"/>
      <c r="E29" s="83">
        <v>0</v>
      </c>
      <c r="F29" s="84">
        <v>0</v>
      </c>
      <c r="G29" s="81"/>
      <c r="H29" s="83">
        <v>0</v>
      </c>
      <c r="I29" s="84">
        <v>0</v>
      </c>
      <c r="J29" s="81"/>
      <c r="K29" s="83">
        <v>0</v>
      </c>
      <c r="L29" s="84">
        <v>0</v>
      </c>
      <c r="M29" s="81"/>
      <c r="N29" s="83">
        <v>0</v>
      </c>
      <c r="O29" s="84">
        <v>0</v>
      </c>
      <c r="P29" s="81"/>
      <c r="Q29" s="113">
        <v>0</v>
      </c>
      <c r="R29" s="114">
        <v>0</v>
      </c>
      <c r="S29" s="106"/>
      <c r="T29" s="81"/>
      <c r="U29" s="81"/>
      <c r="V29" s="70"/>
      <c r="W29" s="70"/>
      <c r="X29" s="70"/>
      <c r="Y29" s="70"/>
    </row>
    <row r="30" spans="1:25" x14ac:dyDescent="0.25">
      <c r="A30" s="78">
        <v>36702</v>
      </c>
      <c r="B30" s="83">
        <v>0</v>
      </c>
      <c r="C30" s="84">
        <v>0</v>
      </c>
      <c r="D30" s="81"/>
      <c r="E30" s="83">
        <v>0</v>
      </c>
      <c r="F30" s="84">
        <v>0</v>
      </c>
      <c r="G30" s="81"/>
      <c r="H30" s="83">
        <v>0</v>
      </c>
      <c r="I30" s="84">
        <v>0</v>
      </c>
      <c r="J30" s="81"/>
      <c r="K30" s="83">
        <v>0</v>
      </c>
      <c r="L30" s="84">
        <v>0</v>
      </c>
      <c r="M30" s="81"/>
      <c r="N30" s="83">
        <v>0</v>
      </c>
      <c r="O30" s="84">
        <v>0</v>
      </c>
      <c r="P30" s="81"/>
      <c r="Q30" s="113">
        <v>0</v>
      </c>
      <c r="R30" s="114">
        <v>0</v>
      </c>
      <c r="S30" s="106"/>
      <c r="T30" s="81"/>
      <c r="U30" s="81"/>
      <c r="V30" s="70"/>
      <c r="W30" s="70"/>
      <c r="X30" s="70"/>
      <c r="Y30" s="70"/>
    </row>
    <row r="31" spans="1:25" x14ac:dyDescent="0.25">
      <c r="A31" s="78">
        <v>36703</v>
      </c>
      <c r="B31" s="83">
        <v>0</v>
      </c>
      <c r="C31" s="84">
        <v>0</v>
      </c>
      <c r="D31" s="81"/>
      <c r="E31" s="83">
        <v>0</v>
      </c>
      <c r="F31" s="84">
        <v>0</v>
      </c>
      <c r="G31" s="81"/>
      <c r="H31" s="83">
        <v>0</v>
      </c>
      <c r="I31" s="84">
        <v>0</v>
      </c>
      <c r="J31" s="81"/>
      <c r="K31" s="83">
        <v>0</v>
      </c>
      <c r="L31" s="84">
        <v>0</v>
      </c>
      <c r="M31" s="81"/>
      <c r="N31" s="83">
        <v>0</v>
      </c>
      <c r="O31" s="84">
        <v>0</v>
      </c>
      <c r="P31" s="81"/>
      <c r="Q31" s="113">
        <v>0</v>
      </c>
      <c r="R31" s="114">
        <v>0</v>
      </c>
      <c r="S31" s="106"/>
      <c r="T31" s="81"/>
      <c r="U31" s="81"/>
      <c r="V31" s="70"/>
      <c r="W31" s="70"/>
      <c r="X31" s="70"/>
      <c r="Y31" s="70"/>
    </row>
    <row r="32" spans="1:25" x14ac:dyDescent="0.25">
      <c r="A32" s="78">
        <v>36704</v>
      </c>
      <c r="B32" s="83">
        <v>0</v>
      </c>
      <c r="C32" s="84">
        <v>0</v>
      </c>
      <c r="D32" s="81"/>
      <c r="E32" s="83">
        <v>0</v>
      </c>
      <c r="F32" s="84">
        <v>0</v>
      </c>
      <c r="G32" s="81"/>
      <c r="H32" s="83">
        <v>0</v>
      </c>
      <c r="I32" s="84">
        <v>0</v>
      </c>
      <c r="J32" s="81"/>
      <c r="K32" s="83">
        <v>0</v>
      </c>
      <c r="L32" s="84">
        <v>0</v>
      </c>
      <c r="M32" s="81"/>
      <c r="N32" s="83">
        <v>0</v>
      </c>
      <c r="O32" s="84">
        <v>0</v>
      </c>
      <c r="P32" s="81"/>
      <c r="Q32" s="113">
        <v>0</v>
      </c>
      <c r="R32" s="114">
        <v>0</v>
      </c>
      <c r="S32" s="106"/>
      <c r="T32" s="81"/>
      <c r="U32" s="81"/>
      <c r="V32" s="70"/>
      <c r="W32" s="70"/>
      <c r="X32" s="70"/>
      <c r="Y32" s="70"/>
    </row>
    <row r="33" spans="1:25" x14ac:dyDescent="0.25">
      <c r="A33" s="78">
        <v>36705</v>
      </c>
      <c r="B33" s="83">
        <v>0</v>
      </c>
      <c r="C33" s="84">
        <v>0</v>
      </c>
      <c r="D33" s="81"/>
      <c r="E33" s="83">
        <v>0</v>
      </c>
      <c r="F33" s="84">
        <v>0</v>
      </c>
      <c r="G33" s="81"/>
      <c r="H33" s="83">
        <v>0</v>
      </c>
      <c r="I33" s="84">
        <v>0</v>
      </c>
      <c r="J33" s="81"/>
      <c r="K33" s="83">
        <v>0</v>
      </c>
      <c r="L33" s="84">
        <v>0</v>
      </c>
      <c r="M33" s="81"/>
      <c r="N33" s="83">
        <v>0</v>
      </c>
      <c r="O33" s="84">
        <v>0</v>
      </c>
      <c r="P33" s="81"/>
      <c r="Q33" s="113">
        <v>0</v>
      </c>
      <c r="R33" s="114">
        <v>0</v>
      </c>
      <c r="S33" s="106"/>
      <c r="T33" s="81"/>
      <c r="U33" s="81"/>
      <c r="V33" s="70"/>
      <c r="W33" s="70"/>
      <c r="X33" s="70"/>
      <c r="Y33" s="70"/>
    </row>
    <row r="34" spans="1:25" x14ac:dyDescent="0.25">
      <c r="A34" s="78">
        <v>36706</v>
      </c>
      <c r="B34" s="83">
        <v>0</v>
      </c>
      <c r="C34" s="84">
        <v>0</v>
      </c>
      <c r="D34" s="81"/>
      <c r="E34" s="83">
        <v>0</v>
      </c>
      <c r="F34" s="84">
        <v>0</v>
      </c>
      <c r="G34" s="81"/>
      <c r="H34" s="83">
        <v>0</v>
      </c>
      <c r="I34" s="84">
        <v>0</v>
      </c>
      <c r="J34" s="81"/>
      <c r="K34" s="83">
        <v>0</v>
      </c>
      <c r="L34" s="84">
        <v>0</v>
      </c>
      <c r="M34" s="81"/>
      <c r="N34" s="83">
        <v>0</v>
      </c>
      <c r="O34" s="84">
        <v>0</v>
      </c>
      <c r="P34" s="81"/>
      <c r="Q34" s="113">
        <v>0</v>
      </c>
      <c r="R34" s="114">
        <v>0</v>
      </c>
      <c r="S34" s="106"/>
      <c r="T34" s="81"/>
      <c r="U34" s="81"/>
      <c r="V34" s="70"/>
      <c r="W34" s="70"/>
      <c r="X34" s="70"/>
      <c r="Y34" s="70"/>
    </row>
    <row r="35" spans="1:25" ht="13.8" thickBot="1" x14ac:dyDescent="0.3">
      <c r="A35" s="78">
        <v>36707</v>
      </c>
      <c r="B35" s="79">
        <v>0</v>
      </c>
      <c r="C35" s="80"/>
      <c r="D35" s="81"/>
      <c r="E35" s="83"/>
      <c r="F35" s="80"/>
      <c r="G35" s="81"/>
      <c r="H35" s="83"/>
      <c r="I35" s="80"/>
      <c r="J35" s="81"/>
      <c r="K35" s="83"/>
      <c r="L35" s="80"/>
      <c r="M35" s="81"/>
      <c r="N35" s="83"/>
      <c r="O35" s="80"/>
      <c r="P35" s="81"/>
      <c r="Q35" s="113"/>
      <c r="R35" s="98"/>
      <c r="S35" s="106"/>
      <c r="T35" s="81"/>
      <c r="U35" s="81"/>
      <c r="V35" s="70"/>
      <c r="W35" s="70"/>
      <c r="X35" s="70"/>
      <c r="Y35" s="70"/>
    </row>
    <row r="36" spans="1:25" ht="13.8" thickTop="1" x14ac:dyDescent="0.25">
      <c r="A36" s="72" t="s">
        <v>23</v>
      </c>
      <c r="B36" s="88">
        <f>SUM(B6:B34)</f>
        <v>0</v>
      </c>
      <c r="C36" s="89">
        <f>SUM(C6:C34)</f>
        <v>0</v>
      </c>
      <c r="D36" s="85"/>
      <c r="E36" s="92">
        <f>SUM(E6:E34)</f>
        <v>0</v>
      </c>
      <c r="F36" s="93">
        <f>SUM(F6:F34)</f>
        <v>0</v>
      </c>
      <c r="G36" s="85"/>
      <c r="H36" s="92">
        <f>SUM(H6:H34)</f>
        <v>0</v>
      </c>
      <c r="I36" s="93">
        <f>SUM(I6:I34)</f>
        <v>0</v>
      </c>
      <c r="J36" s="85"/>
      <c r="K36" s="92">
        <f>SUM(K6:K34)</f>
        <v>0</v>
      </c>
      <c r="L36" s="93">
        <f>SUM(L6:L34)</f>
        <v>0</v>
      </c>
      <c r="M36" s="85"/>
      <c r="N36" s="92">
        <f>SUM(N6:N34)</f>
        <v>0</v>
      </c>
      <c r="O36" s="93">
        <f>SUM(O6:O34)</f>
        <v>0</v>
      </c>
      <c r="P36" s="85"/>
      <c r="Q36" s="115"/>
      <c r="R36" s="116"/>
      <c r="S36" s="87"/>
      <c r="T36" s="85"/>
      <c r="U36" s="81"/>
      <c r="V36" s="70"/>
      <c r="W36" s="70"/>
      <c r="X36" s="70"/>
      <c r="Y36" s="70"/>
    </row>
    <row r="37" spans="1:25" ht="13.8" thickBot="1" x14ac:dyDescent="0.3">
      <c r="A37" s="72" t="s">
        <v>22</v>
      </c>
      <c r="B37" s="90">
        <f>+B36+C36</f>
        <v>0</v>
      </c>
      <c r="C37" s="91"/>
      <c r="D37" s="86"/>
      <c r="E37" s="90">
        <f>+SUM(E6:E36)+SUM(F6:F36)</f>
        <v>0</v>
      </c>
      <c r="F37" s="91"/>
      <c r="G37" s="85"/>
      <c r="H37" s="90">
        <f>+SUM(H6:H36)+SUM(I6:I36)</f>
        <v>0</v>
      </c>
      <c r="I37" s="91"/>
      <c r="J37" s="85"/>
      <c r="K37" s="90">
        <f>+SUM(K6:K36)+SUM(L6:L36)</f>
        <v>0</v>
      </c>
      <c r="L37" s="91"/>
      <c r="M37" s="85"/>
      <c r="N37" s="90">
        <f>+SUM(N6:N36)+SUM(O6:O36)</f>
        <v>0</v>
      </c>
      <c r="O37" s="91"/>
      <c r="P37" s="85"/>
      <c r="Q37" s="117">
        <f>+SUM(Q6:Q36)+SUM(R6:R36)</f>
        <v>0</v>
      </c>
      <c r="R37" s="118"/>
      <c r="S37" s="87"/>
      <c r="T37" s="85"/>
      <c r="U37" s="107"/>
      <c r="V37" s="70"/>
      <c r="W37" s="70"/>
      <c r="X37" s="70"/>
      <c r="Y37" s="70"/>
    </row>
    <row r="38" spans="1:25" ht="14.4" thickTop="1" thickBot="1" x14ac:dyDescent="0.3">
      <c r="A38" s="70"/>
      <c r="B38" s="70"/>
      <c r="C38" s="70"/>
      <c r="D38" s="70"/>
      <c r="E38" s="70"/>
      <c r="F38" s="70"/>
      <c r="G38" s="71"/>
      <c r="H38" s="70"/>
      <c r="I38" s="70"/>
      <c r="J38" s="71"/>
      <c r="K38" s="70"/>
      <c r="L38" s="70"/>
      <c r="M38" s="71"/>
      <c r="N38" s="70"/>
      <c r="O38" s="70"/>
      <c r="P38" s="71"/>
      <c r="Q38" s="70"/>
      <c r="R38" s="70"/>
      <c r="S38" s="71"/>
      <c r="T38" s="71"/>
      <c r="U38" s="71"/>
      <c r="V38" s="70"/>
      <c r="W38" s="70"/>
      <c r="X38" s="70"/>
      <c r="Y38" s="70"/>
    </row>
    <row r="39" spans="1:25" ht="14.4" thickTop="1" thickBot="1" x14ac:dyDescent="0.3">
      <c r="A39" s="94" t="s">
        <v>11</v>
      </c>
      <c r="B39" s="96">
        <f>+B2+B37+E37+H37+K37+N37+Q37</f>
        <v>328564.23999999993</v>
      </c>
      <c r="C39" s="70"/>
      <c r="D39" s="70"/>
      <c r="E39" s="70"/>
      <c r="F39" s="70"/>
      <c r="G39" s="71"/>
      <c r="H39" s="70"/>
      <c r="I39" s="70"/>
      <c r="J39" s="71"/>
      <c r="K39" s="70"/>
      <c r="L39" s="70"/>
      <c r="M39" s="71"/>
      <c r="N39" s="70"/>
      <c r="O39" s="70"/>
      <c r="P39" s="71"/>
      <c r="Q39" s="70"/>
      <c r="R39" s="70"/>
      <c r="S39" s="87"/>
      <c r="T39" s="108"/>
      <c r="U39" s="71"/>
      <c r="V39" s="70"/>
      <c r="W39" s="70"/>
      <c r="X39" s="70"/>
      <c r="Y39" s="70"/>
    </row>
    <row r="40" spans="1:25" ht="13.8" thickTop="1" x14ac:dyDescent="0.25">
      <c r="A40" s="70"/>
      <c r="B40" s="70"/>
      <c r="C40" s="70"/>
      <c r="D40" s="70"/>
      <c r="E40" s="70"/>
      <c r="F40" s="70"/>
      <c r="G40" s="71"/>
      <c r="H40" s="70"/>
      <c r="I40" s="70"/>
      <c r="J40" s="71"/>
      <c r="K40" s="70"/>
      <c r="L40" s="70"/>
      <c r="M40" s="71"/>
      <c r="N40" s="70"/>
      <c r="O40" s="70"/>
      <c r="P40" s="71"/>
      <c r="Q40" s="70"/>
      <c r="R40" s="70"/>
      <c r="S40" s="70"/>
      <c r="T40" s="70"/>
      <c r="U40" s="70"/>
      <c r="V40" s="70"/>
      <c r="W40" s="70"/>
      <c r="X40" s="70"/>
      <c r="Y40" s="70"/>
    </row>
    <row r="41" spans="1:25" x14ac:dyDescent="0.25">
      <c r="A41" s="70"/>
      <c r="B41" s="70"/>
      <c r="C41" s="70"/>
      <c r="D41" s="70"/>
      <c r="E41" s="70"/>
      <c r="F41" s="70"/>
      <c r="G41" s="70"/>
      <c r="H41" s="70"/>
      <c r="I41" s="70"/>
      <c r="J41" s="70"/>
      <c r="K41" s="70"/>
      <c r="L41" s="70"/>
      <c r="M41" s="71"/>
      <c r="N41" s="70"/>
      <c r="O41" s="70"/>
      <c r="P41" s="71"/>
      <c r="Q41" s="70"/>
      <c r="R41" s="70"/>
      <c r="S41" s="70"/>
      <c r="T41" s="70"/>
      <c r="U41" s="70"/>
      <c r="V41" s="70"/>
      <c r="W41" s="70"/>
      <c r="X41" s="70"/>
      <c r="Y41" s="70"/>
    </row>
    <row r="42" spans="1:25" x14ac:dyDescent="0.25">
      <c r="A42" s="70"/>
      <c r="B42" s="70"/>
      <c r="C42" s="70"/>
      <c r="D42" s="70"/>
      <c r="E42" s="70"/>
      <c r="F42" s="70"/>
      <c r="G42" s="70"/>
      <c r="H42" s="70"/>
      <c r="I42" s="70"/>
      <c r="J42" s="70"/>
      <c r="K42" s="70"/>
      <c r="L42" s="70"/>
      <c r="M42" s="71"/>
      <c r="N42" s="70"/>
      <c r="O42" s="70"/>
      <c r="P42" s="71"/>
      <c r="Q42" s="70"/>
      <c r="R42" s="70"/>
      <c r="S42" s="70"/>
      <c r="T42" s="70"/>
      <c r="U42" s="70"/>
      <c r="V42" s="70"/>
      <c r="W42" s="70"/>
      <c r="X42" s="70"/>
      <c r="Y42" s="70"/>
    </row>
    <row r="43" spans="1:25" x14ac:dyDescent="0.25">
      <c r="A43" s="70"/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1"/>
      <c r="N43" s="70"/>
      <c r="O43" s="70"/>
      <c r="P43" s="71"/>
      <c r="Q43" s="70"/>
      <c r="R43" s="70"/>
      <c r="S43" s="70"/>
      <c r="T43" s="70"/>
      <c r="U43" s="70"/>
      <c r="V43" s="70"/>
      <c r="W43" s="70"/>
      <c r="X43" s="70"/>
      <c r="Y43" s="70"/>
    </row>
    <row r="44" spans="1:25" x14ac:dyDescent="0.25">
      <c r="A44" s="70"/>
      <c r="B44" s="70"/>
      <c r="C44" s="70"/>
      <c r="D44" s="70"/>
      <c r="E44" s="70"/>
      <c r="F44" s="70"/>
      <c r="G44" s="70"/>
      <c r="H44" s="70"/>
      <c r="I44" s="70"/>
      <c r="J44" s="70"/>
      <c r="K44" s="70"/>
      <c r="L44" s="70"/>
      <c r="M44" s="71"/>
      <c r="N44" s="70"/>
      <c r="O44" s="70"/>
      <c r="P44" s="71"/>
      <c r="Q44" s="70"/>
      <c r="R44" s="70"/>
      <c r="S44" s="70"/>
      <c r="T44" s="70"/>
      <c r="U44" s="70"/>
      <c r="V44" s="70"/>
      <c r="W44" s="70"/>
      <c r="X44" s="70"/>
      <c r="Y44" s="70"/>
    </row>
    <row r="45" spans="1:25" x14ac:dyDescent="0.25">
      <c r="A45" s="70"/>
      <c r="B45" s="70"/>
      <c r="C45" s="70"/>
      <c r="D45" s="70"/>
      <c r="E45" s="70"/>
      <c r="F45" s="70"/>
      <c r="G45" s="70"/>
      <c r="H45" s="70"/>
      <c r="I45" s="70"/>
      <c r="J45" s="70"/>
      <c r="K45" s="70"/>
      <c r="L45" s="70"/>
      <c r="M45" s="71"/>
      <c r="N45" s="70"/>
      <c r="O45" s="70"/>
      <c r="P45" s="71"/>
      <c r="Q45" s="70"/>
      <c r="R45" s="70"/>
      <c r="S45" s="70"/>
      <c r="T45" s="70"/>
      <c r="U45" s="70"/>
      <c r="V45" s="70"/>
      <c r="W45" s="70"/>
      <c r="X45" s="70"/>
      <c r="Y45" s="70"/>
    </row>
    <row r="46" spans="1:25" x14ac:dyDescent="0.25">
      <c r="A46" s="70"/>
      <c r="B46" s="70"/>
      <c r="C46" s="70"/>
      <c r="D46" s="70"/>
      <c r="E46" s="70"/>
      <c r="F46" s="70"/>
      <c r="G46" s="70"/>
      <c r="H46" s="70"/>
      <c r="I46" s="70"/>
      <c r="J46" s="70"/>
      <c r="K46" s="70"/>
      <c r="L46" s="70"/>
      <c r="M46" s="71"/>
      <c r="N46" s="70"/>
      <c r="O46" s="70"/>
      <c r="P46" s="71"/>
      <c r="Q46" s="70"/>
      <c r="R46" s="70"/>
      <c r="S46" s="70"/>
      <c r="T46" s="70"/>
      <c r="U46" s="70"/>
      <c r="V46" s="70"/>
      <c r="W46" s="70"/>
      <c r="X46" s="70"/>
      <c r="Y46" s="70"/>
    </row>
    <row r="47" spans="1:25" x14ac:dyDescent="0.25">
      <c r="A47" s="70"/>
      <c r="B47" s="70"/>
      <c r="C47" s="70"/>
      <c r="D47" s="70"/>
      <c r="E47" s="70"/>
      <c r="F47" s="70"/>
      <c r="G47" s="70"/>
      <c r="H47" s="70"/>
      <c r="I47" s="70"/>
      <c r="J47" s="70"/>
      <c r="K47" s="70"/>
      <c r="L47" s="70"/>
      <c r="M47" s="71"/>
      <c r="N47" s="70"/>
      <c r="O47" s="70"/>
      <c r="P47" s="70"/>
      <c r="Q47" s="70"/>
      <c r="R47" s="70"/>
      <c r="S47" s="70"/>
      <c r="T47" s="70"/>
      <c r="U47" s="70"/>
      <c r="V47" s="70"/>
      <c r="W47" s="70"/>
      <c r="X47" s="70"/>
      <c r="Y47" s="70"/>
    </row>
    <row r="48" spans="1:25" x14ac:dyDescent="0.25">
      <c r="A48" s="70"/>
      <c r="B48" s="70"/>
      <c r="C48" s="70"/>
      <c r="D48" s="70"/>
      <c r="E48" s="70"/>
      <c r="F48" s="70"/>
      <c r="G48" s="70"/>
      <c r="H48" s="70"/>
      <c r="I48" s="70"/>
      <c r="J48" s="70"/>
      <c r="K48" s="70"/>
      <c r="L48" s="70"/>
      <c r="M48" s="70"/>
      <c r="N48" s="70"/>
      <c r="O48" s="70"/>
      <c r="P48" s="70"/>
      <c r="Q48" s="70"/>
      <c r="R48" s="70"/>
      <c r="S48" s="70"/>
      <c r="T48" s="70"/>
      <c r="U48" s="70"/>
      <c r="V48" s="70"/>
      <c r="W48" s="70"/>
      <c r="X48" s="70"/>
      <c r="Y48" s="70"/>
    </row>
    <row r="49" spans="1:25" x14ac:dyDescent="0.25">
      <c r="A49" s="70"/>
      <c r="B49" s="70"/>
      <c r="C49" s="70"/>
      <c r="D49" s="70"/>
      <c r="E49" s="70"/>
      <c r="F49" s="70"/>
      <c r="G49" s="70"/>
      <c r="H49" s="70"/>
      <c r="I49" s="70"/>
      <c r="J49" s="70"/>
      <c r="K49" s="70"/>
      <c r="L49" s="70"/>
      <c r="M49" s="70"/>
      <c r="N49" s="70"/>
      <c r="O49" s="70"/>
      <c r="P49" s="70"/>
      <c r="Q49" s="70"/>
      <c r="R49" s="70"/>
      <c r="S49" s="70"/>
      <c r="T49" s="70"/>
      <c r="U49" s="70"/>
      <c r="V49" s="70"/>
      <c r="W49" s="70"/>
      <c r="X49" s="70"/>
      <c r="Y49" s="70"/>
    </row>
    <row r="50" spans="1:25" x14ac:dyDescent="0.25">
      <c r="A50" s="70"/>
      <c r="B50" s="70"/>
      <c r="C50" s="70"/>
      <c r="D50" s="70"/>
      <c r="E50" s="70"/>
      <c r="F50" s="70"/>
      <c r="G50" s="70"/>
      <c r="H50" s="70"/>
      <c r="I50" s="70"/>
      <c r="J50" s="70"/>
      <c r="K50" s="70"/>
      <c r="L50" s="70"/>
      <c r="M50" s="70"/>
      <c r="N50" s="70"/>
      <c r="O50" s="70"/>
      <c r="P50" s="70"/>
      <c r="Q50" s="70"/>
      <c r="R50" s="70"/>
      <c r="S50" s="70"/>
      <c r="T50" s="70"/>
      <c r="U50" s="70"/>
      <c r="V50" s="70"/>
      <c r="W50" s="70"/>
      <c r="X50" s="70"/>
      <c r="Y50" s="70"/>
    </row>
    <row r="51" spans="1:25" x14ac:dyDescent="0.25">
      <c r="A51" s="70"/>
      <c r="B51" s="70"/>
      <c r="C51" s="70"/>
      <c r="D51" s="70"/>
      <c r="E51" s="70"/>
      <c r="F51" s="70"/>
      <c r="G51" s="70"/>
      <c r="H51" s="70"/>
      <c r="I51" s="70"/>
      <c r="J51" s="70"/>
      <c r="K51" s="70"/>
      <c r="L51" s="70"/>
      <c r="M51" s="70"/>
      <c r="N51" s="70"/>
      <c r="O51" s="70"/>
      <c r="P51" s="70"/>
      <c r="Q51" s="70"/>
      <c r="R51" s="70"/>
      <c r="S51" s="70"/>
      <c r="T51" s="70"/>
      <c r="U51" s="70"/>
      <c r="V51" s="70"/>
      <c r="W51" s="70"/>
      <c r="X51" s="70"/>
      <c r="Y51" s="70"/>
    </row>
    <row r="52" spans="1:25" x14ac:dyDescent="0.25">
      <c r="A52" s="70"/>
      <c r="B52" s="70"/>
      <c r="C52" s="70"/>
      <c r="D52" s="70"/>
      <c r="E52" s="70"/>
      <c r="F52" s="70"/>
      <c r="G52" s="70"/>
      <c r="H52" s="70"/>
      <c r="I52" s="70"/>
      <c r="J52" s="70"/>
      <c r="K52" s="70"/>
      <c r="L52" s="70"/>
      <c r="M52" s="70"/>
      <c r="N52" s="70"/>
      <c r="O52" s="70"/>
      <c r="P52" s="70"/>
      <c r="Q52" s="70"/>
      <c r="R52" s="70"/>
      <c r="S52" s="70"/>
      <c r="T52" s="70"/>
      <c r="U52" s="70"/>
      <c r="V52" s="70"/>
      <c r="W52" s="70"/>
      <c r="X52" s="70"/>
      <c r="Y52" s="70"/>
    </row>
    <row r="53" spans="1:25" x14ac:dyDescent="0.25">
      <c r="A53" s="70"/>
      <c r="B53" s="70"/>
      <c r="C53" s="70"/>
      <c r="D53" s="70"/>
      <c r="E53" s="70"/>
      <c r="F53" s="70"/>
      <c r="G53" s="70"/>
      <c r="H53" s="70"/>
      <c r="I53" s="70"/>
      <c r="J53" s="70"/>
      <c r="K53" s="70"/>
      <c r="L53" s="70"/>
      <c r="M53" s="70"/>
      <c r="N53" s="70"/>
      <c r="O53" s="70"/>
      <c r="P53" s="70"/>
      <c r="Q53" s="70"/>
      <c r="R53" s="70"/>
      <c r="S53" s="70"/>
      <c r="T53" s="70"/>
      <c r="U53" s="70"/>
      <c r="V53" s="70"/>
      <c r="W53" s="70"/>
      <c r="X53" s="70"/>
      <c r="Y53" s="70"/>
    </row>
    <row r="54" spans="1:25" x14ac:dyDescent="0.25">
      <c r="A54" s="70"/>
      <c r="B54" s="70"/>
      <c r="C54" s="70"/>
      <c r="D54" s="70"/>
      <c r="E54" s="70"/>
      <c r="F54" s="70"/>
      <c r="G54" s="70"/>
      <c r="H54" s="70"/>
      <c r="I54" s="70"/>
      <c r="J54" s="70"/>
      <c r="K54" s="70"/>
      <c r="L54" s="70"/>
      <c r="M54" s="70"/>
      <c r="N54" s="70"/>
      <c r="O54" s="70"/>
      <c r="P54" s="70"/>
      <c r="Q54" s="70"/>
      <c r="R54" s="70"/>
      <c r="S54" s="70"/>
      <c r="T54" s="70"/>
      <c r="U54" s="70"/>
      <c r="V54" s="70"/>
      <c r="W54" s="70"/>
      <c r="X54" s="70"/>
      <c r="Y54" s="70"/>
    </row>
    <row r="55" spans="1:25" x14ac:dyDescent="0.25">
      <c r="A55" s="70"/>
      <c r="B55" s="70"/>
      <c r="C55" s="70"/>
      <c r="D55" s="70"/>
      <c r="E55" s="70"/>
      <c r="F55" s="70"/>
      <c r="G55" s="70"/>
      <c r="H55" s="70"/>
      <c r="I55" s="70"/>
      <c r="J55" s="70"/>
      <c r="K55" s="70"/>
      <c r="L55" s="70"/>
      <c r="M55" s="70"/>
      <c r="N55" s="70"/>
      <c r="O55" s="70"/>
      <c r="P55" s="70"/>
      <c r="Q55" s="70"/>
      <c r="R55" s="70"/>
      <c r="S55" s="70"/>
      <c r="T55" s="70"/>
      <c r="U55" s="70"/>
      <c r="V55" s="70"/>
      <c r="W55" s="70"/>
      <c r="X55" s="70"/>
      <c r="Y55" s="70"/>
    </row>
    <row r="56" spans="1:25" x14ac:dyDescent="0.25">
      <c r="A56" s="70"/>
      <c r="B56" s="70"/>
      <c r="C56" s="70"/>
      <c r="D56" s="70"/>
      <c r="E56" s="70"/>
      <c r="F56" s="70"/>
      <c r="G56" s="70"/>
      <c r="H56" s="70"/>
      <c r="I56" s="70"/>
      <c r="J56" s="70"/>
      <c r="K56" s="70"/>
      <c r="L56" s="70"/>
      <c r="M56" s="70"/>
      <c r="N56" s="70"/>
      <c r="O56" s="70"/>
      <c r="P56" s="70"/>
      <c r="Q56" s="70"/>
      <c r="R56" s="70"/>
      <c r="S56" s="70"/>
      <c r="T56" s="70"/>
      <c r="U56" s="70"/>
      <c r="V56" s="70"/>
      <c r="W56" s="70"/>
      <c r="X56" s="70"/>
      <c r="Y56" s="70"/>
    </row>
    <row r="57" spans="1:25" x14ac:dyDescent="0.25">
      <c r="A57" s="70"/>
      <c r="B57" s="70"/>
      <c r="C57" s="70"/>
      <c r="D57" s="70"/>
      <c r="E57" s="70"/>
      <c r="F57" s="70"/>
      <c r="G57" s="70"/>
      <c r="H57" s="70"/>
      <c r="I57" s="70"/>
      <c r="J57" s="70"/>
      <c r="K57" s="70"/>
      <c r="L57" s="70"/>
      <c r="M57" s="70"/>
      <c r="N57" s="70"/>
      <c r="O57" s="70"/>
      <c r="P57" s="70"/>
      <c r="Q57" s="70"/>
      <c r="R57" s="70"/>
      <c r="S57" s="70"/>
      <c r="T57" s="70"/>
      <c r="U57" s="70"/>
      <c r="V57" s="70"/>
      <c r="W57" s="70"/>
      <c r="X57" s="70"/>
      <c r="Y57" s="70"/>
    </row>
    <row r="58" spans="1:25" x14ac:dyDescent="0.25">
      <c r="A58" s="70"/>
      <c r="B58" s="70"/>
      <c r="C58" s="70"/>
      <c r="D58" s="70"/>
      <c r="E58" s="70"/>
      <c r="F58" s="70"/>
      <c r="G58" s="70"/>
      <c r="H58" s="70"/>
      <c r="I58" s="70"/>
      <c r="J58" s="70"/>
      <c r="K58" s="70"/>
      <c r="L58" s="70"/>
      <c r="M58" s="70"/>
      <c r="N58" s="70"/>
      <c r="O58" s="70"/>
      <c r="P58" s="70"/>
      <c r="Q58" s="70"/>
      <c r="R58" s="70"/>
      <c r="S58" s="70"/>
      <c r="T58" s="70"/>
      <c r="U58" s="70"/>
      <c r="V58" s="70"/>
      <c r="W58" s="70"/>
      <c r="X58" s="70"/>
      <c r="Y58" s="70"/>
    </row>
    <row r="59" spans="1:25" x14ac:dyDescent="0.25">
      <c r="A59" s="70"/>
      <c r="B59" s="70"/>
      <c r="C59" s="70"/>
      <c r="D59" s="70"/>
      <c r="E59" s="70"/>
      <c r="F59" s="70"/>
      <c r="G59" s="70"/>
      <c r="H59" s="70"/>
      <c r="I59" s="70"/>
      <c r="J59" s="70"/>
      <c r="K59" s="70"/>
      <c r="L59" s="70"/>
      <c r="M59" s="70"/>
      <c r="N59" s="70"/>
      <c r="O59" s="70"/>
      <c r="P59" s="70"/>
      <c r="Q59" s="70"/>
      <c r="R59" s="70"/>
      <c r="S59" s="70"/>
      <c r="T59" s="70"/>
      <c r="U59" s="70"/>
      <c r="V59" s="70"/>
      <c r="W59" s="70"/>
      <c r="X59" s="70"/>
      <c r="Y59" s="70"/>
    </row>
    <row r="60" spans="1:25" x14ac:dyDescent="0.25">
      <c r="A60" s="70"/>
      <c r="B60" s="70"/>
      <c r="C60" s="70"/>
      <c r="D60" s="70"/>
      <c r="E60" s="70"/>
      <c r="F60" s="70"/>
      <c r="G60" s="70"/>
      <c r="H60" s="70"/>
      <c r="I60" s="70"/>
      <c r="J60" s="70"/>
      <c r="K60" s="70"/>
      <c r="L60" s="70"/>
      <c r="M60" s="70"/>
      <c r="N60" s="70"/>
      <c r="O60" s="70"/>
      <c r="P60" s="70"/>
      <c r="Q60" s="70"/>
      <c r="R60" s="70"/>
      <c r="S60" s="70"/>
      <c r="T60" s="70"/>
      <c r="U60" s="70"/>
      <c r="V60" s="70"/>
      <c r="W60" s="70"/>
      <c r="X60" s="70"/>
      <c r="Y60" s="70"/>
    </row>
    <row r="61" spans="1:25" x14ac:dyDescent="0.25">
      <c r="A61" s="70"/>
      <c r="B61" s="70"/>
      <c r="C61" s="70"/>
      <c r="D61" s="70"/>
      <c r="E61" s="70"/>
      <c r="F61" s="70"/>
      <c r="G61" s="70"/>
      <c r="H61" s="70"/>
      <c r="I61" s="70"/>
      <c r="J61" s="70"/>
      <c r="K61" s="70"/>
      <c r="L61" s="70"/>
      <c r="M61" s="70"/>
      <c r="N61" s="70"/>
      <c r="O61" s="70"/>
      <c r="P61" s="70"/>
      <c r="Q61" s="70"/>
      <c r="R61" s="70"/>
      <c r="S61" s="70"/>
      <c r="T61" s="70"/>
      <c r="U61" s="70"/>
      <c r="V61" s="70"/>
      <c r="W61" s="70"/>
      <c r="X61" s="70"/>
      <c r="Y61" s="70"/>
    </row>
    <row r="62" spans="1:25" x14ac:dyDescent="0.25">
      <c r="A62" s="70"/>
      <c r="B62" s="70"/>
      <c r="C62" s="70"/>
      <c r="D62" s="70"/>
      <c r="E62" s="70"/>
      <c r="F62" s="70"/>
      <c r="G62" s="70"/>
      <c r="H62" s="70"/>
      <c r="I62" s="70"/>
      <c r="J62" s="70"/>
      <c r="K62" s="70"/>
      <c r="L62" s="70"/>
      <c r="M62" s="70"/>
      <c r="N62" s="70"/>
      <c r="O62" s="70"/>
      <c r="P62" s="70"/>
      <c r="Q62" s="70"/>
      <c r="R62" s="70"/>
      <c r="S62" s="70"/>
      <c r="T62" s="70"/>
      <c r="U62" s="70"/>
      <c r="V62" s="70"/>
      <c r="W62" s="70"/>
      <c r="X62" s="70"/>
      <c r="Y62" s="70"/>
    </row>
    <row r="63" spans="1:25" x14ac:dyDescent="0.25">
      <c r="A63" s="70"/>
      <c r="B63" s="70"/>
      <c r="C63" s="70"/>
      <c r="D63" s="70"/>
      <c r="E63" s="70"/>
      <c r="F63" s="70"/>
      <c r="G63" s="70"/>
      <c r="H63" s="70"/>
      <c r="I63" s="70"/>
      <c r="J63" s="70"/>
      <c r="K63" s="70"/>
      <c r="L63" s="70"/>
      <c r="M63" s="70"/>
      <c r="N63" s="70"/>
      <c r="O63" s="70"/>
      <c r="P63" s="70"/>
      <c r="Q63" s="70"/>
      <c r="R63" s="70"/>
      <c r="S63" s="70"/>
      <c r="T63" s="70"/>
      <c r="U63" s="70"/>
      <c r="V63" s="70"/>
      <c r="W63" s="70"/>
      <c r="X63" s="70"/>
      <c r="Y63" s="70"/>
    </row>
    <row r="64" spans="1:25" x14ac:dyDescent="0.25">
      <c r="A64" s="70"/>
      <c r="B64" s="70"/>
      <c r="C64" s="70"/>
      <c r="D64" s="70"/>
      <c r="E64" s="70"/>
      <c r="F64" s="70"/>
      <c r="G64" s="70"/>
      <c r="H64" s="70"/>
      <c r="I64" s="70"/>
      <c r="J64" s="70"/>
      <c r="K64" s="70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</row>
    <row r="65" spans="1:25" x14ac:dyDescent="0.25">
      <c r="A65" s="70"/>
      <c r="B65" s="70"/>
      <c r="C65" s="70"/>
      <c r="D65" s="70"/>
      <c r="E65" s="70"/>
      <c r="F65" s="70"/>
      <c r="G65" s="70"/>
      <c r="H65" s="70"/>
      <c r="I65" s="70"/>
      <c r="J65" s="70"/>
      <c r="K65" s="70"/>
      <c r="L65" s="70"/>
      <c r="M65" s="70"/>
      <c r="N65" s="70"/>
      <c r="O65" s="70"/>
      <c r="P65" s="70"/>
      <c r="Q65" s="70"/>
      <c r="R65" s="70"/>
      <c r="S65" s="70"/>
      <c r="T65" s="70"/>
      <c r="U65" s="70"/>
      <c r="V65" s="70"/>
      <c r="W65" s="70"/>
      <c r="X65" s="70"/>
      <c r="Y65" s="70"/>
    </row>
    <row r="66" spans="1:25" x14ac:dyDescent="0.25">
      <c r="A66" s="70"/>
      <c r="B66" s="70"/>
      <c r="C66" s="70"/>
      <c r="D66" s="70"/>
      <c r="E66" s="70"/>
      <c r="F66" s="70"/>
      <c r="G66" s="70"/>
      <c r="H66" s="70"/>
      <c r="I66" s="70"/>
      <c r="J66" s="70"/>
      <c r="K66" s="70"/>
      <c r="L66" s="70"/>
      <c r="M66" s="70"/>
      <c r="N66" s="70"/>
      <c r="O66" s="70"/>
      <c r="P66" s="70"/>
      <c r="Q66" s="70"/>
      <c r="R66" s="70"/>
      <c r="S66" s="70"/>
      <c r="T66" s="70"/>
      <c r="U66" s="70"/>
      <c r="V66" s="70"/>
      <c r="W66" s="70"/>
      <c r="X66" s="70"/>
      <c r="Y66" s="70"/>
    </row>
    <row r="67" spans="1:25" x14ac:dyDescent="0.25">
      <c r="A67" s="70"/>
      <c r="B67" s="70"/>
      <c r="C67" s="70"/>
      <c r="D67" s="70"/>
      <c r="E67" s="70"/>
      <c r="F67" s="70"/>
      <c r="G67" s="70"/>
      <c r="H67" s="70"/>
      <c r="I67" s="70"/>
      <c r="J67" s="70"/>
      <c r="K67" s="70"/>
      <c r="L67" s="70"/>
      <c r="M67" s="70"/>
      <c r="N67" s="70"/>
      <c r="O67" s="70"/>
      <c r="P67" s="70"/>
      <c r="Q67" s="70"/>
      <c r="R67" s="70"/>
      <c r="S67" s="70"/>
      <c r="T67" s="70"/>
      <c r="U67" s="70"/>
      <c r="V67" s="70"/>
      <c r="W67" s="70"/>
      <c r="X67" s="70"/>
      <c r="Y67" s="70"/>
    </row>
    <row r="68" spans="1:25" x14ac:dyDescent="0.25">
      <c r="A68" s="70"/>
      <c r="B68" s="70"/>
      <c r="C68" s="70"/>
      <c r="D68" s="70"/>
      <c r="E68" s="70"/>
      <c r="F68" s="70"/>
      <c r="G68" s="70"/>
      <c r="H68" s="70"/>
      <c r="I68" s="70"/>
      <c r="J68" s="70"/>
      <c r="K68" s="70"/>
      <c r="L68" s="70"/>
      <c r="M68" s="70"/>
      <c r="N68" s="70"/>
      <c r="O68" s="70"/>
      <c r="P68" s="70"/>
      <c r="Q68" s="70"/>
      <c r="R68" s="70"/>
      <c r="S68" s="70"/>
      <c r="T68" s="70"/>
      <c r="U68" s="70"/>
      <c r="V68" s="70"/>
      <c r="W68" s="70"/>
      <c r="X68" s="70"/>
      <c r="Y68" s="70"/>
    </row>
    <row r="69" spans="1:25" x14ac:dyDescent="0.25">
      <c r="A69" s="70"/>
      <c r="B69" s="70"/>
      <c r="C69" s="70"/>
      <c r="D69" s="70"/>
      <c r="E69" s="70"/>
      <c r="F69" s="70"/>
      <c r="G69" s="70"/>
      <c r="H69" s="70"/>
      <c r="I69" s="70"/>
      <c r="J69" s="70"/>
      <c r="K69" s="70"/>
      <c r="L69" s="70"/>
      <c r="M69" s="70"/>
      <c r="N69" s="70"/>
      <c r="O69" s="70"/>
      <c r="P69" s="70"/>
      <c r="Q69" s="70"/>
      <c r="R69" s="70"/>
      <c r="S69" s="70"/>
      <c r="T69" s="70"/>
      <c r="U69" s="70"/>
      <c r="V69" s="70"/>
      <c r="W69" s="70"/>
      <c r="X69" s="70"/>
      <c r="Y69" s="70"/>
    </row>
    <row r="70" spans="1:25" x14ac:dyDescent="0.25">
      <c r="A70" s="70"/>
      <c r="B70" s="70"/>
      <c r="C70" s="70"/>
      <c r="D70" s="70"/>
      <c r="E70" s="70"/>
      <c r="F70" s="70"/>
      <c r="G70" s="70"/>
      <c r="H70" s="70"/>
      <c r="I70" s="70"/>
      <c r="J70" s="70"/>
      <c r="K70" s="70"/>
      <c r="L70" s="70"/>
      <c r="M70" s="70"/>
      <c r="N70" s="70"/>
      <c r="O70" s="70"/>
      <c r="P70" s="70"/>
      <c r="Q70" s="70"/>
      <c r="R70" s="70"/>
      <c r="S70" s="70"/>
      <c r="T70" s="70"/>
      <c r="U70" s="70"/>
      <c r="V70" s="70"/>
      <c r="W70" s="70"/>
      <c r="X70" s="70"/>
      <c r="Y70" s="70"/>
    </row>
    <row r="71" spans="1:25" x14ac:dyDescent="0.25">
      <c r="A71" s="70"/>
      <c r="B71" s="70"/>
      <c r="C71" s="70"/>
      <c r="D71" s="70"/>
      <c r="E71" s="70"/>
      <c r="F71" s="70"/>
      <c r="G71" s="70"/>
      <c r="H71" s="70"/>
      <c r="I71" s="70"/>
      <c r="J71" s="70"/>
      <c r="K71" s="70"/>
      <c r="L71" s="70"/>
      <c r="M71" s="70"/>
      <c r="N71" s="70"/>
      <c r="O71" s="70"/>
      <c r="P71" s="70"/>
      <c r="Q71" s="70"/>
      <c r="R71" s="70"/>
      <c r="S71" s="70"/>
      <c r="T71" s="70"/>
      <c r="U71" s="70"/>
      <c r="V71" s="70"/>
      <c r="W71" s="70"/>
      <c r="X71" s="70"/>
      <c r="Y71" s="70"/>
    </row>
    <row r="72" spans="1:25" x14ac:dyDescent="0.25">
      <c r="A72" s="70"/>
      <c r="B72" s="70"/>
      <c r="C72" s="70"/>
      <c r="D72" s="70"/>
      <c r="E72" s="70"/>
      <c r="F72" s="70"/>
      <c r="G72" s="70"/>
      <c r="H72" s="70"/>
      <c r="I72" s="70"/>
      <c r="J72" s="70"/>
      <c r="K72" s="70"/>
      <c r="L72" s="70"/>
      <c r="M72" s="70"/>
      <c r="N72" s="70"/>
      <c r="O72" s="70"/>
      <c r="P72" s="70"/>
      <c r="Q72" s="70"/>
      <c r="R72" s="70"/>
      <c r="S72" s="70"/>
      <c r="T72" s="70"/>
      <c r="U72" s="70"/>
      <c r="V72" s="70"/>
      <c r="W72" s="70"/>
      <c r="X72" s="70"/>
      <c r="Y72" s="70"/>
    </row>
    <row r="73" spans="1:25" x14ac:dyDescent="0.25">
      <c r="A73" s="70"/>
      <c r="B73" s="70"/>
      <c r="C73" s="70"/>
      <c r="D73" s="70"/>
      <c r="E73" s="70"/>
      <c r="F73" s="70"/>
      <c r="G73" s="70"/>
      <c r="H73" s="70"/>
      <c r="I73" s="70"/>
      <c r="J73" s="70"/>
      <c r="K73" s="70"/>
      <c r="L73" s="70"/>
      <c r="M73" s="70"/>
      <c r="N73" s="70"/>
      <c r="O73" s="70"/>
      <c r="P73" s="70"/>
      <c r="Q73" s="70"/>
      <c r="R73" s="70"/>
      <c r="S73" s="70"/>
      <c r="T73" s="70"/>
      <c r="U73" s="70"/>
      <c r="V73" s="70"/>
      <c r="W73" s="70"/>
      <c r="X73" s="70"/>
      <c r="Y73" s="70"/>
    </row>
    <row r="74" spans="1:25" x14ac:dyDescent="0.25">
      <c r="A74" s="70"/>
      <c r="B74" s="70"/>
      <c r="C74" s="70"/>
      <c r="D74" s="70"/>
      <c r="E74" s="70"/>
      <c r="F74" s="70"/>
      <c r="G74" s="70"/>
      <c r="H74" s="70"/>
      <c r="I74" s="70"/>
      <c r="J74" s="70"/>
      <c r="K74" s="70"/>
      <c r="L74" s="70"/>
      <c r="M74" s="70"/>
      <c r="N74" s="70"/>
      <c r="O74" s="70"/>
      <c r="P74" s="70"/>
      <c r="Q74" s="70"/>
      <c r="R74" s="70"/>
      <c r="S74" s="70"/>
      <c r="T74" s="70"/>
      <c r="U74" s="70"/>
      <c r="V74" s="70"/>
      <c r="W74" s="70"/>
      <c r="X74" s="70"/>
      <c r="Y74" s="70"/>
    </row>
    <row r="75" spans="1:25" x14ac:dyDescent="0.25">
      <c r="A75" s="70"/>
      <c r="B75" s="70"/>
      <c r="C75" s="70"/>
      <c r="D75" s="70"/>
      <c r="E75" s="70"/>
      <c r="F75" s="70"/>
      <c r="G75" s="70"/>
      <c r="H75" s="70"/>
      <c r="I75" s="70"/>
      <c r="J75" s="70"/>
      <c r="K75" s="70"/>
      <c r="L75" s="70"/>
      <c r="M75" s="70"/>
      <c r="N75" s="70"/>
      <c r="O75" s="70"/>
      <c r="P75" s="70"/>
      <c r="Q75" s="70"/>
      <c r="R75" s="70"/>
      <c r="S75" s="70"/>
      <c r="T75" s="70"/>
      <c r="U75" s="70"/>
      <c r="V75" s="70"/>
      <c r="W75" s="70"/>
      <c r="X75" s="70"/>
      <c r="Y75" s="70"/>
    </row>
    <row r="76" spans="1:25" x14ac:dyDescent="0.25">
      <c r="A76" s="70"/>
      <c r="B76" s="70"/>
      <c r="C76" s="70"/>
      <c r="D76" s="70"/>
      <c r="E76" s="70"/>
      <c r="F76" s="70"/>
      <c r="G76" s="70"/>
      <c r="H76" s="70"/>
      <c r="I76" s="70"/>
      <c r="J76" s="70"/>
      <c r="K76" s="70"/>
      <c r="L76" s="70"/>
      <c r="M76" s="70"/>
      <c r="N76" s="70"/>
      <c r="O76" s="70"/>
      <c r="P76" s="70"/>
      <c r="Q76" s="70"/>
      <c r="R76" s="70"/>
      <c r="S76" s="70"/>
      <c r="T76" s="70"/>
      <c r="U76" s="70"/>
      <c r="V76" s="70"/>
      <c r="W76" s="70"/>
      <c r="X76" s="70"/>
      <c r="Y76" s="70"/>
    </row>
    <row r="77" spans="1:25" x14ac:dyDescent="0.25">
      <c r="A77" s="70"/>
      <c r="B77" s="70"/>
      <c r="C77" s="70"/>
      <c r="D77" s="70"/>
      <c r="E77" s="70"/>
      <c r="F77" s="70"/>
      <c r="G77" s="70"/>
      <c r="H77" s="70"/>
      <c r="I77" s="70"/>
      <c r="J77" s="70"/>
      <c r="K77" s="70"/>
      <c r="L77" s="70"/>
      <c r="M77" s="70"/>
      <c r="N77" s="70"/>
      <c r="O77" s="70"/>
      <c r="P77" s="70"/>
      <c r="Q77" s="70"/>
      <c r="R77" s="70"/>
      <c r="S77" s="70"/>
      <c r="T77" s="70"/>
      <c r="U77" s="70"/>
      <c r="V77" s="70"/>
      <c r="W77" s="70"/>
      <c r="X77" s="70"/>
      <c r="Y77" s="70"/>
    </row>
    <row r="78" spans="1:25" x14ac:dyDescent="0.25">
      <c r="A78" s="70"/>
      <c r="B78" s="70"/>
      <c r="C78" s="70"/>
      <c r="D78" s="70"/>
      <c r="E78" s="70"/>
      <c r="F78" s="70"/>
      <c r="G78" s="70"/>
      <c r="H78" s="70"/>
      <c r="I78" s="70"/>
      <c r="J78" s="70"/>
      <c r="K78" s="70"/>
      <c r="L78" s="70"/>
      <c r="M78" s="70"/>
      <c r="N78" s="70"/>
      <c r="O78" s="70"/>
      <c r="P78" s="70"/>
      <c r="Q78" s="70"/>
      <c r="R78" s="70"/>
      <c r="S78" s="70"/>
      <c r="T78" s="70"/>
      <c r="U78" s="70"/>
      <c r="V78" s="70"/>
      <c r="W78" s="70"/>
      <c r="X78" s="70"/>
      <c r="Y78" s="70"/>
    </row>
    <row r="79" spans="1:25" x14ac:dyDescent="0.25">
      <c r="A79" s="70"/>
      <c r="B79" s="70"/>
      <c r="C79" s="70"/>
      <c r="D79" s="70"/>
      <c r="E79" s="70"/>
      <c r="F79" s="70"/>
      <c r="G79" s="70"/>
      <c r="H79" s="70"/>
      <c r="I79" s="70"/>
      <c r="J79" s="70"/>
      <c r="K79" s="70"/>
      <c r="L79" s="70"/>
      <c r="M79" s="70"/>
      <c r="N79" s="70"/>
      <c r="O79" s="70"/>
      <c r="P79" s="70"/>
      <c r="Q79" s="70"/>
      <c r="R79" s="70"/>
      <c r="S79" s="70"/>
      <c r="T79" s="70"/>
      <c r="U79" s="70"/>
      <c r="V79" s="70"/>
      <c r="W79" s="70"/>
      <c r="X79" s="70"/>
      <c r="Y79" s="70"/>
    </row>
    <row r="80" spans="1:25" x14ac:dyDescent="0.25">
      <c r="A80" s="70"/>
      <c r="B80" s="70"/>
      <c r="C80" s="70"/>
      <c r="D80" s="70"/>
      <c r="E80" s="70"/>
      <c r="F80" s="70"/>
      <c r="G80" s="70"/>
      <c r="H80" s="70"/>
      <c r="I80" s="70"/>
      <c r="J80" s="70"/>
      <c r="K80" s="70"/>
      <c r="L80" s="70"/>
      <c r="M80" s="70"/>
      <c r="N80" s="70"/>
      <c r="O80" s="70"/>
      <c r="P80" s="70"/>
      <c r="Q80" s="70"/>
      <c r="R80" s="70"/>
      <c r="S80" s="70"/>
      <c r="T80" s="70"/>
      <c r="U80" s="70"/>
      <c r="V80" s="70"/>
      <c r="W80" s="70"/>
      <c r="X80" s="70"/>
      <c r="Y80" s="70"/>
    </row>
    <row r="81" spans="1:25" x14ac:dyDescent="0.25">
      <c r="A81" s="70"/>
      <c r="B81" s="70"/>
      <c r="C81" s="70"/>
      <c r="D81" s="70"/>
      <c r="E81" s="70"/>
      <c r="F81" s="70"/>
      <c r="G81" s="70"/>
      <c r="H81" s="70"/>
      <c r="I81" s="70"/>
      <c r="J81" s="70"/>
      <c r="K81" s="70"/>
      <c r="L81" s="70"/>
      <c r="M81" s="70"/>
      <c r="N81" s="70"/>
      <c r="O81" s="70"/>
      <c r="P81" s="70"/>
      <c r="Q81" s="70"/>
      <c r="R81" s="70"/>
      <c r="S81" s="70"/>
      <c r="T81" s="70"/>
      <c r="U81" s="70"/>
      <c r="V81" s="70"/>
      <c r="W81" s="70"/>
      <c r="X81" s="70"/>
      <c r="Y81" s="70"/>
    </row>
    <row r="82" spans="1:25" x14ac:dyDescent="0.25">
      <c r="A82" s="70"/>
      <c r="B82" s="70"/>
      <c r="C82" s="70"/>
      <c r="D82" s="70"/>
      <c r="E82" s="70"/>
      <c r="F82" s="70"/>
      <c r="G82" s="70"/>
      <c r="H82" s="70"/>
      <c r="I82" s="70"/>
      <c r="J82" s="70"/>
      <c r="K82" s="70"/>
      <c r="L82" s="70"/>
      <c r="M82" s="70"/>
      <c r="N82" s="70"/>
      <c r="O82" s="70"/>
      <c r="P82" s="70"/>
      <c r="Q82" s="70"/>
      <c r="R82" s="70"/>
      <c r="S82" s="70"/>
      <c r="T82" s="70"/>
      <c r="U82" s="70"/>
      <c r="V82" s="70"/>
      <c r="W82" s="70"/>
      <c r="X82" s="70"/>
      <c r="Y82" s="70"/>
    </row>
    <row r="83" spans="1:25" x14ac:dyDescent="0.25">
      <c r="A83" s="70"/>
      <c r="B83" s="70"/>
      <c r="C83" s="70"/>
      <c r="D83" s="70"/>
      <c r="E83" s="70"/>
      <c r="F83" s="70"/>
      <c r="G83" s="70"/>
      <c r="H83" s="70"/>
      <c r="I83" s="70"/>
      <c r="J83" s="70"/>
      <c r="K83" s="70"/>
      <c r="L83" s="70"/>
      <c r="M83" s="70"/>
      <c r="N83" s="70"/>
      <c r="O83" s="70"/>
      <c r="P83" s="70"/>
      <c r="Q83" s="70"/>
      <c r="R83" s="70"/>
      <c r="S83" s="70"/>
      <c r="T83" s="70"/>
      <c r="U83" s="70"/>
      <c r="V83" s="70"/>
      <c r="W83" s="70"/>
      <c r="X83" s="70"/>
      <c r="Y83" s="70"/>
    </row>
    <row r="84" spans="1:25" x14ac:dyDescent="0.25">
      <c r="A84" s="70"/>
      <c r="B84" s="70"/>
      <c r="C84" s="70"/>
      <c r="D84" s="70"/>
      <c r="E84" s="70"/>
      <c r="F84" s="70"/>
      <c r="G84" s="70"/>
      <c r="H84" s="70"/>
      <c r="I84" s="70"/>
      <c r="J84" s="70"/>
      <c r="K84" s="70"/>
      <c r="L84" s="70"/>
      <c r="M84" s="70"/>
      <c r="N84" s="70"/>
      <c r="O84" s="70"/>
      <c r="P84" s="70"/>
      <c r="Q84" s="70"/>
      <c r="R84" s="70"/>
      <c r="S84" s="70"/>
      <c r="T84" s="70"/>
      <c r="U84" s="70"/>
      <c r="V84" s="70"/>
      <c r="W84" s="70"/>
      <c r="X84" s="70"/>
      <c r="Y84" s="70"/>
    </row>
    <row r="85" spans="1:25" x14ac:dyDescent="0.25">
      <c r="A85" s="70"/>
      <c r="B85" s="70"/>
      <c r="C85" s="70"/>
      <c r="D85" s="70"/>
      <c r="E85" s="70"/>
      <c r="F85" s="70"/>
      <c r="G85" s="70"/>
      <c r="H85" s="70"/>
      <c r="I85" s="70"/>
      <c r="J85" s="70"/>
      <c r="K85" s="70"/>
      <c r="L85" s="70"/>
      <c r="M85" s="70"/>
      <c r="N85" s="70"/>
      <c r="O85" s="70"/>
      <c r="P85" s="70"/>
      <c r="Q85" s="70"/>
      <c r="R85" s="70"/>
      <c r="S85" s="70"/>
      <c r="T85" s="70"/>
      <c r="U85" s="70"/>
      <c r="V85" s="70"/>
      <c r="W85" s="70"/>
      <c r="X85" s="70"/>
      <c r="Y85" s="70"/>
    </row>
    <row r="86" spans="1:25" x14ac:dyDescent="0.25">
      <c r="A86" s="70"/>
      <c r="B86" s="70"/>
      <c r="C86" s="70"/>
      <c r="D86" s="70"/>
      <c r="E86" s="70"/>
      <c r="F86" s="70"/>
      <c r="G86" s="70"/>
      <c r="H86" s="70"/>
      <c r="I86" s="70"/>
      <c r="J86" s="70"/>
      <c r="K86" s="70"/>
      <c r="L86" s="70"/>
      <c r="M86" s="70"/>
      <c r="N86" s="70"/>
      <c r="O86" s="70"/>
      <c r="P86" s="70"/>
      <c r="Q86" s="70"/>
      <c r="R86" s="70"/>
      <c r="S86" s="70"/>
      <c r="T86" s="70"/>
      <c r="U86" s="70"/>
      <c r="V86" s="70"/>
      <c r="W86" s="70"/>
      <c r="X86" s="70"/>
      <c r="Y86" s="70"/>
    </row>
    <row r="87" spans="1:25" x14ac:dyDescent="0.25">
      <c r="A87" s="70"/>
      <c r="B87" s="70"/>
      <c r="C87" s="70"/>
      <c r="D87" s="70"/>
      <c r="E87" s="70"/>
      <c r="F87" s="70"/>
      <c r="G87" s="70"/>
      <c r="H87" s="70"/>
      <c r="I87" s="70"/>
      <c r="J87" s="70"/>
      <c r="K87" s="70"/>
      <c r="L87" s="70"/>
      <c r="M87" s="70"/>
      <c r="N87" s="70"/>
      <c r="O87" s="70"/>
      <c r="P87" s="70"/>
      <c r="Q87" s="70"/>
      <c r="R87" s="70"/>
      <c r="S87" s="70"/>
      <c r="T87" s="70"/>
      <c r="U87" s="70"/>
      <c r="V87" s="70"/>
      <c r="W87" s="70"/>
      <c r="X87" s="70"/>
      <c r="Y87" s="70"/>
    </row>
    <row r="88" spans="1:25" x14ac:dyDescent="0.25">
      <c r="A88" s="70"/>
      <c r="B88" s="70"/>
      <c r="C88" s="70"/>
      <c r="D88" s="70"/>
      <c r="E88" s="70"/>
      <c r="F88" s="70"/>
      <c r="G88" s="70"/>
      <c r="H88" s="70"/>
      <c r="I88" s="70"/>
      <c r="J88" s="70"/>
      <c r="K88" s="70"/>
      <c r="L88" s="70"/>
      <c r="M88" s="70"/>
      <c r="N88" s="70"/>
      <c r="O88" s="70"/>
      <c r="P88" s="70"/>
      <c r="Q88" s="70"/>
      <c r="R88" s="70"/>
      <c r="S88" s="70"/>
      <c r="T88" s="70"/>
      <c r="U88" s="70"/>
      <c r="V88" s="70"/>
      <c r="W88" s="70"/>
      <c r="X88" s="70"/>
      <c r="Y88" s="70"/>
    </row>
    <row r="89" spans="1:25" x14ac:dyDescent="0.25">
      <c r="A89" s="70"/>
      <c r="B89" s="70"/>
      <c r="C89" s="70"/>
      <c r="D89" s="70"/>
      <c r="E89" s="70"/>
      <c r="F89" s="70"/>
      <c r="G89" s="70"/>
      <c r="H89" s="70"/>
      <c r="I89" s="70"/>
      <c r="J89" s="70"/>
      <c r="K89" s="70"/>
      <c r="L89" s="70"/>
      <c r="M89" s="70"/>
      <c r="N89" s="70"/>
      <c r="O89" s="70"/>
      <c r="P89" s="70"/>
      <c r="Q89" s="70"/>
      <c r="R89" s="70"/>
      <c r="S89" s="70"/>
      <c r="T89" s="70"/>
      <c r="U89" s="70"/>
      <c r="V89" s="70"/>
      <c r="W89" s="70"/>
      <c r="X89" s="70"/>
      <c r="Y89" s="70"/>
    </row>
    <row r="90" spans="1:25" x14ac:dyDescent="0.25">
      <c r="A90" s="70"/>
      <c r="B90" s="70"/>
      <c r="C90" s="70"/>
      <c r="D90" s="70"/>
      <c r="E90" s="70"/>
      <c r="F90" s="70"/>
      <c r="G90" s="70"/>
      <c r="H90" s="70"/>
      <c r="I90" s="70"/>
      <c r="J90" s="70"/>
      <c r="K90" s="70"/>
      <c r="L90" s="70"/>
      <c r="M90" s="70"/>
      <c r="N90" s="70"/>
      <c r="O90" s="70"/>
      <c r="P90" s="70"/>
      <c r="Q90" s="70"/>
      <c r="R90" s="70"/>
      <c r="S90" s="70"/>
      <c r="T90" s="70"/>
      <c r="U90" s="70"/>
      <c r="V90" s="70"/>
      <c r="W90" s="70"/>
      <c r="X90" s="70"/>
      <c r="Y90" s="70"/>
    </row>
    <row r="91" spans="1:25" x14ac:dyDescent="0.25">
      <c r="A91" s="70"/>
      <c r="B91" s="70"/>
      <c r="C91" s="70"/>
      <c r="D91" s="70"/>
      <c r="E91" s="70"/>
      <c r="F91" s="70"/>
      <c r="G91" s="70"/>
      <c r="H91" s="70"/>
      <c r="I91" s="70"/>
      <c r="J91" s="70"/>
      <c r="K91" s="70"/>
      <c r="L91" s="70"/>
      <c r="M91" s="70"/>
      <c r="N91" s="70"/>
      <c r="O91" s="70"/>
      <c r="P91" s="70"/>
      <c r="Q91" s="70"/>
      <c r="R91" s="70"/>
      <c r="S91" s="70"/>
      <c r="T91" s="70"/>
      <c r="U91" s="70"/>
      <c r="V91" s="70"/>
      <c r="W91" s="70"/>
      <c r="X91" s="70"/>
      <c r="Y91" s="70"/>
    </row>
    <row r="92" spans="1:25" x14ac:dyDescent="0.25">
      <c r="A92" s="70"/>
      <c r="B92" s="70"/>
      <c r="C92" s="70"/>
      <c r="D92" s="70"/>
      <c r="E92" s="70"/>
      <c r="F92" s="70"/>
      <c r="G92" s="70"/>
      <c r="H92" s="70"/>
      <c r="I92" s="70"/>
      <c r="J92" s="70"/>
      <c r="K92" s="70"/>
      <c r="L92" s="70"/>
      <c r="M92" s="70"/>
      <c r="N92" s="70"/>
      <c r="O92" s="70"/>
      <c r="P92" s="70"/>
      <c r="Q92" s="70"/>
      <c r="R92" s="70"/>
      <c r="S92" s="70"/>
      <c r="T92" s="70"/>
      <c r="U92" s="70"/>
      <c r="V92" s="70"/>
      <c r="W92" s="70"/>
      <c r="X92" s="70"/>
      <c r="Y92" s="70"/>
    </row>
    <row r="93" spans="1:25" x14ac:dyDescent="0.25">
      <c r="A93" s="70"/>
      <c r="B93" s="70"/>
      <c r="C93" s="70"/>
      <c r="D93" s="70"/>
      <c r="E93" s="70"/>
      <c r="F93" s="70"/>
      <c r="G93" s="70"/>
      <c r="H93" s="70"/>
      <c r="I93" s="70"/>
      <c r="J93" s="70"/>
      <c r="K93" s="70"/>
      <c r="L93" s="70"/>
      <c r="M93" s="70"/>
      <c r="N93" s="70"/>
      <c r="O93" s="70"/>
      <c r="P93" s="70"/>
      <c r="Q93" s="70"/>
      <c r="R93" s="70"/>
      <c r="S93" s="70"/>
      <c r="T93" s="70"/>
      <c r="U93" s="70"/>
      <c r="V93" s="70"/>
      <c r="W93" s="70"/>
      <c r="X93" s="70"/>
      <c r="Y93" s="70"/>
    </row>
    <row r="94" spans="1:25" x14ac:dyDescent="0.25">
      <c r="A94" s="70"/>
      <c r="B94" s="70"/>
      <c r="C94" s="70"/>
      <c r="D94" s="70"/>
      <c r="E94" s="70"/>
      <c r="F94" s="70"/>
      <c r="G94" s="70"/>
      <c r="H94" s="70"/>
      <c r="I94" s="70"/>
      <c r="J94" s="70"/>
      <c r="K94" s="70"/>
      <c r="L94" s="70"/>
      <c r="M94" s="70"/>
      <c r="N94" s="70"/>
      <c r="O94" s="70"/>
      <c r="P94" s="70"/>
      <c r="Q94" s="70"/>
      <c r="R94" s="70"/>
      <c r="S94" s="70"/>
      <c r="T94" s="70"/>
      <c r="U94" s="70"/>
      <c r="V94" s="70"/>
      <c r="W94" s="70"/>
      <c r="X94" s="70"/>
      <c r="Y94" s="70"/>
    </row>
    <row r="95" spans="1:25" x14ac:dyDescent="0.25">
      <c r="A95" s="70"/>
      <c r="B95" s="70"/>
      <c r="C95" s="70"/>
      <c r="D95" s="70"/>
      <c r="E95" s="70"/>
      <c r="F95" s="70"/>
      <c r="G95" s="70"/>
      <c r="H95" s="70"/>
      <c r="I95" s="70"/>
      <c r="J95" s="70"/>
      <c r="K95" s="70"/>
      <c r="L95" s="70"/>
      <c r="M95" s="70"/>
      <c r="N95" s="70"/>
      <c r="O95" s="70"/>
      <c r="P95" s="70"/>
      <c r="Q95" s="70"/>
      <c r="R95" s="70"/>
      <c r="S95" s="70"/>
      <c r="T95" s="70"/>
      <c r="U95" s="70"/>
      <c r="V95" s="70"/>
      <c r="W95" s="70"/>
      <c r="X95" s="70"/>
      <c r="Y95" s="70"/>
    </row>
    <row r="96" spans="1:25" x14ac:dyDescent="0.25">
      <c r="A96" s="70"/>
      <c r="B96" s="70"/>
      <c r="C96" s="70"/>
      <c r="D96" s="70"/>
      <c r="E96" s="70"/>
      <c r="F96" s="70"/>
      <c r="G96" s="70"/>
      <c r="H96" s="70"/>
      <c r="I96" s="70"/>
      <c r="J96" s="70"/>
      <c r="K96" s="70"/>
      <c r="L96" s="70"/>
      <c r="M96" s="70"/>
      <c r="N96" s="70"/>
      <c r="O96" s="70"/>
      <c r="P96" s="70"/>
      <c r="Q96" s="70"/>
      <c r="R96" s="70"/>
      <c r="S96" s="70"/>
      <c r="T96" s="70"/>
      <c r="U96" s="70"/>
      <c r="V96" s="70"/>
      <c r="W96" s="70"/>
      <c r="X96" s="70"/>
      <c r="Y96" s="70"/>
    </row>
    <row r="97" spans="1:25" x14ac:dyDescent="0.25">
      <c r="A97" s="70"/>
      <c r="B97" s="70"/>
      <c r="C97" s="70"/>
      <c r="D97" s="70"/>
      <c r="E97" s="70"/>
      <c r="F97" s="70"/>
      <c r="G97" s="70"/>
      <c r="H97" s="70"/>
      <c r="I97" s="70"/>
      <c r="J97" s="70"/>
      <c r="K97" s="70"/>
      <c r="L97" s="70"/>
      <c r="M97" s="70"/>
      <c r="N97" s="70"/>
      <c r="O97" s="70"/>
      <c r="P97" s="70"/>
      <c r="Q97" s="70"/>
      <c r="R97" s="70"/>
      <c r="S97" s="70"/>
      <c r="T97" s="70"/>
      <c r="U97" s="70"/>
      <c r="V97" s="70"/>
      <c r="W97" s="70"/>
      <c r="X97" s="70"/>
      <c r="Y97" s="70"/>
    </row>
    <row r="98" spans="1:25" x14ac:dyDescent="0.25">
      <c r="A98" s="70"/>
      <c r="B98" s="70"/>
      <c r="C98" s="70"/>
      <c r="D98" s="70"/>
      <c r="E98" s="70"/>
      <c r="F98" s="70"/>
      <c r="G98" s="70"/>
      <c r="H98" s="70"/>
      <c r="I98" s="70"/>
      <c r="J98" s="70"/>
      <c r="K98" s="70"/>
      <c r="L98" s="70"/>
      <c r="M98" s="70"/>
      <c r="N98" s="70"/>
      <c r="O98" s="70"/>
      <c r="P98" s="70"/>
      <c r="Q98" s="70"/>
      <c r="R98" s="70"/>
      <c r="S98" s="70"/>
      <c r="T98" s="70"/>
      <c r="U98" s="70"/>
      <c r="V98" s="70"/>
      <c r="W98" s="70"/>
      <c r="X98" s="70"/>
      <c r="Y98" s="70"/>
    </row>
    <row r="99" spans="1:25" x14ac:dyDescent="0.25">
      <c r="A99" s="70"/>
      <c r="B99" s="70"/>
      <c r="C99" s="70"/>
      <c r="D99" s="70"/>
      <c r="E99" s="70"/>
      <c r="F99" s="70"/>
      <c r="G99" s="70"/>
      <c r="H99" s="70"/>
      <c r="I99" s="70"/>
      <c r="J99" s="70"/>
      <c r="K99" s="70"/>
      <c r="L99" s="70"/>
      <c r="M99" s="70"/>
      <c r="N99" s="70"/>
      <c r="O99" s="70"/>
      <c r="P99" s="70"/>
      <c r="Q99" s="70"/>
      <c r="R99" s="70"/>
      <c r="S99" s="70"/>
      <c r="T99" s="70"/>
      <c r="U99" s="70"/>
      <c r="V99" s="70"/>
      <c r="W99" s="70"/>
      <c r="X99" s="70"/>
      <c r="Y99" s="70"/>
    </row>
    <row r="100" spans="1:25" x14ac:dyDescent="0.25">
      <c r="A100" s="70"/>
      <c r="B100" s="70"/>
      <c r="C100" s="70"/>
      <c r="D100" s="70"/>
      <c r="E100" s="70"/>
      <c r="F100" s="70"/>
      <c r="G100" s="70"/>
      <c r="H100" s="70"/>
      <c r="I100" s="70"/>
      <c r="J100" s="70"/>
      <c r="K100" s="70"/>
      <c r="L100" s="70"/>
      <c r="M100" s="70"/>
      <c r="N100" s="70"/>
      <c r="O100" s="70"/>
      <c r="P100" s="70"/>
      <c r="Q100" s="70"/>
      <c r="R100" s="70"/>
      <c r="S100" s="70"/>
      <c r="T100" s="70"/>
      <c r="U100" s="70"/>
      <c r="V100" s="70"/>
      <c r="W100" s="70"/>
      <c r="X100" s="70"/>
      <c r="Y100" s="70"/>
    </row>
    <row r="101" spans="1:25" x14ac:dyDescent="0.25">
      <c r="A101" s="70"/>
      <c r="B101" s="70"/>
      <c r="C101" s="70"/>
      <c r="D101" s="70"/>
      <c r="E101" s="70"/>
      <c r="F101" s="70"/>
      <c r="G101" s="70"/>
      <c r="H101" s="70"/>
      <c r="I101" s="70"/>
      <c r="J101" s="70"/>
      <c r="K101" s="70"/>
      <c r="L101" s="70"/>
      <c r="M101" s="70"/>
      <c r="N101" s="70"/>
      <c r="O101" s="70"/>
      <c r="P101" s="70"/>
      <c r="Q101" s="70"/>
      <c r="R101" s="70"/>
      <c r="S101" s="70"/>
      <c r="T101" s="70"/>
      <c r="U101" s="70"/>
      <c r="V101" s="70"/>
      <c r="W101" s="70"/>
      <c r="X101" s="70"/>
      <c r="Y101" s="70"/>
    </row>
    <row r="102" spans="1:25" x14ac:dyDescent="0.25">
      <c r="A102" s="70"/>
      <c r="B102" s="70"/>
      <c r="C102" s="70"/>
      <c r="D102" s="70"/>
      <c r="E102" s="70"/>
      <c r="F102" s="70"/>
      <c r="G102" s="70"/>
      <c r="H102" s="70"/>
      <c r="I102" s="70"/>
      <c r="J102" s="70"/>
      <c r="K102" s="70"/>
      <c r="L102" s="70"/>
      <c r="M102" s="70"/>
      <c r="N102" s="70"/>
      <c r="O102" s="70"/>
      <c r="P102" s="70"/>
      <c r="Q102" s="70"/>
      <c r="R102" s="70"/>
      <c r="S102" s="70"/>
      <c r="T102" s="70"/>
      <c r="U102" s="70"/>
      <c r="V102" s="70"/>
      <c r="W102" s="70"/>
      <c r="X102" s="70"/>
      <c r="Y102" s="70"/>
    </row>
    <row r="103" spans="1:25" x14ac:dyDescent="0.25">
      <c r="A103" s="70"/>
      <c r="B103" s="70"/>
      <c r="C103" s="70"/>
      <c r="D103" s="70"/>
      <c r="E103" s="70"/>
      <c r="F103" s="70"/>
      <c r="G103" s="70"/>
      <c r="H103" s="70"/>
      <c r="I103" s="70"/>
      <c r="J103" s="70"/>
      <c r="K103" s="70"/>
      <c r="L103" s="70"/>
      <c r="M103" s="70"/>
      <c r="N103" s="70"/>
      <c r="O103" s="70"/>
      <c r="P103" s="70"/>
      <c r="Q103" s="70"/>
      <c r="R103" s="70"/>
      <c r="S103" s="70"/>
      <c r="T103" s="70"/>
      <c r="U103" s="70"/>
      <c r="V103" s="70"/>
      <c r="W103" s="70"/>
      <c r="X103" s="70"/>
      <c r="Y103" s="70"/>
    </row>
    <row r="104" spans="1:25" x14ac:dyDescent="0.25">
      <c r="A104" s="70"/>
      <c r="B104" s="70"/>
      <c r="C104" s="70"/>
      <c r="D104" s="70"/>
      <c r="E104" s="70"/>
      <c r="F104" s="70"/>
      <c r="G104" s="70"/>
      <c r="H104" s="70"/>
      <c r="I104" s="70"/>
      <c r="J104" s="70"/>
      <c r="K104" s="70"/>
      <c r="L104" s="70"/>
      <c r="M104" s="70"/>
      <c r="N104" s="70"/>
      <c r="O104" s="70"/>
      <c r="P104" s="70"/>
      <c r="Q104" s="70"/>
      <c r="R104" s="70"/>
      <c r="S104" s="70"/>
      <c r="T104" s="70"/>
      <c r="U104" s="70"/>
      <c r="V104" s="70"/>
      <c r="W104" s="70"/>
      <c r="X104" s="70"/>
      <c r="Y104" s="70"/>
    </row>
    <row r="105" spans="1:25" x14ac:dyDescent="0.25">
      <c r="A105" s="70"/>
      <c r="B105" s="70"/>
      <c r="C105" s="70"/>
      <c r="D105" s="70"/>
      <c r="E105" s="70"/>
      <c r="F105" s="70"/>
      <c r="G105" s="70"/>
      <c r="H105" s="70"/>
      <c r="I105" s="70"/>
      <c r="J105" s="70"/>
      <c r="K105" s="70"/>
      <c r="L105" s="70"/>
      <c r="M105" s="70"/>
      <c r="N105" s="70"/>
      <c r="O105" s="70"/>
      <c r="P105" s="70"/>
      <c r="Q105" s="70"/>
      <c r="R105" s="70"/>
      <c r="S105" s="70"/>
      <c r="T105" s="70"/>
      <c r="U105" s="70"/>
      <c r="V105" s="70"/>
      <c r="W105" s="70"/>
      <c r="X105" s="70"/>
      <c r="Y105" s="70"/>
    </row>
    <row r="106" spans="1:25" x14ac:dyDescent="0.25">
      <c r="A106" s="70"/>
      <c r="B106" s="70"/>
      <c r="C106" s="70"/>
      <c r="D106" s="70"/>
      <c r="E106" s="70"/>
      <c r="F106" s="70"/>
      <c r="G106" s="70"/>
      <c r="H106" s="70"/>
      <c r="I106" s="70"/>
      <c r="J106" s="70"/>
      <c r="K106" s="70"/>
      <c r="L106" s="70"/>
      <c r="M106" s="70"/>
      <c r="N106" s="70"/>
      <c r="O106" s="70"/>
      <c r="P106" s="70"/>
      <c r="Q106" s="70"/>
      <c r="R106" s="70"/>
      <c r="S106" s="70"/>
      <c r="T106" s="70"/>
      <c r="U106" s="70"/>
      <c r="V106" s="70"/>
      <c r="W106" s="70"/>
      <c r="X106" s="70"/>
      <c r="Y106" s="70"/>
    </row>
    <row r="107" spans="1:25" x14ac:dyDescent="0.25">
      <c r="A107" s="70"/>
      <c r="B107" s="70"/>
      <c r="C107" s="70"/>
      <c r="D107" s="70"/>
      <c r="E107" s="70"/>
      <c r="F107" s="70"/>
      <c r="G107" s="70"/>
      <c r="H107" s="70"/>
      <c r="I107" s="70"/>
      <c r="J107" s="70"/>
      <c r="K107" s="70"/>
      <c r="L107" s="70"/>
      <c r="M107" s="70"/>
      <c r="N107" s="70"/>
      <c r="O107" s="70"/>
      <c r="P107" s="70"/>
      <c r="Q107" s="70"/>
      <c r="R107" s="70"/>
      <c r="S107" s="70"/>
      <c r="T107" s="70"/>
      <c r="U107" s="70"/>
      <c r="V107" s="70"/>
      <c r="W107" s="70"/>
      <c r="X107" s="70"/>
      <c r="Y107" s="70"/>
    </row>
    <row r="108" spans="1:25" x14ac:dyDescent="0.25">
      <c r="A108" s="70"/>
      <c r="B108" s="70"/>
      <c r="C108" s="70"/>
      <c r="D108" s="70"/>
      <c r="E108" s="70"/>
      <c r="F108" s="70"/>
      <c r="G108" s="70"/>
      <c r="H108" s="70"/>
      <c r="I108" s="70"/>
      <c r="J108" s="70"/>
      <c r="K108" s="70"/>
      <c r="L108" s="70"/>
      <c r="M108" s="70"/>
      <c r="N108" s="70"/>
      <c r="O108" s="70"/>
      <c r="P108" s="70"/>
      <c r="Q108" s="70"/>
      <c r="R108" s="70"/>
      <c r="S108" s="70"/>
      <c r="T108" s="70"/>
      <c r="U108" s="70"/>
      <c r="V108" s="70"/>
      <c r="W108" s="70"/>
      <c r="X108" s="70"/>
      <c r="Y108" s="70"/>
    </row>
    <row r="109" spans="1:25" x14ac:dyDescent="0.25">
      <c r="A109" s="70"/>
      <c r="B109" s="70"/>
      <c r="C109" s="70"/>
      <c r="D109" s="70"/>
      <c r="E109" s="70"/>
      <c r="F109" s="70"/>
      <c r="G109" s="70"/>
      <c r="H109" s="70"/>
      <c r="I109" s="70"/>
      <c r="J109" s="70"/>
      <c r="K109" s="70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</row>
    <row r="110" spans="1:25" x14ac:dyDescent="0.25">
      <c r="A110" s="70"/>
      <c r="B110" s="70"/>
      <c r="C110" s="70"/>
      <c r="D110" s="70"/>
      <c r="E110" s="70"/>
      <c r="F110" s="70"/>
      <c r="G110" s="70"/>
      <c r="H110" s="70"/>
      <c r="I110" s="70"/>
      <c r="J110" s="70"/>
      <c r="K110" s="70"/>
      <c r="L110" s="70"/>
      <c r="M110" s="70"/>
      <c r="N110" s="70"/>
      <c r="O110" s="70"/>
      <c r="P110" s="70"/>
      <c r="Q110" s="70"/>
      <c r="R110" s="70"/>
      <c r="S110" s="70"/>
      <c r="T110" s="70"/>
      <c r="U110" s="70"/>
      <c r="V110" s="70"/>
      <c r="W110" s="70"/>
      <c r="X110" s="70"/>
      <c r="Y110" s="70"/>
    </row>
    <row r="111" spans="1:25" x14ac:dyDescent="0.25">
      <c r="A111" s="70"/>
      <c r="B111" s="70"/>
      <c r="C111" s="70"/>
      <c r="D111" s="70"/>
      <c r="E111" s="70"/>
      <c r="F111" s="70"/>
      <c r="G111" s="70"/>
      <c r="H111" s="70"/>
      <c r="I111" s="70"/>
      <c r="J111" s="70"/>
      <c r="K111" s="70"/>
      <c r="L111" s="70"/>
      <c r="M111" s="70"/>
      <c r="N111" s="70"/>
      <c r="O111" s="70"/>
      <c r="P111" s="70"/>
      <c r="Q111" s="70"/>
      <c r="R111" s="70"/>
      <c r="S111" s="70"/>
      <c r="T111" s="70"/>
      <c r="U111" s="70"/>
      <c r="V111" s="70"/>
      <c r="W111" s="70"/>
      <c r="X111" s="70"/>
      <c r="Y111" s="70"/>
    </row>
    <row r="112" spans="1:25" x14ac:dyDescent="0.25">
      <c r="A112" s="70"/>
      <c r="B112" s="70"/>
      <c r="C112" s="70"/>
      <c r="D112" s="70"/>
      <c r="E112" s="70"/>
      <c r="F112" s="70"/>
      <c r="G112" s="70"/>
      <c r="H112" s="70"/>
      <c r="I112" s="70"/>
      <c r="J112" s="70"/>
      <c r="K112" s="70"/>
      <c r="L112" s="70"/>
      <c r="M112" s="70"/>
      <c r="N112" s="70"/>
      <c r="O112" s="70"/>
      <c r="P112" s="70"/>
      <c r="Q112" s="70"/>
      <c r="R112" s="70"/>
      <c r="S112" s="70"/>
      <c r="T112" s="70"/>
      <c r="U112" s="70"/>
      <c r="V112" s="70"/>
      <c r="W112" s="70"/>
      <c r="X112" s="70"/>
      <c r="Y112" s="70"/>
    </row>
    <row r="113" spans="1:25" x14ac:dyDescent="0.25">
      <c r="A113" s="70"/>
      <c r="B113" s="70"/>
      <c r="C113" s="70"/>
      <c r="D113" s="70"/>
      <c r="E113" s="70"/>
      <c r="F113" s="70"/>
      <c r="G113" s="70"/>
      <c r="H113" s="70"/>
      <c r="I113" s="70"/>
      <c r="J113" s="70"/>
      <c r="K113" s="70"/>
      <c r="L113" s="70"/>
      <c r="M113" s="70"/>
      <c r="N113" s="70"/>
      <c r="O113" s="70"/>
      <c r="P113" s="70"/>
      <c r="Q113" s="70"/>
      <c r="R113" s="70"/>
      <c r="S113" s="70"/>
      <c r="T113" s="70"/>
      <c r="U113" s="70"/>
      <c r="V113" s="70"/>
      <c r="W113" s="70"/>
      <c r="X113" s="70"/>
      <c r="Y113" s="70"/>
    </row>
    <row r="114" spans="1:25" x14ac:dyDescent="0.25">
      <c r="A114" s="70"/>
      <c r="B114" s="70"/>
      <c r="C114" s="70"/>
      <c r="D114" s="70"/>
      <c r="E114" s="70"/>
      <c r="F114" s="70"/>
      <c r="G114" s="70"/>
      <c r="H114" s="70"/>
      <c r="I114" s="70"/>
      <c r="J114" s="70"/>
      <c r="K114" s="70"/>
      <c r="L114" s="70"/>
      <c r="M114" s="70"/>
      <c r="N114" s="70"/>
      <c r="O114" s="70"/>
      <c r="P114" s="70"/>
      <c r="Q114" s="70"/>
      <c r="R114" s="70"/>
      <c r="S114" s="70"/>
      <c r="T114" s="70"/>
      <c r="U114" s="70"/>
      <c r="V114" s="70"/>
      <c r="W114" s="70"/>
      <c r="X114" s="70"/>
      <c r="Y114" s="70"/>
    </row>
    <row r="115" spans="1:25" x14ac:dyDescent="0.25">
      <c r="A115" s="70"/>
      <c r="B115" s="70"/>
      <c r="C115" s="70"/>
      <c r="D115" s="70"/>
      <c r="E115" s="70"/>
      <c r="F115" s="70"/>
      <c r="G115" s="70"/>
      <c r="H115" s="70"/>
      <c r="I115" s="70"/>
      <c r="J115" s="70"/>
      <c r="K115" s="70"/>
      <c r="L115" s="70"/>
      <c r="M115" s="70"/>
      <c r="N115" s="70"/>
      <c r="O115" s="70"/>
      <c r="P115" s="70"/>
      <c r="Q115" s="70"/>
      <c r="R115" s="70"/>
      <c r="S115" s="70"/>
      <c r="T115" s="70"/>
      <c r="U115" s="70"/>
      <c r="V115" s="70"/>
      <c r="W115" s="70"/>
      <c r="X115" s="70"/>
      <c r="Y115" s="70"/>
    </row>
    <row r="116" spans="1:25" x14ac:dyDescent="0.25">
      <c r="A116" s="70"/>
      <c r="B116" s="70"/>
      <c r="C116" s="70"/>
      <c r="D116" s="70"/>
      <c r="E116" s="70"/>
      <c r="F116" s="70"/>
      <c r="G116" s="70"/>
      <c r="H116" s="70"/>
      <c r="I116" s="70"/>
      <c r="J116" s="70"/>
      <c r="K116" s="70"/>
      <c r="L116" s="70"/>
      <c r="M116" s="70"/>
      <c r="N116" s="70"/>
      <c r="O116" s="70"/>
      <c r="P116" s="70"/>
      <c r="Q116" s="70"/>
      <c r="R116" s="70"/>
      <c r="S116" s="70"/>
      <c r="T116" s="70"/>
      <c r="U116" s="70"/>
      <c r="V116" s="70"/>
      <c r="W116" s="70"/>
      <c r="X116" s="70"/>
      <c r="Y116" s="70"/>
    </row>
    <row r="117" spans="1:25" x14ac:dyDescent="0.25">
      <c r="A117" s="70"/>
      <c r="B117" s="70"/>
      <c r="C117" s="70"/>
      <c r="D117" s="70"/>
      <c r="E117" s="70"/>
      <c r="F117" s="70"/>
      <c r="G117" s="70"/>
      <c r="H117" s="70"/>
      <c r="I117" s="70"/>
      <c r="J117" s="70"/>
      <c r="K117" s="70"/>
      <c r="L117" s="70"/>
      <c r="M117" s="70"/>
      <c r="N117" s="70"/>
      <c r="O117" s="70"/>
      <c r="P117" s="70"/>
      <c r="Q117" s="70"/>
      <c r="R117" s="70"/>
      <c r="S117" s="70"/>
      <c r="T117" s="70"/>
      <c r="U117" s="70"/>
      <c r="V117" s="70"/>
      <c r="W117" s="70"/>
      <c r="X117" s="70"/>
      <c r="Y117" s="70"/>
    </row>
    <row r="118" spans="1:25" x14ac:dyDescent="0.25">
      <c r="A118" s="70"/>
      <c r="B118" s="70"/>
      <c r="C118" s="70"/>
      <c r="D118" s="70"/>
      <c r="E118" s="70"/>
      <c r="F118" s="70"/>
      <c r="G118" s="70"/>
      <c r="H118" s="70"/>
      <c r="I118" s="70"/>
      <c r="J118" s="70"/>
      <c r="K118" s="70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</row>
    <row r="119" spans="1:25" x14ac:dyDescent="0.25">
      <c r="A119" s="70"/>
      <c r="B119" s="70"/>
      <c r="C119" s="70"/>
      <c r="D119" s="70"/>
      <c r="E119" s="70"/>
      <c r="F119" s="70"/>
      <c r="G119" s="70"/>
      <c r="H119" s="70"/>
      <c r="I119" s="70"/>
      <c r="J119" s="70"/>
      <c r="K119" s="70"/>
      <c r="L119" s="70"/>
      <c r="M119" s="70"/>
      <c r="N119" s="70"/>
      <c r="O119" s="70"/>
      <c r="P119" s="70"/>
      <c r="Q119" s="70"/>
      <c r="R119" s="70"/>
      <c r="S119" s="70"/>
      <c r="T119" s="70"/>
      <c r="U119" s="70"/>
      <c r="V119" s="70"/>
      <c r="W119" s="70"/>
      <c r="X119" s="70"/>
      <c r="Y119" s="70"/>
    </row>
    <row r="120" spans="1:25" x14ac:dyDescent="0.25">
      <c r="A120" s="70"/>
      <c r="B120" s="70"/>
      <c r="C120" s="70"/>
      <c r="D120" s="70"/>
      <c r="E120" s="70"/>
      <c r="F120" s="70"/>
      <c r="G120" s="70"/>
      <c r="H120" s="70"/>
      <c r="I120" s="70"/>
      <c r="J120" s="70"/>
      <c r="K120" s="70"/>
      <c r="L120" s="70"/>
      <c r="M120" s="70"/>
      <c r="N120" s="70"/>
      <c r="O120" s="70"/>
      <c r="P120" s="70"/>
      <c r="Q120" s="70"/>
      <c r="R120" s="70"/>
      <c r="S120" s="70"/>
      <c r="T120" s="70"/>
      <c r="U120" s="70"/>
      <c r="V120" s="70"/>
      <c r="W120" s="70"/>
      <c r="X120" s="70"/>
      <c r="Y120" s="70"/>
    </row>
    <row r="121" spans="1:25" x14ac:dyDescent="0.25">
      <c r="A121" s="70"/>
      <c r="B121" s="70"/>
      <c r="C121" s="70"/>
      <c r="D121" s="70"/>
      <c r="E121" s="70"/>
      <c r="F121" s="70"/>
      <c r="G121" s="70"/>
      <c r="H121" s="70"/>
      <c r="I121" s="70"/>
      <c r="J121" s="70"/>
      <c r="K121" s="70"/>
      <c r="L121" s="70"/>
      <c r="M121" s="70"/>
      <c r="N121" s="70"/>
      <c r="O121" s="70"/>
      <c r="P121" s="70"/>
      <c r="Q121" s="70"/>
      <c r="R121" s="70"/>
      <c r="S121" s="70"/>
      <c r="T121" s="70"/>
      <c r="U121" s="70"/>
      <c r="V121" s="70"/>
      <c r="W121" s="70"/>
      <c r="X121" s="70"/>
      <c r="Y121" s="70"/>
    </row>
    <row r="122" spans="1:25" x14ac:dyDescent="0.25">
      <c r="A122" s="70"/>
      <c r="B122" s="70"/>
      <c r="C122" s="70"/>
      <c r="D122" s="70"/>
      <c r="E122" s="70"/>
      <c r="F122" s="70"/>
      <c r="G122" s="70"/>
      <c r="H122" s="70"/>
      <c r="I122" s="70"/>
      <c r="J122" s="70"/>
      <c r="K122" s="70"/>
      <c r="L122" s="70"/>
      <c r="M122" s="70"/>
      <c r="N122" s="70"/>
      <c r="O122" s="70"/>
      <c r="P122" s="70"/>
      <c r="Q122" s="70"/>
      <c r="R122" s="70"/>
      <c r="S122" s="70"/>
      <c r="T122" s="70"/>
      <c r="U122" s="70"/>
      <c r="V122" s="70"/>
      <c r="W122" s="70"/>
      <c r="X122" s="70"/>
      <c r="Y122" s="70"/>
    </row>
  </sheetData>
  <mergeCells count="9">
    <mergeCell ref="K4:L4"/>
    <mergeCell ref="N4:O4"/>
    <mergeCell ref="B1:R1"/>
    <mergeCell ref="T4:U4"/>
    <mergeCell ref="T1:U1"/>
    <mergeCell ref="Q4:R4"/>
    <mergeCell ref="B4:C4"/>
    <mergeCell ref="E4:F4"/>
    <mergeCell ref="H4:I4"/>
  </mergeCells>
  <pageMargins left="0" right="0" top="1" bottom="0.25" header="0.5" footer="0.5"/>
  <pageSetup scale="8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topLeftCell="A3" workbookViewId="0">
      <selection activeCell="B37" sqref="B37"/>
    </sheetView>
  </sheetViews>
  <sheetFormatPr defaultRowHeight="13.2" x14ac:dyDescent="0.25"/>
  <cols>
    <col min="1" max="1" width="21" customWidth="1"/>
    <col min="2" max="9" width="14.44140625" customWidth="1"/>
  </cols>
  <sheetData>
    <row r="1" spans="1:10" x14ac:dyDescent="0.25">
      <c r="A1" s="213" t="s">
        <v>6</v>
      </c>
      <c r="B1" s="213"/>
      <c r="C1" s="213"/>
      <c r="D1" s="213"/>
      <c r="E1" s="213"/>
      <c r="F1" s="213"/>
      <c r="G1" s="213"/>
      <c r="H1" s="213"/>
      <c r="I1" s="213"/>
      <c r="J1" s="213"/>
    </row>
    <row r="2" spans="1:10" ht="13.8" thickBot="1" x14ac:dyDescent="0.3">
      <c r="B2" s="213"/>
      <c r="C2" s="213"/>
      <c r="D2" s="213"/>
      <c r="E2" s="3"/>
      <c r="F2" s="213"/>
      <c r="G2" s="213"/>
      <c r="J2" s="16"/>
    </row>
    <row r="3" spans="1:10" ht="14.4" thickTop="1" thickBot="1" x14ac:dyDescent="0.3">
      <c r="B3" s="214" t="s">
        <v>0</v>
      </c>
      <c r="C3" s="215"/>
      <c r="D3" s="215"/>
      <c r="E3" s="216"/>
      <c r="F3" s="214" t="s">
        <v>1</v>
      </c>
      <c r="G3" s="215"/>
      <c r="H3" s="215"/>
      <c r="I3" s="216"/>
    </row>
    <row r="4" spans="1:10" x14ac:dyDescent="0.25">
      <c r="B4" s="19" t="s">
        <v>8</v>
      </c>
      <c r="C4" s="8" t="s">
        <v>7</v>
      </c>
      <c r="D4" s="11" t="s">
        <v>9</v>
      </c>
      <c r="E4" s="20" t="s">
        <v>10</v>
      </c>
      <c r="F4" s="19" t="s">
        <v>8</v>
      </c>
      <c r="G4" s="8" t="s">
        <v>7</v>
      </c>
      <c r="H4" s="15" t="s">
        <v>9</v>
      </c>
      <c r="I4" s="20" t="s">
        <v>10</v>
      </c>
    </row>
    <row r="5" spans="1:10" ht="13.8" thickBot="1" x14ac:dyDescent="0.3">
      <c r="A5" s="2" t="s">
        <v>2</v>
      </c>
      <c r="B5" s="21">
        <v>1054402</v>
      </c>
      <c r="C5" s="9"/>
      <c r="D5" s="4"/>
      <c r="E5" s="34"/>
      <c r="F5" s="21">
        <v>994695</v>
      </c>
      <c r="G5" s="9"/>
      <c r="H5" s="14"/>
      <c r="I5" s="22"/>
    </row>
    <row r="6" spans="1:10" x14ac:dyDescent="0.25">
      <c r="A6" s="1">
        <v>36526</v>
      </c>
      <c r="B6" s="58">
        <v>0</v>
      </c>
      <c r="C6" s="49">
        <v>-2056</v>
      </c>
      <c r="D6" s="60">
        <v>0</v>
      </c>
      <c r="E6" s="50">
        <v>-13736</v>
      </c>
      <c r="F6" s="58">
        <v>0</v>
      </c>
      <c r="G6" s="53">
        <v>-13333</v>
      </c>
      <c r="H6" s="60">
        <v>0</v>
      </c>
      <c r="I6" s="51">
        <v>0</v>
      </c>
    </row>
    <row r="7" spans="1:10" x14ac:dyDescent="0.25">
      <c r="A7" s="1">
        <v>36527</v>
      </c>
      <c r="B7" s="59">
        <v>0</v>
      </c>
      <c r="C7" s="56">
        <v>-2056</v>
      </c>
      <c r="D7" s="61">
        <v>0</v>
      </c>
      <c r="E7" s="50">
        <v>-13736</v>
      </c>
      <c r="F7" s="59">
        <v>0</v>
      </c>
      <c r="G7" s="53">
        <v>-13333</v>
      </c>
      <c r="H7" s="61">
        <v>0</v>
      </c>
      <c r="I7" s="54">
        <v>0</v>
      </c>
    </row>
    <row r="8" spans="1:10" x14ac:dyDescent="0.25">
      <c r="A8" s="1">
        <v>36528</v>
      </c>
      <c r="B8" s="59">
        <v>0</v>
      </c>
      <c r="C8" s="56">
        <v>-2056</v>
      </c>
      <c r="D8" s="61">
        <v>0</v>
      </c>
      <c r="E8" s="50">
        <v>-13736</v>
      </c>
      <c r="F8" s="59">
        <v>0</v>
      </c>
      <c r="G8" s="53">
        <v>-13333</v>
      </c>
      <c r="H8" s="61">
        <v>0</v>
      </c>
      <c r="I8" s="54">
        <v>0</v>
      </c>
    </row>
    <row r="9" spans="1:10" x14ac:dyDescent="0.25">
      <c r="A9" s="1">
        <v>36529</v>
      </c>
      <c r="B9" s="59">
        <v>0</v>
      </c>
      <c r="C9" s="56">
        <v>-2056</v>
      </c>
      <c r="D9" s="61">
        <v>0</v>
      </c>
      <c r="E9" s="50">
        <v>-13736</v>
      </c>
      <c r="F9" s="59">
        <v>0</v>
      </c>
      <c r="G9" s="53">
        <v>-13333</v>
      </c>
      <c r="H9" s="61">
        <v>0</v>
      </c>
      <c r="I9" s="54">
        <v>0</v>
      </c>
    </row>
    <row r="10" spans="1:10" x14ac:dyDescent="0.25">
      <c r="A10" s="1">
        <v>36530</v>
      </c>
      <c r="B10" s="59">
        <v>0</v>
      </c>
      <c r="C10" s="56">
        <v>-2056</v>
      </c>
      <c r="D10" s="61">
        <v>0</v>
      </c>
      <c r="E10" s="50">
        <v>-13736</v>
      </c>
      <c r="F10" s="59">
        <v>0</v>
      </c>
      <c r="G10" s="53">
        <v>-1953</v>
      </c>
      <c r="H10" s="61">
        <v>0</v>
      </c>
      <c r="I10" s="54">
        <v>0</v>
      </c>
    </row>
    <row r="11" spans="1:10" x14ac:dyDescent="0.25">
      <c r="A11" s="1">
        <v>36531</v>
      </c>
      <c r="B11" s="48">
        <v>0</v>
      </c>
      <c r="C11" s="52">
        <v>0</v>
      </c>
      <c r="D11" s="61">
        <v>0</v>
      </c>
      <c r="E11" s="50">
        <v>0</v>
      </c>
      <c r="F11" s="59">
        <v>0</v>
      </c>
      <c r="G11" s="55">
        <v>0</v>
      </c>
      <c r="H11" s="61">
        <v>0</v>
      </c>
      <c r="I11" s="54">
        <v>0</v>
      </c>
    </row>
    <row r="12" spans="1:10" x14ac:dyDescent="0.25">
      <c r="A12" s="1">
        <v>36532</v>
      </c>
      <c r="B12" s="48">
        <v>0</v>
      </c>
      <c r="C12" s="52">
        <v>0</v>
      </c>
      <c r="D12" s="61">
        <v>0</v>
      </c>
      <c r="E12" s="50">
        <v>0</v>
      </c>
      <c r="F12" s="59">
        <v>0</v>
      </c>
      <c r="G12" s="55">
        <v>0</v>
      </c>
      <c r="H12" s="61">
        <v>0</v>
      </c>
      <c r="I12" s="54">
        <v>0</v>
      </c>
    </row>
    <row r="13" spans="1:10" x14ac:dyDescent="0.25">
      <c r="A13" s="1">
        <v>36533</v>
      </c>
      <c r="B13" s="48">
        <v>0</v>
      </c>
      <c r="C13" s="52">
        <v>0</v>
      </c>
      <c r="D13" s="61">
        <v>0</v>
      </c>
      <c r="E13" s="50">
        <v>0</v>
      </c>
      <c r="F13" s="59">
        <v>0</v>
      </c>
      <c r="G13" s="55">
        <v>0</v>
      </c>
      <c r="H13" s="61">
        <v>0</v>
      </c>
      <c r="I13" s="54">
        <v>0</v>
      </c>
    </row>
    <row r="14" spans="1:10" x14ac:dyDescent="0.25">
      <c r="A14" s="1">
        <v>36534</v>
      </c>
      <c r="B14" s="48">
        <v>0</v>
      </c>
      <c r="C14" s="52">
        <v>0</v>
      </c>
      <c r="D14" s="61">
        <v>0</v>
      </c>
      <c r="E14" s="50">
        <v>0</v>
      </c>
      <c r="F14" s="59">
        <v>0</v>
      </c>
      <c r="G14" s="55">
        <v>0</v>
      </c>
      <c r="H14" s="61">
        <v>0</v>
      </c>
      <c r="I14" s="54">
        <v>0</v>
      </c>
    </row>
    <row r="15" spans="1:10" x14ac:dyDescent="0.25">
      <c r="A15" s="1">
        <v>36535</v>
      </c>
      <c r="B15" s="48">
        <v>0</v>
      </c>
      <c r="C15" s="52">
        <v>0</v>
      </c>
      <c r="D15" s="61">
        <v>0</v>
      </c>
      <c r="E15" s="50">
        <v>0</v>
      </c>
      <c r="F15" s="59">
        <v>0</v>
      </c>
      <c r="G15" s="55">
        <v>0</v>
      </c>
      <c r="H15" s="61">
        <v>0</v>
      </c>
      <c r="I15" s="54">
        <v>0</v>
      </c>
    </row>
    <row r="16" spans="1:10" x14ac:dyDescent="0.25">
      <c r="A16" s="1">
        <v>36536</v>
      </c>
      <c r="B16" s="48">
        <v>0</v>
      </c>
      <c r="C16" s="52">
        <v>0</v>
      </c>
      <c r="D16" s="61">
        <v>0</v>
      </c>
      <c r="E16" s="50">
        <v>0</v>
      </c>
      <c r="F16" s="59">
        <v>0</v>
      </c>
      <c r="G16" s="55">
        <v>0</v>
      </c>
      <c r="H16" s="61">
        <v>0</v>
      </c>
      <c r="I16" s="54">
        <v>0</v>
      </c>
    </row>
    <row r="17" spans="1:9" x14ac:dyDescent="0.25">
      <c r="A17" s="1">
        <v>36537</v>
      </c>
      <c r="B17" s="48">
        <v>0</v>
      </c>
      <c r="C17" s="52">
        <v>0</v>
      </c>
      <c r="D17" s="61">
        <v>0</v>
      </c>
      <c r="E17" s="50">
        <v>0</v>
      </c>
      <c r="F17" s="59">
        <v>0</v>
      </c>
      <c r="G17" s="55">
        <v>0</v>
      </c>
      <c r="H17" s="61">
        <v>0</v>
      </c>
      <c r="I17" s="54">
        <v>0</v>
      </c>
    </row>
    <row r="18" spans="1:9" x14ac:dyDescent="0.25">
      <c r="A18" s="1">
        <v>36538</v>
      </c>
      <c r="B18" s="48">
        <v>0</v>
      </c>
      <c r="C18" s="52">
        <v>0</v>
      </c>
      <c r="D18" s="61">
        <v>0</v>
      </c>
      <c r="E18" s="50">
        <v>0</v>
      </c>
      <c r="F18" s="59">
        <v>0</v>
      </c>
      <c r="G18" s="55">
        <v>0</v>
      </c>
      <c r="H18" s="61">
        <v>0</v>
      </c>
      <c r="I18" s="54">
        <v>0</v>
      </c>
    </row>
    <row r="19" spans="1:9" x14ac:dyDescent="0.25">
      <c r="A19" s="1">
        <v>36539</v>
      </c>
      <c r="B19" s="48">
        <v>0</v>
      </c>
      <c r="C19" s="52">
        <v>0</v>
      </c>
      <c r="D19" s="61">
        <v>0</v>
      </c>
      <c r="E19" s="50">
        <v>0</v>
      </c>
      <c r="F19" s="59">
        <v>0</v>
      </c>
      <c r="G19" s="55">
        <v>0</v>
      </c>
      <c r="H19" s="61">
        <v>0</v>
      </c>
      <c r="I19" s="54">
        <v>0</v>
      </c>
    </row>
    <row r="20" spans="1:9" x14ac:dyDescent="0.25">
      <c r="A20" s="1">
        <v>36540</v>
      </c>
      <c r="B20" s="48">
        <v>0</v>
      </c>
      <c r="C20" s="52">
        <v>0</v>
      </c>
      <c r="D20" s="61">
        <v>0</v>
      </c>
      <c r="E20" s="50">
        <v>0</v>
      </c>
      <c r="F20" s="59">
        <v>0</v>
      </c>
      <c r="G20" s="55">
        <v>0</v>
      </c>
      <c r="H20" s="61">
        <v>0</v>
      </c>
      <c r="I20" s="54">
        <v>0</v>
      </c>
    </row>
    <row r="21" spans="1:9" x14ac:dyDescent="0.25">
      <c r="A21" s="1">
        <v>36541</v>
      </c>
      <c r="B21" s="48">
        <v>0</v>
      </c>
      <c r="C21" s="52">
        <v>0</v>
      </c>
      <c r="D21" s="61">
        <v>0</v>
      </c>
      <c r="E21" s="50">
        <v>0</v>
      </c>
      <c r="F21" s="59">
        <v>0</v>
      </c>
      <c r="G21" s="55">
        <v>0</v>
      </c>
      <c r="H21" s="61">
        <v>0</v>
      </c>
      <c r="I21" s="54">
        <v>0</v>
      </c>
    </row>
    <row r="22" spans="1:9" x14ac:dyDescent="0.25">
      <c r="A22" s="1">
        <v>36542</v>
      </c>
      <c r="B22" s="48">
        <v>0</v>
      </c>
      <c r="C22" s="52">
        <v>0</v>
      </c>
      <c r="D22" s="61">
        <v>0</v>
      </c>
      <c r="E22" s="50">
        <v>0</v>
      </c>
      <c r="F22" s="59">
        <v>0</v>
      </c>
      <c r="G22" s="55">
        <v>0</v>
      </c>
      <c r="H22" s="61">
        <v>0</v>
      </c>
      <c r="I22" s="54">
        <v>0</v>
      </c>
    </row>
    <row r="23" spans="1:9" x14ac:dyDescent="0.25">
      <c r="A23" s="1">
        <v>36543</v>
      </c>
      <c r="B23" s="48">
        <v>0</v>
      </c>
      <c r="C23" s="52">
        <v>0</v>
      </c>
      <c r="D23" s="61">
        <v>0</v>
      </c>
      <c r="E23" s="50">
        <v>0</v>
      </c>
      <c r="F23" s="59">
        <v>0</v>
      </c>
      <c r="G23" s="55">
        <v>0</v>
      </c>
      <c r="H23" s="61">
        <v>0</v>
      </c>
      <c r="I23" s="54">
        <v>0</v>
      </c>
    </row>
    <row r="24" spans="1:9" x14ac:dyDescent="0.25">
      <c r="A24" s="1">
        <v>36544</v>
      </c>
      <c r="B24" s="48">
        <v>0</v>
      </c>
      <c r="C24" s="52">
        <v>0</v>
      </c>
      <c r="D24" s="61">
        <v>0</v>
      </c>
      <c r="E24" s="50">
        <v>0</v>
      </c>
      <c r="F24" s="59">
        <v>0</v>
      </c>
      <c r="G24" s="55">
        <v>0</v>
      </c>
      <c r="H24" s="61">
        <v>0</v>
      </c>
      <c r="I24" s="54">
        <v>0</v>
      </c>
    </row>
    <row r="25" spans="1:9" x14ac:dyDescent="0.25">
      <c r="A25" s="1">
        <v>36545</v>
      </c>
      <c r="B25" s="48">
        <v>0</v>
      </c>
      <c r="C25" s="52">
        <v>0</v>
      </c>
      <c r="D25" s="61">
        <v>0</v>
      </c>
      <c r="E25" s="50">
        <v>0</v>
      </c>
      <c r="F25" s="59">
        <v>0</v>
      </c>
      <c r="G25" s="55">
        <v>0</v>
      </c>
      <c r="H25" s="61">
        <v>0</v>
      </c>
      <c r="I25" s="54">
        <v>0</v>
      </c>
    </row>
    <row r="26" spans="1:9" x14ac:dyDescent="0.25">
      <c r="A26" s="1">
        <v>36546</v>
      </c>
      <c r="B26" s="48">
        <v>0</v>
      </c>
      <c r="C26" s="52">
        <v>0</v>
      </c>
      <c r="D26" s="61">
        <v>0</v>
      </c>
      <c r="E26" s="50">
        <v>0</v>
      </c>
      <c r="F26" s="59">
        <v>0</v>
      </c>
      <c r="G26" s="55">
        <v>0</v>
      </c>
      <c r="H26" s="61">
        <v>0</v>
      </c>
      <c r="I26" s="54">
        <v>0</v>
      </c>
    </row>
    <row r="27" spans="1:9" x14ac:dyDescent="0.25">
      <c r="A27" s="1">
        <v>36547</v>
      </c>
      <c r="B27" s="48">
        <v>0</v>
      </c>
      <c r="C27" s="52">
        <v>0</v>
      </c>
      <c r="D27" s="61">
        <v>0</v>
      </c>
      <c r="E27" s="50">
        <v>0</v>
      </c>
      <c r="F27" s="59">
        <v>0</v>
      </c>
      <c r="G27" s="55">
        <v>0</v>
      </c>
      <c r="H27" s="61">
        <v>0</v>
      </c>
      <c r="I27" s="54">
        <v>0</v>
      </c>
    </row>
    <row r="28" spans="1:9" x14ac:dyDescent="0.25">
      <c r="A28" s="1">
        <v>36548</v>
      </c>
      <c r="B28" s="48">
        <v>0</v>
      </c>
      <c r="C28" s="52">
        <v>0</v>
      </c>
      <c r="D28" s="61">
        <v>0</v>
      </c>
      <c r="E28" s="50">
        <v>0</v>
      </c>
      <c r="F28" s="59">
        <v>0</v>
      </c>
      <c r="G28" s="55">
        <v>0</v>
      </c>
      <c r="H28" s="61">
        <v>0</v>
      </c>
      <c r="I28" s="54">
        <v>0</v>
      </c>
    </row>
    <row r="29" spans="1:9" x14ac:dyDescent="0.25">
      <c r="A29" s="1">
        <v>36549</v>
      </c>
      <c r="B29" s="48">
        <v>0</v>
      </c>
      <c r="C29" s="52">
        <v>0</v>
      </c>
      <c r="D29" s="61">
        <v>0</v>
      </c>
      <c r="E29" s="50">
        <v>0</v>
      </c>
      <c r="F29" s="59">
        <v>0</v>
      </c>
      <c r="G29" s="55">
        <v>0</v>
      </c>
      <c r="H29" s="61">
        <v>0</v>
      </c>
      <c r="I29" s="54">
        <v>0</v>
      </c>
    </row>
    <row r="30" spans="1:9" x14ac:dyDescent="0.25">
      <c r="A30" s="1">
        <v>36550</v>
      </c>
      <c r="B30" s="48">
        <v>0</v>
      </c>
      <c r="C30" s="52">
        <v>0</v>
      </c>
      <c r="D30" s="61">
        <v>0</v>
      </c>
      <c r="E30" s="50">
        <v>0</v>
      </c>
      <c r="F30" s="59">
        <v>0</v>
      </c>
      <c r="G30" s="55">
        <v>0</v>
      </c>
      <c r="H30" s="61">
        <v>0</v>
      </c>
      <c r="I30" s="54">
        <v>0</v>
      </c>
    </row>
    <row r="31" spans="1:9" x14ac:dyDescent="0.25">
      <c r="A31" s="1">
        <v>36551</v>
      </c>
      <c r="B31" s="48">
        <v>0</v>
      </c>
      <c r="C31" s="52">
        <v>0</v>
      </c>
      <c r="D31" s="61">
        <v>0</v>
      </c>
      <c r="E31" s="50">
        <v>0</v>
      </c>
      <c r="F31" s="59">
        <v>0</v>
      </c>
      <c r="G31" s="56">
        <v>0</v>
      </c>
      <c r="H31" s="61">
        <v>0</v>
      </c>
      <c r="I31" s="54">
        <v>0</v>
      </c>
    </row>
    <row r="32" spans="1:9" x14ac:dyDescent="0.25">
      <c r="A32" s="1">
        <v>36552</v>
      </c>
      <c r="B32" s="48">
        <v>0</v>
      </c>
      <c r="C32" s="52">
        <v>0</v>
      </c>
      <c r="D32" s="61">
        <v>0</v>
      </c>
      <c r="E32" s="50">
        <v>0</v>
      </c>
      <c r="F32" s="59">
        <v>0</v>
      </c>
      <c r="G32" s="55">
        <v>0</v>
      </c>
      <c r="H32" s="61">
        <v>0</v>
      </c>
      <c r="I32" s="54">
        <v>0</v>
      </c>
    </row>
    <row r="33" spans="1:9" x14ac:dyDescent="0.25">
      <c r="A33" s="1">
        <v>36553</v>
      </c>
      <c r="B33" s="48">
        <v>0</v>
      </c>
      <c r="C33" s="52">
        <v>0</v>
      </c>
      <c r="D33" s="61">
        <v>0</v>
      </c>
      <c r="E33" s="50">
        <v>0</v>
      </c>
      <c r="F33" s="59">
        <v>0</v>
      </c>
      <c r="G33" s="55">
        <v>0</v>
      </c>
      <c r="H33" s="61">
        <v>0</v>
      </c>
      <c r="I33" s="54">
        <v>0</v>
      </c>
    </row>
    <row r="34" spans="1:9" x14ac:dyDescent="0.25">
      <c r="A34" s="1">
        <v>36554</v>
      </c>
      <c r="B34" s="48">
        <v>0</v>
      </c>
      <c r="C34" s="52">
        <v>0</v>
      </c>
      <c r="D34" s="61">
        <v>0</v>
      </c>
      <c r="E34" s="50">
        <v>0</v>
      </c>
      <c r="F34" s="59">
        <v>0</v>
      </c>
      <c r="G34" s="55">
        <v>0</v>
      </c>
      <c r="H34" s="61">
        <v>0</v>
      </c>
      <c r="I34" s="54">
        <v>0</v>
      </c>
    </row>
    <row r="35" spans="1:9" x14ac:dyDescent="0.25">
      <c r="A35" s="1">
        <v>36555</v>
      </c>
      <c r="B35" s="48">
        <v>0</v>
      </c>
      <c r="C35" s="52">
        <v>0</v>
      </c>
      <c r="D35" s="61">
        <v>0</v>
      </c>
      <c r="E35" s="50">
        <v>0</v>
      </c>
      <c r="F35" s="59">
        <v>0</v>
      </c>
      <c r="G35" s="55">
        <v>0</v>
      </c>
      <c r="H35" s="61">
        <v>0</v>
      </c>
      <c r="I35" s="54">
        <v>0</v>
      </c>
    </row>
    <row r="36" spans="1:9" x14ac:dyDescent="0.25">
      <c r="A36" s="1">
        <v>36556</v>
      </c>
      <c r="B36" s="48">
        <v>0</v>
      </c>
      <c r="C36" s="52">
        <v>0</v>
      </c>
      <c r="D36" s="61">
        <v>0</v>
      </c>
      <c r="E36" s="50">
        <v>0</v>
      </c>
      <c r="F36" s="59">
        <v>0</v>
      </c>
      <c r="G36" s="55">
        <v>0</v>
      </c>
      <c r="H36" s="61">
        <v>0</v>
      </c>
      <c r="I36" s="54">
        <v>0</v>
      </c>
    </row>
    <row r="37" spans="1:9" x14ac:dyDescent="0.25">
      <c r="A37" s="2" t="s">
        <v>3</v>
      </c>
      <c r="B37" s="25">
        <f>SUM(SUM(B6:B36)+SUM(D6:D36)+B5+SUM(C6:C36)+SUM(E6:E36))</f>
        <v>975442</v>
      </c>
      <c r="C37" s="6"/>
      <c r="D37" s="6"/>
      <c r="E37" s="36"/>
      <c r="F37" s="25">
        <f>SUM(F6:F36)+SUM(G6:G36)+SUM(H6:H36)+F5+SUM(I6:I36)</f>
        <v>939410</v>
      </c>
      <c r="G37" s="6"/>
      <c r="H37" s="53"/>
      <c r="I37" s="57"/>
    </row>
    <row r="38" spans="1:9" x14ac:dyDescent="0.25">
      <c r="A38" s="2" t="s">
        <v>4</v>
      </c>
      <c r="B38" s="26">
        <v>1371225</v>
      </c>
      <c r="C38" s="16"/>
      <c r="D38" s="16"/>
      <c r="E38" s="37"/>
      <c r="F38" s="26">
        <v>999975</v>
      </c>
      <c r="G38" s="23"/>
      <c r="H38" s="46"/>
      <c r="I38" s="47"/>
    </row>
    <row r="39" spans="1:9" ht="13.8" thickBot="1" x14ac:dyDescent="0.3">
      <c r="A39" s="2" t="s">
        <v>5</v>
      </c>
      <c r="B39" s="27">
        <f>+B38-B37</f>
        <v>395783</v>
      </c>
      <c r="C39" s="38"/>
      <c r="D39" s="39"/>
      <c r="E39" s="40"/>
      <c r="F39" s="27">
        <f>+F38-F37</f>
        <v>60565</v>
      </c>
      <c r="G39" s="28"/>
      <c r="H39" s="29"/>
      <c r="I39" s="30"/>
    </row>
    <row r="40" spans="1:9" ht="14.4" thickTop="1" thickBot="1" x14ac:dyDescent="0.3">
      <c r="A40" s="94" t="s">
        <v>24</v>
      </c>
      <c r="B40" s="96">
        <f>+B37+F37</f>
        <v>1914852</v>
      </c>
    </row>
    <row r="41" spans="1:9" ht="13.8" thickTop="1" x14ac:dyDescent="0.25"/>
  </sheetData>
  <mergeCells count="5">
    <mergeCell ref="A1:J1"/>
    <mergeCell ref="B2:D2"/>
    <mergeCell ref="F2:G2"/>
    <mergeCell ref="F3:I3"/>
    <mergeCell ref="B3:E3"/>
  </mergeCells>
  <pageMargins left="0" right="0" top="0.5" bottom="0.5" header="0.5" footer="0.5"/>
  <pageSetup orientation="landscape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123"/>
  <sheetViews>
    <sheetView topLeftCell="A8" workbookViewId="0">
      <selection activeCell="C37" sqref="C37"/>
    </sheetView>
  </sheetViews>
  <sheetFormatPr defaultRowHeight="13.2" x14ac:dyDescent="0.25"/>
  <cols>
    <col min="1" max="1" width="18.88671875" customWidth="1"/>
    <col min="2" max="2" width="11.109375" customWidth="1"/>
    <col min="3" max="3" width="10.6640625" customWidth="1"/>
    <col min="4" max="4" width="1.6640625" customWidth="1"/>
    <col min="5" max="5" width="8" customWidth="1"/>
    <col min="6" max="6" width="10.6640625" customWidth="1"/>
    <col min="7" max="7" width="1.6640625" customWidth="1"/>
    <col min="8" max="9" width="10.6640625" customWidth="1"/>
    <col min="10" max="10" width="1.6640625" customWidth="1"/>
    <col min="11" max="12" width="10.6640625" customWidth="1"/>
    <col min="13" max="13" width="1.6640625" customWidth="1"/>
    <col min="14" max="15" width="10.6640625" customWidth="1"/>
    <col min="16" max="16" width="1.6640625" customWidth="1"/>
    <col min="17" max="17" width="8.88671875" customWidth="1"/>
    <col min="18" max="18" width="10.6640625" customWidth="1"/>
    <col min="19" max="19" width="20.44140625" customWidth="1"/>
    <col min="20" max="21" width="19.6640625" customWidth="1"/>
  </cols>
  <sheetData>
    <row r="1" spans="1:35" ht="16.2" thickBot="1" x14ac:dyDescent="0.35">
      <c r="A1" s="70"/>
      <c r="B1" s="221" t="s">
        <v>21</v>
      </c>
      <c r="C1" s="221"/>
      <c r="D1" s="221"/>
      <c r="E1" s="221"/>
      <c r="F1" s="221"/>
      <c r="G1" s="221"/>
      <c r="H1" s="221"/>
      <c r="I1" s="221"/>
      <c r="J1" s="221"/>
      <c r="K1" s="221"/>
      <c r="L1" s="221"/>
      <c r="M1" s="221"/>
      <c r="N1" s="221"/>
      <c r="O1" s="221"/>
      <c r="P1" s="221"/>
      <c r="Q1" s="221"/>
      <c r="R1" s="221"/>
      <c r="S1" s="97"/>
      <c r="T1" s="221"/>
      <c r="U1" s="221"/>
      <c r="V1" s="70"/>
      <c r="W1" s="70"/>
      <c r="X1" s="70"/>
      <c r="Y1" s="70"/>
    </row>
    <row r="2" spans="1:35" ht="14.4" thickTop="1" thickBot="1" x14ac:dyDescent="0.3">
      <c r="A2" s="94" t="s">
        <v>2</v>
      </c>
      <c r="B2" s="96">
        <f>+JuneMossBluff!B39</f>
        <v>328564.23999999993</v>
      </c>
      <c r="C2" s="75"/>
      <c r="D2" s="75"/>
      <c r="E2" s="100" t="s">
        <v>27</v>
      </c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87"/>
      <c r="T2" s="75"/>
      <c r="U2" s="75"/>
      <c r="V2" s="71"/>
      <c r="W2" s="71"/>
      <c r="X2" s="71"/>
      <c r="Y2" s="71"/>
      <c r="Z2" s="23"/>
      <c r="AA2" s="23"/>
      <c r="AB2" s="23"/>
      <c r="AC2" s="23"/>
      <c r="AD2" s="23"/>
      <c r="AE2" s="23"/>
      <c r="AF2" s="23"/>
      <c r="AG2" s="23"/>
      <c r="AH2" s="23"/>
      <c r="AI2" s="23"/>
    </row>
    <row r="3" spans="1:35" ht="14.4" thickTop="1" thickBot="1" x14ac:dyDescent="0.3">
      <c r="A3" s="87"/>
      <c r="B3" s="75"/>
      <c r="C3" s="75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87"/>
      <c r="T3" s="75"/>
      <c r="U3" s="75"/>
      <c r="V3" s="71"/>
      <c r="W3" s="71"/>
      <c r="X3" s="71"/>
      <c r="Y3" s="71"/>
      <c r="Z3" s="23"/>
      <c r="AA3" s="23"/>
      <c r="AB3" s="23"/>
      <c r="AC3" s="23"/>
      <c r="AD3" s="23"/>
      <c r="AE3" s="23"/>
      <c r="AF3" s="23"/>
      <c r="AG3" s="23"/>
      <c r="AH3" s="23"/>
      <c r="AI3" s="23"/>
    </row>
    <row r="4" spans="1:35" ht="13.8" thickBot="1" x14ac:dyDescent="0.3">
      <c r="B4" s="224" t="s">
        <v>15</v>
      </c>
      <c r="C4" s="225"/>
      <c r="D4" s="74"/>
      <c r="E4" s="219" t="s">
        <v>16</v>
      </c>
      <c r="F4" s="220"/>
      <c r="G4" s="75"/>
      <c r="H4" s="219" t="s">
        <v>17</v>
      </c>
      <c r="I4" s="220"/>
      <c r="J4" s="75"/>
      <c r="K4" s="219" t="s">
        <v>18</v>
      </c>
      <c r="L4" s="220"/>
      <c r="M4" s="75"/>
      <c r="N4" s="219" t="s">
        <v>19</v>
      </c>
      <c r="O4" s="220"/>
      <c r="P4" s="75"/>
      <c r="Q4" s="226" t="s">
        <v>20</v>
      </c>
      <c r="R4" s="227"/>
      <c r="S4" s="23"/>
      <c r="T4" s="222"/>
      <c r="U4" s="222"/>
      <c r="V4" s="70"/>
      <c r="W4" s="70"/>
      <c r="X4" s="70"/>
      <c r="Y4" s="70"/>
    </row>
    <row r="5" spans="1:35" ht="13.8" thickBot="1" x14ac:dyDescent="0.3">
      <c r="B5" s="76" t="s">
        <v>25</v>
      </c>
      <c r="C5" s="77" t="s">
        <v>14</v>
      </c>
      <c r="D5" s="74"/>
      <c r="E5" s="76" t="s">
        <v>13</v>
      </c>
      <c r="F5" s="77" t="s">
        <v>14</v>
      </c>
      <c r="G5" s="75"/>
      <c r="H5" s="76" t="s">
        <v>13</v>
      </c>
      <c r="I5" s="77" t="s">
        <v>14</v>
      </c>
      <c r="J5" s="75"/>
      <c r="K5" s="76" t="s">
        <v>13</v>
      </c>
      <c r="L5" s="77" t="s">
        <v>14</v>
      </c>
      <c r="M5" s="75"/>
      <c r="N5" s="76" t="s">
        <v>13</v>
      </c>
      <c r="O5" s="77" t="s">
        <v>14</v>
      </c>
      <c r="P5" s="75"/>
      <c r="Q5" s="109" t="s">
        <v>13</v>
      </c>
      <c r="R5" s="110" t="s">
        <v>14</v>
      </c>
      <c r="S5" s="23"/>
      <c r="T5" s="75"/>
      <c r="U5" s="75"/>
      <c r="V5" s="70"/>
      <c r="W5" s="70"/>
      <c r="X5" s="70"/>
      <c r="Y5" s="70"/>
    </row>
    <row r="6" spans="1:35" ht="13.8" thickTop="1" x14ac:dyDescent="0.25">
      <c r="A6" s="78">
        <v>36708</v>
      </c>
      <c r="B6" s="79">
        <v>0</v>
      </c>
      <c r="C6" s="80">
        <v>0</v>
      </c>
      <c r="D6" s="81"/>
      <c r="E6" s="79">
        <v>0</v>
      </c>
      <c r="F6" s="80">
        <v>0</v>
      </c>
      <c r="G6" s="81"/>
      <c r="H6" s="79">
        <v>0</v>
      </c>
      <c r="I6" s="80">
        <v>0</v>
      </c>
      <c r="J6" s="81"/>
      <c r="K6" s="79">
        <v>0</v>
      </c>
      <c r="L6" s="80">
        <v>0</v>
      </c>
      <c r="M6" s="81"/>
      <c r="N6" s="79">
        <v>0</v>
      </c>
      <c r="O6" s="80">
        <v>0</v>
      </c>
      <c r="P6" s="81"/>
      <c r="Q6" s="111">
        <v>0</v>
      </c>
      <c r="R6" s="98">
        <v>0</v>
      </c>
      <c r="S6" s="106"/>
      <c r="T6" s="81"/>
      <c r="U6" s="81"/>
      <c r="V6" s="70"/>
      <c r="W6" s="70"/>
      <c r="X6" s="70"/>
      <c r="Y6" s="70"/>
    </row>
    <row r="7" spans="1:35" x14ac:dyDescent="0.25">
      <c r="A7" s="78">
        <v>36709</v>
      </c>
      <c r="B7" s="79">
        <v>0</v>
      </c>
      <c r="C7" s="80">
        <v>0</v>
      </c>
      <c r="D7" s="81"/>
      <c r="E7" s="79">
        <v>0</v>
      </c>
      <c r="F7" s="80">
        <v>0</v>
      </c>
      <c r="G7" s="81"/>
      <c r="H7" s="79">
        <v>0</v>
      </c>
      <c r="I7" s="80">
        <v>0</v>
      </c>
      <c r="J7" s="81"/>
      <c r="K7" s="79">
        <v>0</v>
      </c>
      <c r="L7" s="80">
        <v>0</v>
      </c>
      <c r="M7" s="81"/>
      <c r="N7" s="79">
        <v>0</v>
      </c>
      <c r="O7" s="80">
        <v>0</v>
      </c>
      <c r="P7" s="81"/>
      <c r="Q7" s="112">
        <v>0</v>
      </c>
      <c r="R7" s="98">
        <v>0</v>
      </c>
      <c r="S7" s="106"/>
      <c r="T7" s="81"/>
      <c r="U7" s="81"/>
      <c r="V7" s="70"/>
      <c r="W7" s="70"/>
      <c r="X7" s="70"/>
      <c r="Y7" s="70"/>
    </row>
    <row r="8" spans="1:35" x14ac:dyDescent="0.25">
      <c r="A8" s="78">
        <v>36710</v>
      </c>
      <c r="B8" s="79">
        <v>0</v>
      </c>
      <c r="C8" s="80">
        <v>0</v>
      </c>
      <c r="D8" s="81"/>
      <c r="E8" s="79">
        <v>0</v>
      </c>
      <c r="F8" s="80">
        <v>0</v>
      </c>
      <c r="G8" s="81"/>
      <c r="H8" s="79">
        <v>0</v>
      </c>
      <c r="I8" s="80">
        <v>0</v>
      </c>
      <c r="J8" s="81"/>
      <c r="K8" s="79">
        <v>0</v>
      </c>
      <c r="L8" s="80">
        <v>0</v>
      </c>
      <c r="M8" s="81"/>
      <c r="N8" s="79">
        <v>0</v>
      </c>
      <c r="O8" s="80">
        <v>0</v>
      </c>
      <c r="P8" s="81"/>
      <c r="Q8" s="112">
        <v>0</v>
      </c>
      <c r="R8" s="98">
        <v>0</v>
      </c>
      <c r="S8" s="106"/>
      <c r="T8" s="81"/>
      <c r="U8" s="81"/>
      <c r="V8" s="70"/>
      <c r="W8" s="70"/>
      <c r="X8" s="70"/>
      <c r="Y8" s="70"/>
    </row>
    <row r="9" spans="1:35" x14ac:dyDescent="0.25">
      <c r="A9" s="78">
        <v>36711</v>
      </c>
      <c r="B9" s="79">
        <v>0</v>
      </c>
      <c r="C9" s="80">
        <v>0</v>
      </c>
      <c r="D9" s="81"/>
      <c r="E9" s="79">
        <v>0</v>
      </c>
      <c r="F9" s="80">
        <v>0</v>
      </c>
      <c r="G9" s="81"/>
      <c r="H9" s="79">
        <v>0</v>
      </c>
      <c r="I9" s="80">
        <v>0</v>
      </c>
      <c r="J9" s="81"/>
      <c r="K9" s="79">
        <v>0</v>
      </c>
      <c r="L9" s="80">
        <v>0</v>
      </c>
      <c r="M9" s="81"/>
      <c r="N9" s="79">
        <v>0</v>
      </c>
      <c r="O9" s="80">
        <v>0</v>
      </c>
      <c r="P9" s="81"/>
      <c r="Q9" s="112">
        <v>0</v>
      </c>
      <c r="R9" s="98">
        <v>0</v>
      </c>
      <c r="S9" s="106"/>
      <c r="T9" s="81"/>
      <c r="U9" s="81"/>
      <c r="V9" s="70"/>
      <c r="W9" s="70"/>
      <c r="X9" s="70"/>
      <c r="Y9" s="70"/>
    </row>
    <row r="10" spans="1:35" x14ac:dyDescent="0.25">
      <c r="A10" s="78">
        <v>36712</v>
      </c>
      <c r="B10" s="79">
        <v>0</v>
      </c>
      <c r="C10" s="80">
        <v>0</v>
      </c>
      <c r="D10" s="81"/>
      <c r="E10" s="79">
        <v>0</v>
      </c>
      <c r="F10" s="80">
        <v>0</v>
      </c>
      <c r="G10" s="81"/>
      <c r="H10" s="79">
        <v>0</v>
      </c>
      <c r="I10" s="80">
        <v>0</v>
      </c>
      <c r="J10" s="81"/>
      <c r="K10" s="79">
        <v>0</v>
      </c>
      <c r="L10" s="80">
        <v>0</v>
      </c>
      <c r="M10" s="81"/>
      <c r="N10" s="79">
        <v>0</v>
      </c>
      <c r="O10" s="80">
        <v>0</v>
      </c>
      <c r="P10" s="81"/>
      <c r="Q10" s="112">
        <v>0</v>
      </c>
      <c r="R10" s="98">
        <v>0</v>
      </c>
      <c r="S10" s="106"/>
      <c r="T10" s="81"/>
      <c r="U10" s="81"/>
      <c r="V10" s="70"/>
      <c r="W10" s="70"/>
      <c r="X10" s="70"/>
      <c r="Y10" s="70"/>
    </row>
    <row r="11" spans="1:35" x14ac:dyDescent="0.25">
      <c r="A11" s="78">
        <v>36713</v>
      </c>
      <c r="B11" s="83">
        <v>0</v>
      </c>
      <c r="C11" s="84">
        <v>0</v>
      </c>
      <c r="D11" s="81"/>
      <c r="E11" s="83">
        <v>0</v>
      </c>
      <c r="F11" s="84">
        <v>0</v>
      </c>
      <c r="G11" s="81"/>
      <c r="H11" s="83">
        <v>0</v>
      </c>
      <c r="I11" s="84">
        <v>0</v>
      </c>
      <c r="J11" s="81"/>
      <c r="K11" s="83">
        <v>0</v>
      </c>
      <c r="L11" s="84">
        <v>0</v>
      </c>
      <c r="M11" s="81"/>
      <c r="N11" s="83">
        <v>0</v>
      </c>
      <c r="O11" s="84">
        <v>0</v>
      </c>
      <c r="P11" s="81"/>
      <c r="Q11" s="113">
        <v>0</v>
      </c>
      <c r="R11" s="114">
        <v>0</v>
      </c>
      <c r="S11" s="106"/>
      <c r="T11" s="81"/>
      <c r="U11" s="81"/>
      <c r="V11" s="70"/>
      <c r="W11" s="70"/>
      <c r="X11" s="70"/>
      <c r="Y11" s="70"/>
    </row>
    <row r="12" spans="1:35" x14ac:dyDescent="0.25">
      <c r="A12" s="78">
        <v>36714</v>
      </c>
      <c r="B12" s="83">
        <v>19495</v>
      </c>
      <c r="C12" s="84">
        <v>0</v>
      </c>
      <c r="D12" s="81"/>
      <c r="E12" s="83">
        <v>0</v>
      </c>
      <c r="F12" s="84">
        <v>0</v>
      </c>
      <c r="G12" s="81"/>
      <c r="H12" s="83">
        <v>0</v>
      </c>
      <c r="I12" s="84">
        <v>0</v>
      </c>
      <c r="J12" s="81"/>
      <c r="K12" s="83">
        <v>0</v>
      </c>
      <c r="L12" s="84">
        <v>0</v>
      </c>
      <c r="M12" s="81"/>
      <c r="N12" s="83">
        <v>0</v>
      </c>
      <c r="O12" s="84">
        <v>0</v>
      </c>
      <c r="P12" s="81"/>
      <c r="Q12" s="113">
        <v>0</v>
      </c>
      <c r="R12" s="114">
        <v>0</v>
      </c>
      <c r="S12" s="106"/>
      <c r="T12" s="81"/>
      <c r="U12" s="81"/>
      <c r="V12" s="70"/>
      <c r="W12" s="70"/>
      <c r="X12" s="70"/>
      <c r="Y12" s="70"/>
    </row>
    <row r="13" spans="1:35" x14ac:dyDescent="0.25">
      <c r="A13" s="78">
        <v>36715</v>
      </c>
      <c r="B13" s="83">
        <v>19495</v>
      </c>
      <c r="C13" s="84">
        <v>0</v>
      </c>
      <c r="D13" s="81"/>
      <c r="E13" s="83">
        <v>0</v>
      </c>
      <c r="F13" s="84">
        <v>0</v>
      </c>
      <c r="G13" s="81"/>
      <c r="H13" s="83">
        <v>0</v>
      </c>
      <c r="I13" s="84">
        <v>0</v>
      </c>
      <c r="J13" s="81"/>
      <c r="K13" s="83">
        <v>0</v>
      </c>
      <c r="L13" s="84">
        <v>0</v>
      </c>
      <c r="M13" s="81"/>
      <c r="N13" s="83">
        <v>0</v>
      </c>
      <c r="O13" s="84">
        <v>0</v>
      </c>
      <c r="P13" s="81"/>
      <c r="Q13" s="113">
        <v>0</v>
      </c>
      <c r="R13" s="114">
        <v>0</v>
      </c>
      <c r="S13" s="106"/>
      <c r="T13" s="81"/>
      <c r="U13" s="81"/>
      <c r="V13" s="70"/>
      <c r="W13" s="70"/>
      <c r="X13" s="70"/>
      <c r="Y13" s="70"/>
    </row>
    <row r="14" spans="1:35" x14ac:dyDescent="0.25">
      <c r="A14" s="78">
        <v>36716</v>
      </c>
      <c r="B14" s="83">
        <v>19495</v>
      </c>
      <c r="C14" s="84">
        <v>0</v>
      </c>
      <c r="D14" s="81"/>
      <c r="E14" s="83">
        <v>0</v>
      </c>
      <c r="F14" s="84">
        <v>0</v>
      </c>
      <c r="G14" s="81"/>
      <c r="H14" s="83">
        <v>0</v>
      </c>
      <c r="I14" s="84">
        <v>0</v>
      </c>
      <c r="J14" s="81"/>
      <c r="K14" s="83">
        <v>0</v>
      </c>
      <c r="L14" s="84">
        <v>0</v>
      </c>
      <c r="M14" s="81"/>
      <c r="N14" s="83">
        <v>0</v>
      </c>
      <c r="O14" s="84">
        <v>0</v>
      </c>
      <c r="P14" s="81"/>
      <c r="Q14" s="113">
        <v>0</v>
      </c>
      <c r="R14" s="114">
        <v>0</v>
      </c>
      <c r="S14" s="106"/>
      <c r="T14" s="81"/>
      <c r="U14" s="81"/>
      <c r="V14" s="70"/>
      <c r="W14" s="70"/>
      <c r="X14" s="70"/>
      <c r="Y14" s="70"/>
    </row>
    <row r="15" spans="1:35" x14ac:dyDescent="0.25">
      <c r="A15" s="78">
        <v>36717</v>
      </c>
      <c r="B15" s="83">
        <v>19495</v>
      </c>
      <c r="C15" s="84">
        <v>0</v>
      </c>
      <c r="D15" s="81"/>
      <c r="E15" s="83">
        <v>0</v>
      </c>
      <c r="F15" s="84">
        <v>0</v>
      </c>
      <c r="G15" s="81"/>
      <c r="H15" s="83">
        <v>0</v>
      </c>
      <c r="I15" s="84">
        <v>0</v>
      </c>
      <c r="J15" s="81"/>
      <c r="K15" s="83">
        <v>0</v>
      </c>
      <c r="L15" s="84">
        <v>0</v>
      </c>
      <c r="M15" s="81"/>
      <c r="N15" s="83">
        <v>0</v>
      </c>
      <c r="O15" s="84">
        <v>0</v>
      </c>
      <c r="P15" s="81"/>
      <c r="Q15" s="113">
        <v>0</v>
      </c>
      <c r="R15" s="114">
        <v>0</v>
      </c>
      <c r="S15" s="106"/>
      <c r="T15" s="81"/>
      <c r="U15" s="81"/>
      <c r="V15" s="70"/>
      <c r="W15" s="70"/>
      <c r="X15" s="70"/>
      <c r="Y15" s="70"/>
    </row>
    <row r="16" spans="1:35" x14ac:dyDescent="0.25">
      <c r="A16" s="78">
        <v>36718</v>
      </c>
      <c r="B16" s="83">
        <v>0</v>
      </c>
      <c r="C16" s="84">
        <v>0</v>
      </c>
      <c r="D16" s="81"/>
      <c r="E16" s="83">
        <v>0</v>
      </c>
      <c r="F16" s="84">
        <v>0</v>
      </c>
      <c r="G16" s="81"/>
      <c r="H16" s="83">
        <v>0</v>
      </c>
      <c r="I16" s="84">
        <v>0</v>
      </c>
      <c r="J16" s="81"/>
      <c r="K16" s="83">
        <v>0</v>
      </c>
      <c r="L16" s="84">
        <v>0</v>
      </c>
      <c r="M16" s="81"/>
      <c r="N16" s="83">
        <v>0</v>
      </c>
      <c r="O16" s="84">
        <v>0</v>
      </c>
      <c r="P16" s="81"/>
      <c r="Q16" s="113">
        <v>0</v>
      </c>
      <c r="R16" s="114">
        <v>0</v>
      </c>
      <c r="S16" s="106"/>
      <c r="T16" s="81"/>
      <c r="U16" s="81"/>
      <c r="V16" s="70"/>
      <c r="W16" s="70"/>
      <c r="X16" s="70"/>
      <c r="Y16" s="70"/>
    </row>
    <row r="17" spans="1:25" x14ac:dyDescent="0.25">
      <c r="A17" s="78">
        <v>36719</v>
      </c>
      <c r="B17" s="83">
        <v>0</v>
      </c>
      <c r="C17" s="84">
        <v>0</v>
      </c>
      <c r="D17" s="81"/>
      <c r="E17" s="83">
        <v>0</v>
      </c>
      <c r="F17" s="84">
        <v>0</v>
      </c>
      <c r="G17" s="81"/>
      <c r="H17" s="83">
        <v>0</v>
      </c>
      <c r="I17" s="84">
        <v>0</v>
      </c>
      <c r="J17" s="81"/>
      <c r="K17" s="83">
        <v>0</v>
      </c>
      <c r="L17" s="84">
        <v>0</v>
      </c>
      <c r="M17" s="81"/>
      <c r="N17" s="83">
        <v>0</v>
      </c>
      <c r="O17" s="84">
        <v>0</v>
      </c>
      <c r="P17" s="81"/>
      <c r="Q17" s="113">
        <v>0</v>
      </c>
      <c r="R17" s="114">
        <v>0</v>
      </c>
      <c r="S17" s="106"/>
      <c r="T17" s="81"/>
      <c r="U17" s="81"/>
      <c r="V17" s="70"/>
      <c r="W17" s="70"/>
      <c r="X17" s="70"/>
      <c r="Y17" s="70"/>
    </row>
    <row r="18" spans="1:25" x14ac:dyDescent="0.25">
      <c r="A18" s="78">
        <v>36720</v>
      </c>
      <c r="B18" s="83">
        <v>0</v>
      </c>
      <c r="C18" s="84">
        <v>0</v>
      </c>
      <c r="D18" s="81"/>
      <c r="E18" s="83">
        <v>0</v>
      </c>
      <c r="F18" s="84">
        <v>0</v>
      </c>
      <c r="G18" s="81"/>
      <c r="H18" s="83">
        <v>0</v>
      </c>
      <c r="I18" s="84">
        <v>0</v>
      </c>
      <c r="J18" s="81"/>
      <c r="K18" s="83">
        <v>0</v>
      </c>
      <c r="L18" s="84">
        <v>0</v>
      </c>
      <c r="M18" s="81"/>
      <c r="N18" s="83">
        <v>0</v>
      </c>
      <c r="O18" s="84">
        <v>0</v>
      </c>
      <c r="P18" s="81"/>
      <c r="Q18" s="113">
        <v>0</v>
      </c>
      <c r="R18" s="114">
        <v>0</v>
      </c>
      <c r="S18" s="106"/>
      <c r="T18" s="81"/>
      <c r="U18" s="81"/>
      <c r="V18" s="70"/>
      <c r="W18" s="70"/>
      <c r="X18" s="70"/>
      <c r="Y18" s="70"/>
    </row>
    <row r="19" spans="1:25" x14ac:dyDescent="0.25">
      <c r="A19" s="78">
        <v>36721</v>
      </c>
      <c r="B19" s="83">
        <v>0</v>
      </c>
      <c r="C19" s="84">
        <v>0</v>
      </c>
      <c r="D19" s="81"/>
      <c r="E19" s="83">
        <v>0</v>
      </c>
      <c r="F19" s="84">
        <v>0</v>
      </c>
      <c r="G19" s="81"/>
      <c r="H19" s="83">
        <v>0</v>
      </c>
      <c r="I19" s="84">
        <v>0</v>
      </c>
      <c r="J19" s="81"/>
      <c r="K19" s="83">
        <v>0</v>
      </c>
      <c r="L19" s="84">
        <v>0</v>
      </c>
      <c r="M19" s="81"/>
      <c r="N19" s="83">
        <v>0</v>
      </c>
      <c r="O19" s="84">
        <v>0</v>
      </c>
      <c r="P19" s="81"/>
      <c r="Q19" s="113">
        <v>0</v>
      </c>
      <c r="R19" s="114">
        <v>0</v>
      </c>
      <c r="S19" s="106"/>
      <c r="T19" s="81"/>
      <c r="U19" s="81"/>
      <c r="V19" s="70"/>
      <c r="W19" s="70"/>
      <c r="X19" s="70"/>
      <c r="Y19" s="70"/>
    </row>
    <row r="20" spans="1:25" x14ac:dyDescent="0.25">
      <c r="A20" s="78">
        <v>36722</v>
      </c>
      <c r="B20" s="83">
        <v>0</v>
      </c>
      <c r="C20" s="84">
        <v>0</v>
      </c>
      <c r="D20" s="81"/>
      <c r="E20" s="83">
        <v>0</v>
      </c>
      <c r="F20" s="84">
        <v>0</v>
      </c>
      <c r="G20" s="81"/>
      <c r="H20" s="83">
        <v>0</v>
      </c>
      <c r="I20" s="84">
        <v>0</v>
      </c>
      <c r="J20" s="81"/>
      <c r="K20" s="83">
        <v>0</v>
      </c>
      <c r="L20" s="84">
        <v>0</v>
      </c>
      <c r="M20" s="81"/>
      <c r="N20" s="83">
        <v>0</v>
      </c>
      <c r="O20" s="84">
        <v>0</v>
      </c>
      <c r="P20" s="81"/>
      <c r="Q20" s="113">
        <v>0</v>
      </c>
      <c r="R20" s="114">
        <v>0</v>
      </c>
      <c r="S20" s="106"/>
      <c r="T20" s="81"/>
      <c r="U20" s="81"/>
      <c r="V20" s="70"/>
      <c r="W20" s="70"/>
      <c r="X20" s="70"/>
      <c r="Y20" s="70"/>
    </row>
    <row r="21" spans="1:25" x14ac:dyDescent="0.25">
      <c r="A21" s="78">
        <v>36723</v>
      </c>
      <c r="B21" s="83">
        <v>0</v>
      </c>
      <c r="C21" s="84">
        <v>0</v>
      </c>
      <c r="D21" s="81"/>
      <c r="E21" s="83">
        <v>0</v>
      </c>
      <c r="F21" s="84">
        <v>0</v>
      </c>
      <c r="G21" s="81"/>
      <c r="H21" s="83">
        <v>0</v>
      </c>
      <c r="I21" s="84">
        <v>0</v>
      </c>
      <c r="J21" s="81"/>
      <c r="K21" s="83">
        <v>0</v>
      </c>
      <c r="L21" s="84">
        <v>0</v>
      </c>
      <c r="M21" s="81"/>
      <c r="N21" s="83">
        <v>0</v>
      </c>
      <c r="O21" s="84">
        <v>0</v>
      </c>
      <c r="P21" s="81"/>
      <c r="Q21" s="113">
        <v>0</v>
      </c>
      <c r="R21" s="114">
        <v>0</v>
      </c>
      <c r="S21" s="106"/>
      <c r="T21" s="81"/>
      <c r="U21" s="81"/>
      <c r="V21" s="70"/>
      <c r="W21" s="70"/>
      <c r="X21" s="70"/>
      <c r="Y21" s="70"/>
    </row>
    <row r="22" spans="1:25" x14ac:dyDescent="0.25">
      <c r="A22" s="78">
        <v>36724</v>
      </c>
      <c r="B22" s="83">
        <v>0</v>
      </c>
      <c r="C22" s="84">
        <v>0</v>
      </c>
      <c r="D22" s="81"/>
      <c r="E22" s="83">
        <v>0</v>
      </c>
      <c r="F22" s="84">
        <v>0</v>
      </c>
      <c r="G22" s="81"/>
      <c r="H22" s="83">
        <v>0</v>
      </c>
      <c r="I22" s="84">
        <v>0</v>
      </c>
      <c r="J22" s="81"/>
      <c r="K22" s="83">
        <v>0</v>
      </c>
      <c r="L22" s="84">
        <v>0</v>
      </c>
      <c r="M22" s="81"/>
      <c r="N22" s="83">
        <v>0</v>
      </c>
      <c r="O22" s="84">
        <v>0</v>
      </c>
      <c r="P22" s="81"/>
      <c r="Q22" s="113">
        <v>0</v>
      </c>
      <c r="R22" s="114">
        <v>0</v>
      </c>
      <c r="S22" s="106"/>
      <c r="T22" s="81"/>
      <c r="U22" s="81"/>
      <c r="V22" s="70"/>
      <c r="W22" s="70"/>
      <c r="X22" s="70"/>
      <c r="Y22" s="70"/>
    </row>
    <row r="23" spans="1:25" x14ac:dyDescent="0.25">
      <c r="A23" s="78">
        <v>36725</v>
      </c>
      <c r="B23" s="83">
        <v>0</v>
      </c>
      <c r="C23" s="84">
        <v>0</v>
      </c>
      <c r="D23" s="81"/>
      <c r="E23" s="83">
        <v>0</v>
      </c>
      <c r="F23" s="84">
        <v>0</v>
      </c>
      <c r="G23" s="81"/>
      <c r="H23" s="83">
        <v>0</v>
      </c>
      <c r="I23" s="84">
        <v>0</v>
      </c>
      <c r="J23" s="81"/>
      <c r="K23" s="83">
        <v>0</v>
      </c>
      <c r="L23" s="84">
        <v>0</v>
      </c>
      <c r="M23" s="81"/>
      <c r="N23" s="83">
        <v>0</v>
      </c>
      <c r="O23" s="84">
        <v>0</v>
      </c>
      <c r="P23" s="81"/>
      <c r="Q23" s="113">
        <v>0</v>
      </c>
      <c r="R23" s="114">
        <v>0</v>
      </c>
      <c r="S23" s="106"/>
      <c r="T23" s="81"/>
      <c r="U23" s="81"/>
      <c r="V23" s="70"/>
      <c r="W23" s="70"/>
      <c r="X23" s="70"/>
      <c r="Y23" s="70"/>
    </row>
    <row r="24" spans="1:25" x14ac:dyDescent="0.25">
      <c r="A24" s="78">
        <v>36726</v>
      </c>
      <c r="B24" s="83">
        <v>0</v>
      </c>
      <c r="C24" s="84">
        <v>0</v>
      </c>
      <c r="D24" s="81"/>
      <c r="E24" s="83">
        <v>0</v>
      </c>
      <c r="F24" s="84">
        <v>0</v>
      </c>
      <c r="G24" s="81"/>
      <c r="H24" s="83">
        <v>0</v>
      </c>
      <c r="I24" s="84">
        <v>0</v>
      </c>
      <c r="J24" s="81"/>
      <c r="K24" s="83">
        <v>0</v>
      </c>
      <c r="L24" s="84">
        <v>0</v>
      </c>
      <c r="M24" s="81"/>
      <c r="N24" s="83">
        <v>0</v>
      </c>
      <c r="O24" s="84">
        <v>0</v>
      </c>
      <c r="P24" s="81"/>
      <c r="Q24" s="113">
        <v>0</v>
      </c>
      <c r="R24" s="114">
        <v>0</v>
      </c>
      <c r="S24" s="106"/>
      <c r="T24" s="81"/>
      <c r="U24" s="81"/>
      <c r="V24" s="70"/>
      <c r="W24" s="70"/>
      <c r="X24" s="70"/>
      <c r="Y24" s="70"/>
    </row>
    <row r="25" spans="1:25" x14ac:dyDescent="0.25">
      <c r="A25" s="78">
        <v>36727</v>
      </c>
      <c r="B25" s="83">
        <v>0</v>
      </c>
      <c r="C25" s="84">
        <v>0</v>
      </c>
      <c r="D25" s="81"/>
      <c r="E25" s="83">
        <v>0</v>
      </c>
      <c r="F25" s="84">
        <v>0</v>
      </c>
      <c r="G25" s="81"/>
      <c r="H25" s="83">
        <v>0</v>
      </c>
      <c r="I25" s="84">
        <v>0</v>
      </c>
      <c r="J25" s="81"/>
      <c r="K25" s="83">
        <v>0</v>
      </c>
      <c r="L25" s="84">
        <v>0</v>
      </c>
      <c r="M25" s="81"/>
      <c r="N25" s="83">
        <v>0</v>
      </c>
      <c r="O25" s="84">
        <v>0</v>
      </c>
      <c r="P25" s="81"/>
      <c r="Q25" s="113">
        <v>0</v>
      </c>
      <c r="R25" s="114">
        <v>0</v>
      </c>
      <c r="S25" s="106"/>
      <c r="T25" s="81"/>
      <c r="U25" s="81"/>
      <c r="V25" s="70"/>
      <c r="W25" s="70"/>
      <c r="X25" s="70"/>
      <c r="Y25" s="70"/>
    </row>
    <row r="26" spans="1:25" x14ac:dyDescent="0.25">
      <c r="A26" s="78">
        <v>36728</v>
      </c>
      <c r="B26" s="83">
        <v>0</v>
      </c>
      <c r="C26" s="84">
        <v>0</v>
      </c>
      <c r="D26" s="81"/>
      <c r="E26" s="83">
        <v>0</v>
      </c>
      <c r="F26" s="84">
        <v>0</v>
      </c>
      <c r="G26" s="81"/>
      <c r="H26" s="83">
        <v>0</v>
      </c>
      <c r="I26" s="84">
        <v>0</v>
      </c>
      <c r="J26" s="81"/>
      <c r="K26" s="83">
        <v>0</v>
      </c>
      <c r="L26" s="84">
        <v>0</v>
      </c>
      <c r="M26" s="81"/>
      <c r="N26" s="83">
        <v>0</v>
      </c>
      <c r="O26" s="84">
        <v>0</v>
      </c>
      <c r="P26" s="81"/>
      <c r="Q26" s="113">
        <v>0</v>
      </c>
      <c r="R26" s="114">
        <v>0</v>
      </c>
      <c r="S26" s="106"/>
      <c r="T26" s="81"/>
      <c r="U26" s="81"/>
      <c r="V26" s="70"/>
      <c r="W26" s="70"/>
      <c r="X26" s="70"/>
      <c r="Y26" s="70"/>
    </row>
    <row r="27" spans="1:25" x14ac:dyDescent="0.25">
      <c r="A27" s="78">
        <v>36729</v>
      </c>
      <c r="B27" s="83">
        <v>0</v>
      </c>
      <c r="C27" s="84">
        <v>3500</v>
      </c>
      <c r="D27" s="81"/>
      <c r="E27" s="83">
        <v>0</v>
      </c>
      <c r="F27" s="84">
        <v>0</v>
      </c>
      <c r="G27" s="81"/>
      <c r="H27" s="83">
        <v>0</v>
      </c>
      <c r="I27" s="84">
        <v>0</v>
      </c>
      <c r="J27" s="81"/>
      <c r="K27" s="83">
        <v>0</v>
      </c>
      <c r="L27" s="84">
        <v>0</v>
      </c>
      <c r="M27" s="81"/>
      <c r="N27" s="83">
        <v>0</v>
      </c>
      <c r="O27" s="84">
        <v>0</v>
      </c>
      <c r="P27" s="81"/>
      <c r="Q27" s="113">
        <v>0</v>
      </c>
      <c r="R27" s="114">
        <v>0</v>
      </c>
      <c r="S27" s="106"/>
      <c r="T27" s="81"/>
      <c r="U27" s="81"/>
      <c r="V27" s="70"/>
      <c r="W27" s="70"/>
      <c r="X27" s="70"/>
      <c r="Y27" s="70"/>
    </row>
    <row r="28" spans="1:25" x14ac:dyDescent="0.25">
      <c r="A28" s="78">
        <v>36730</v>
      </c>
      <c r="B28" s="83">
        <v>0</v>
      </c>
      <c r="C28" s="84">
        <v>3500</v>
      </c>
      <c r="D28" s="81"/>
      <c r="E28" s="83">
        <v>0</v>
      </c>
      <c r="F28" s="84">
        <v>0</v>
      </c>
      <c r="G28" s="81"/>
      <c r="H28" s="83">
        <v>0</v>
      </c>
      <c r="I28" s="84">
        <v>0</v>
      </c>
      <c r="J28" s="81"/>
      <c r="K28" s="83">
        <v>0</v>
      </c>
      <c r="L28" s="84">
        <v>0</v>
      </c>
      <c r="M28" s="81"/>
      <c r="N28" s="83">
        <v>0</v>
      </c>
      <c r="O28" s="84">
        <v>0</v>
      </c>
      <c r="P28" s="81"/>
      <c r="Q28" s="113">
        <v>0</v>
      </c>
      <c r="R28" s="114">
        <v>0</v>
      </c>
      <c r="S28" s="106"/>
      <c r="T28" s="81"/>
      <c r="U28" s="81"/>
      <c r="V28" s="70"/>
      <c r="W28" s="70"/>
      <c r="X28" s="70"/>
      <c r="Y28" s="70"/>
    </row>
    <row r="29" spans="1:25" x14ac:dyDescent="0.25">
      <c r="A29" s="78">
        <v>36731</v>
      </c>
      <c r="B29" s="83">
        <v>0</v>
      </c>
      <c r="C29" s="84">
        <v>3500</v>
      </c>
      <c r="D29" s="81"/>
      <c r="E29" s="83">
        <v>0</v>
      </c>
      <c r="F29" s="84">
        <v>0</v>
      </c>
      <c r="G29" s="81"/>
      <c r="H29" s="83">
        <v>0</v>
      </c>
      <c r="I29" s="84">
        <v>0</v>
      </c>
      <c r="J29" s="81"/>
      <c r="K29" s="83">
        <v>0</v>
      </c>
      <c r="L29" s="84">
        <v>0</v>
      </c>
      <c r="M29" s="81"/>
      <c r="N29" s="83">
        <v>0</v>
      </c>
      <c r="O29" s="84">
        <v>0</v>
      </c>
      <c r="P29" s="81"/>
      <c r="Q29" s="113">
        <v>0</v>
      </c>
      <c r="R29" s="114">
        <v>0</v>
      </c>
      <c r="S29" s="106"/>
      <c r="T29" s="81"/>
      <c r="U29" s="81"/>
      <c r="V29" s="70"/>
      <c r="W29" s="70"/>
      <c r="X29" s="70"/>
      <c r="Y29" s="70"/>
    </row>
    <row r="30" spans="1:25" x14ac:dyDescent="0.25">
      <c r="A30" s="78">
        <v>36732</v>
      </c>
      <c r="B30" s="83">
        <v>0</v>
      </c>
      <c r="C30" s="84">
        <v>9370</v>
      </c>
      <c r="D30" s="81"/>
      <c r="E30" s="83">
        <v>0</v>
      </c>
      <c r="F30" s="84">
        <v>0</v>
      </c>
      <c r="G30" s="81"/>
      <c r="H30" s="83">
        <v>0</v>
      </c>
      <c r="I30" s="84">
        <v>0</v>
      </c>
      <c r="J30" s="81"/>
      <c r="K30" s="83">
        <v>0</v>
      </c>
      <c r="L30" s="84">
        <v>0</v>
      </c>
      <c r="M30" s="81"/>
      <c r="N30" s="83">
        <v>0</v>
      </c>
      <c r="O30" s="84">
        <v>0</v>
      </c>
      <c r="P30" s="81"/>
      <c r="Q30" s="113">
        <v>0</v>
      </c>
      <c r="R30" s="114">
        <v>0</v>
      </c>
      <c r="S30" s="106"/>
      <c r="T30" s="81"/>
      <c r="U30" s="81"/>
      <c r="V30" s="70"/>
      <c r="W30" s="70"/>
      <c r="X30" s="70"/>
      <c r="Y30" s="70"/>
    </row>
    <row r="31" spans="1:25" x14ac:dyDescent="0.25">
      <c r="A31" s="78">
        <v>36733</v>
      </c>
      <c r="B31" s="83">
        <v>0</v>
      </c>
      <c r="C31" s="84">
        <v>0</v>
      </c>
      <c r="D31" s="81"/>
      <c r="E31" s="83">
        <v>0</v>
      </c>
      <c r="F31" s="84">
        <v>0</v>
      </c>
      <c r="G31" s="81"/>
      <c r="H31" s="83">
        <v>0</v>
      </c>
      <c r="I31" s="84">
        <v>0</v>
      </c>
      <c r="J31" s="81"/>
      <c r="K31" s="83">
        <v>0</v>
      </c>
      <c r="L31" s="84">
        <v>0</v>
      </c>
      <c r="M31" s="81"/>
      <c r="N31" s="83">
        <v>0</v>
      </c>
      <c r="O31" s="84">
        <v>0</v>
      </c>
      <c r="P31" s="81"/>
      <c r="Q31" s="113">
        <v>0</v>
      </c>
      <c r="R31" s="114">
        <v>0</v>
      </c>
      <c r="S31" s="106"/>
      <c r="T31" s="81"/>
      <c r="U31" s="81"/>
      <c r="V31" s="70"/>
      <c r="W31" s="70"/>
      <c r="X31" s="70"/>
      <c r="Y31" s="70"/>
    </row>
    <row r="32" spans="1:25" x14ac:dyDescent="0.25">
      <c r="A32" s="78">
        <v>36734</v>
      </c>
      <c r="B32" s="83">
        <v>0</v>
      </c>
      <c r="C32" s="84">
        <v>0</v>
      </c>
      <c r="D32" s="81"/>
      <c r="E32" s="83">
        <v>0</v>
      </c>
      <c r="F32" s="84">
        <v>0</v>
      </c>
      <c r="G32" s="81"/>
      <c r="H32" s="83">
        <v>0</v>
      </c>
      <c r="I32" s="84">
        <v>0</v>
      </c>
      <c r="J32" s="81"/>
      <c r="K32" s="83">
        <v>0</v>
      </c>
      <c r="L32" s="84">
        <v>0</v>
      </c>
      <c r="M32" s="81"/>
      <c r="N32" s="83">
        <v>0</v>
      </c>
      <c r="O32" s="84">
        <v>0</v>
      </c>
      <c r="P32" s="81"/>
      <c r="Q32" s="113">
        <v>0</v>
      </c>
      <c r="R32" s="114">
        <v>0</v>
      </c>
      <c r="S32" s="106"/>
      <c r="T32" s="81"/>
      <c r="U32" s="81"/>
      <c r="V32" s="70"/>
      <c r="W32" s="70"/>
      <c r="X32" s="70"/>
      <c r="Y32" s="70"/>
    </row>
    <row r="33" spans="1:25" x14ac:dyDescent="0.25">
      <c r="A33" s="78">
        <v>36735</v>
      </c>
      <c r="B33" s="83">
        <v>0</v>
      </c>
      <c r="C33" s="84">
        <v>0</v>
      </c>
      <c r="D33" s="81"/>
      <c r="E33" s="83">
        <v>0</v>
      </c>
      <c r="F33" s="84">
        <v>0</v>
      </c>
      <c r="G33" s="81"/>
      <c r="H33" s="83">
        <v>0</v>
      </c>
      <c r="I33" s="84">
        <v>0</v>
      </c>
      <c r="J33" s="81"/>
      <c r="K33" s="83">
        <v>0</v>
      </c>
      <c r="L33" s="84">
        <v>0</v>
      </c>
      <c r="M33" s="81"/>
      <c r="N33" s="83">
        <v>0</v>
      </c>
      <c r="O33" s="84">
        <v>0</v>
      </c>
      <c r="P33" s="81"/>
      <c r="Q33" s="113">
        <v>0</v>
      </c>
      <c r="R33" s="114">
        <v>0</v>
      </c>
      <c r="S33" s="106"/>
      <c r="T33" s="81"/>
      <c r="U33" s="81"/>
      <c r="V33" s="70"/>
      <c r="W33" s="70"/>
      <c r="X33" s="70"/>
      <c r="Y33" s="70"/>
    </row>
    <row r="34" spans="1:25" x14ac:dyDescent="0.25">
      <c r="A34" s="78">
        <v>36736</v>
      </c>
      <c r="B34" s="83">
        <v>1376</v>
      </c>
      <c r="C34" s="84">
        <v>0</v>
      </c>
      <c r="D34" s="81"/>
      <c r="E34" s="83">
        <v>0</v>
      </c>
      <c r="F34" s="84">
        <v>0</v>
      </c>
      <c r="G34" s="81"/>
      <c r="H34" s="83">
        <v>0</v>
      </c>
      <c r="I34" s="84">
        <v>0</v>
      </c>
      <c r="J34" s="81"/>
      <c r="K34" s="83">
        <v>0</v>
      </c>
      <c r="L34" s="84">
        <v>0</v>
      </c>
      <c r="M34" s="81"/>
      <c r="N34" s="83">
        <v>0</v>
      </c>
      <c r="O34" s="84">
        <v>0</v>
      </c>
      <c r="P34" s="81"/>
      <c r="Q34" s="113">
        <v>0</v>
      </c>
      <c r="R34" s="114">
        <v>0</v>
      </c>
      <c r="S34" s="106"/>
      <c r="T34" s="81"/>
      <c r="U34" s="81"/>
      <c r="V34" s="70"/>
      <c r="W34" s="70"/>
      <c r="X34" s="70"/>
      <c r="Y34" s="70"/>
    </row>
    <row r="35" spans="1:25" x14ac:dyDescent="0.25">
      <c r="A35" s="78">
        <v>36737</v>
      </c>
      <c r="B35" s="79">
        <v>1376</v>
      </c>
      <c r="C35" s="80"/>
      <c r="D35" s="81"/>
      <c r="E35" s="83"/>
      <c r="F35" s="80"/>
      <c r="G35" s="81"/>
      <c r="H35" s="83"/>
      <c r="I35" s="80"/>
      <c r="J35" s="81"/>
      <c r="K35" s="83"/>
      <c r="L35" s="80"/>
      <c r="M35" s="81"/>
      <c r="N35" s="83"/>
      <c r="O35" s="80"/>
      <c r="P35" s="81"/>
      <c r="Q35" s="113"/>
      <c r="R35" s="98"/>
      <c r="S35" s="106"/>
      <c r="T35" s="81"/>
      <c r="U35" s="81"/>
      <c r="V35" s="70"/>
      <c r="W35" s="70"/>
      <c r="X35" s="70"/>
      <c r="Y35" s="70"/>
    </row>
    <row r="36" spans="1:25" ht="13.8" thickBot="1" x14ac:dyDescent="0.3">
      <c r="A36" s="78">
        <v>36738</v>
      </c>
      <c r="B36" s="101">
        <v>1376</v>
      </c>
      <c r="C36" s="80"/>
      <c r="D36" s="81"/>
      <c r="E36" s="83"/>
      <c r="F36" s="80"/>
      <c r="G36" s="81"/>
      <c r="H36" s="83"/>
      <c r="I36" s="80"/>
      <c r="J36" s="81"/>
      <c r="K36" s="83"/>
      <c r="L36" s="80"/>
      <c r="M36" s="81"/>
      <c r="N36" s="83"/>
      <c r="O36" s="80"/>
      <c r="P36" s="81"/>
      <c r="Q36" s="113"/>
      <c r="R36" s="98"/>
      <c r="S36" s="106"/>
      <c r="T36" s="81"/>
      <c r="U36" s="81"/>
      <c r="V36" s="70"/>
      <c r="W36" s="70"/>
      <c r="X36" s="70"/>
      <c r="Y36" s="70"/>
    </row>
    <row r="37" spans="1:25" ht="13.8" thickTop="1" x14ac:dyDescent="0.25">
      <c r="A37" s="72" t="s">
        <v>23</v>
      </c>
      <c r="B37" s="88">
        <f>SUM(B6:B36)</f>
        <v>82108</v>
      </c>
      <c r="C37" s="89">
        <f>SUM(C6:C34)</f>
        <v>19870</v>
      </c>
      <c r="D37" s="85"/>
      <c r="E37" s="92">
        <f>SUM(E6:E34)</f>
        <v>0</v>
      </c>
      <c r="F37" s="93">
        <f>SUM(F6:F34)</f>
        <v>0</v>
      </c>
      <c r="G37" s="85"/>
      <c r="H37" s="92">
        <f>SUM(H6:H34)</f>
        <v>0</v>
      </c>
      <c r="I37" s="93">
        <f>SUM(I6:I34)</f>
        <v>0</v>
      </c>
      <c r="J37" s="85"/>
      <c r="K37" s="92">
        <f>SUM(K6:K34)</f>
        <v>0</v>
      </c>
      <c r="L37" s="93">
        <f>SUM(L6:L34)</f>
        <v>0</v>
      </c>
      <c r="M37" s="85"/>
      <c r="N37" s="92">
        <f>SUM(N6:N34)</f>
        <v>0</v>
      </c>
      <c r="O37" s="93">
        <f>SUM(O6:O34)</f>
        <v>0</v>
      </c>
      <c r="P37" s="85"/>
      <c r="Q37" s="115"/>
      <c r="R37" s="116"/>
      <c r="S37" s="87"/>
      <c r="T37" s="85"/>
      <c r="U37" s="81"/>
      <c r="V37" s="70"/>
      <c r="W37" s="70"/>
      <c r="X37" s="70"/>
      <c r="Y37" s="70"/>
    </row>
    <row r="38" spans="1:25" ht="13.8" thickBot="1" x14ac:dyDescent="0.3">
      <c r="A38" s="72" t="s">
        <v>22</v>
      </c>
      <c r="B38" s="90">
        <f>+B37-C37</f>
        <v>62238</v>
      </c>
      <c r="C38" s="91"/>
      <c r="D38" s="86"/>
      <c r="E38" s="90">
        <f>+SUM(E6:E37)+SUM(F6:F37)</f>
        <v>0</v>
      </c>
      <c r="F38" s="91"/>
      <c r="G38" s="85"/>
      <c r="H38" s="90">
        <f>+SUM(H6:H37)+SUM(I6:I37)</f>
        <v>0</v>
      </c>
      <c r="I38" s="91"/>
      <c r="J38" s="85"/>
      <c r="K38" s="90">
        <f>+SUM(K6:K37)+SUM(L6:L37)</f>
        <v>0</v>
      </c>
      <c r="L38" s="91"/>
      <c r="M38" s="85"/>
      <c r="N38" s="90">
        <f>+SUM(N6:N37)+SUM(O6:O37)</f>
        <v>0</v>
      </c>
      <c r="O38" s="91"/>
      <c r="P38" s="85"/>
      <c r="Q38" s="117">
        <f>+SUM(Q6:Q37)+SUM(R6:R37)</f>
        <v>0</v>
      </c>
      <c r="R38" s="118"/>
      <c r="S38" s="87"/>
      <c r="T38" s="85"/>
      <c r="U38" s="107"/>
      <c r="V38" s="70"/>
      <c r="W38" s="70"/>
      <c r="X38" s="70"/>
      <c r="Y38" s="70"/>
    </row>
    <row r="39" spans="1:25" ht="14.4" thickTop="1" thickBot="1" x14ac:dyDescent="0.3">
      <c r="A39" s="70"/>
      <c r="B39" s="70"/>
      <c r="C39" s="70"/>
      <c r="D39" s="70"/>
      <c r="E39" s="70"/>
      <c r="F39" s="70"/>
      <c r="G39" s="71"/>
      <c r="H39" s="70"/>
      <c r="I39" s="70"/>
      <c r="J39" s="71"/>
      <c r="K39" s="70"/>
      <c r="L39" s="70"/>
      <c r="M39" s="71"/>
      <c r="N39" s="70"/>
      <c r="O39" s="70"/>
      <c r="P39" s="71"/>
      <c r="Q39" s="70"/>
      <c r="R39" s="70"/>
      <c r="S39" s="71"/>
      <c r="T39" s="71"/>
      <c r="U39" s="71"/>
      <c r="V39" s="70"/>
      <c r="W39" s="70"/>
      <c r="X39" s="70"/>
      <c r="Y39" s="70"/>
    </row>
    <row r="40" spans="1:25" ht="14.4" thickTop="1" thickBot="1" x14ac:dyDescent="0.3">
      <c r="A40" s="94" t="s">
        <v>11</v>
      </c>
      <c r="B40" s="96">
        <f>+B2+B38+E38+H38+K38+N38+Q38</f>
        <v>390802.23999999993</v>
      </c>
      <c r="C40" s="70"/>
      <c r="D40" s="70"/>
      <c r="E40" s="70"/>
      <c r="F40" s="70"/>
      <c r="G40" s="71"/>
      <c r="H40" s="70"/>
      <c r="I40" s="70"/>
      <c r="J40" s="71"/>
      <c r="K40" s="70"/>
      <c r="L40" s="70"/>
      <c r="M40" s="71"/>
      <c r="N40" s="70"/>
      <c r="O40" s="70"/>
      <c r="P40" s="71"/>
      <c r="Q40" s="70"/>
      <c r="R40" s="70"/>
      <c r="S40" s="87"/>
      <c r="T40" s="108"/>
      <c r="U40" s="71"/>
      <c r="V40" s="70"/>
      <c r="W40" s="70"/>
      <c r="X40" s="70"/>
      <c r="Y40" s="70"/>
    </row>
    <row r="41" spans="1:25" ht="13.8" thickTop="1" x14ac:dyDescent="0.25">
      <c r="A41" s="70"/>
      <c r="B41" s="70"/>
      <c r="C41" s="70"/>
      <c r="D41" s="70"/>
      <c r="E41" s="70"/>
      <c r="F41" s="70"/>
      <c r="G41" s="71"/>
      <c r="H41" s="70"/>
      <c r="I41" s="70"/>
      <c r="J41" s="71"/>
      <c r="K41" s="70"/>
      <c r="L41" s="70"/>
      <c r="M41" s="71"/>
      <c r="N41" s="70"/>
      <c r="O41" s="70"/>
      <c r="P41" s="71"/>
      <c r="Q41" s="70"/>
      <c r="R41" s="70"/>
      <c r="S41" s="70"/>
      <c r="T41" s="70"/>
      <c r="U41" s="70"/>
      <c r="V41" s="70"/>
      <c r="W41" s="70"/>
      <c r="X41" s="70"/>
      <c r="Y41" s="70"/>
    </row>
    <row r="42" spans="1:25" x14ac:dyDescent="0.25">
      <c r="A42" s="70"/>
      <c r="B42" s="70"/>
      <c r="C42" s="70"/>
      <c r="D42" s="70"/>
      <c r="E42" s="70"/>
      <c r="F42" s="70"/>
      <c r="G42" s="70"/>
      <c r="H42" s="70"/>
      <c r="I42" s="70"/>
      <c r="J42" s="70"/>
      <c r="K42" s="70"/>
      <c r="L42" s="70"/>
      <c r="M42" s="71"/>
      <c r="N42" s="70"/>
      <c r="O42" s="70"/>
      <c r="P42" s="71"/>
      <c r="Q42" s="70"/>
      <c r="R42" s="70"/>
      <c r="S42" s="70"/>
      <c r="T42" s="70"/>
      <c r="U42" s="70"/>
      <c r="V42" s="70"/>
      <c r="W42" s="70"/>
      <c r="X42" s="70"/>
      <c r="Y42" s="70"/>
    </row>
    <row r="43" spans="1:25" x14ac:dyDescent="0.25">
      <c r="A43" s="70"/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1"/>
      <c r="N43" s="70"/>
      <c r="O43" s="70"/>
      <c r="P43" s="71"/>
      <c r="Q43" s="70"/>
      <c r="R43" s="70"/>
      <c r="S43" s="70"/>
      <c r="T43" s="70"/>
      <c r="U43" s="70"/>
      <c r="V43" s="70"/>
      <c r="W43" s="70"/>
      <c r="X43" s="70"/>
      <c r="Y43" s="70"/>
    </row>
    <row r="44" spans="1:25" x14ac:dyDescent="0.25">
      <c r="A44" s="70"/>
      <c r="B44" s="70"/>
      <c r="C44" s="70"/>
      <c r="D44" s="70"/>
      <c r="E44" s="70"/>
      <c r="F44" s="70"/>
      <c r="G44" s="70"/>
      <c r="H44" s="70"/>
      <c r="I44" s="70"/>
      <c r="J44" s="70"/>
      <c r="K44" s="70"/>
      <c r="L44" s="70"/>
      <c r="M44" s="71"/>
      <c r="N44" s="70"/>
      <c r="O44" s="70"/>
      <c r="P44" s="71"/>
      <c r="Q44" s="70"/>
      <c r="R44" s="70"/>
      <c r="S44" s="70"/>
      <c r="T44" s="70"/>
      <c r="U44" s="70"/>
      <c r="V44" s="70"/>
      <c r="W44" s="70"/>
      <c r="X44" s="70"/>
      <c r="Y44" s="70"/>
    </row>
    <row r="45" spans="1:25" x14ac:dyDescent="0.25">
      <c r="A45" s="70"/>
      <c r="B45" s="70"/>
      <c r="C45" s="70"/>
      <c r="D45" s="70"/>
      <c r="E45" s="70"/>
      <c r="F45" s="70"/>
      <c r="G45" s="70"/>
      <c r="H45" s="70"/>
      <c r="I45" s="70"/>
      <c r="J45" s="70"/>
      <c r="K45" s="70"/>
      <c r="L45" s="70"/>
      <c r="M45" s="71"/>
      <c r="N45" s="70"/>
      <c r="O45" s="70"/>
      <c r="P45" s="71"/>
      <c r="Q45" s="70"/>
      <c r="R45" s="70"/>
      <c r="S45" s="70"/>
      <c r="T45" s="70"/>
      <c r="U45" s="70"/>
      <c r="V45" s="70"/>
      <c r="W45" s="70"/>
      <c r="X45" s="70"/>
      <c r="Y45" s="70"/>
    </row>
    <row r="46" spans="1:25" x14ac:dyDescent="0.25">
      <c r="A46" s="70"/>
      <c r="B46" s="70"/>
      <c r="C46" s="70"/>
      <c r="D46" s="70"/>
      <c r="E46" s="70"/>
      <c r="F46" s="70"/>
      <c r="G46" s="70"/>
      <c r="H46" s="70"/>
      <c r="I46" s="70"/>
      <c r="J46" s="70"/>
      <c r="K46" s="70"/>
      <c r="L46" s="70"/>
      <c r="M46" s="71"/>
      <c r="N46" s="70"/>
      <c r="O46" s="70"/>
      <c r="P46" s="71"/>
      <c r="Q46" s="70"/>
      <c r="R46" s="70"/>
      <c r="S46" s="70"/>
      <c r="T46" s="70"/>
      <c r="U46" s="70"/>
      <c r="V46" s="70"/>
      <c r="W46" s="70"/>
      <c r="X46" s="70"/>
      <c r="Y46" s="70"/>
    </row>
    <row r="47" spans="1:25" x14ac:dyDescent="0.25">
      <c r="A47" s="70"/>
      <c r="B47" s="70"/>
      <c r="C47" s="70"/>
      <c r="D47" s="70"/>
      <c r="E47" s="70"/>
      <c r="F47" s="70"/>
      <c r="G47" s="70"/>
      <c r="H47" s="70"/>
      <c r="I47" s="70"/>
      <c r="J47" s="70"/>
      <c r="K47" s="70"/>
      <c r="L47" s="70"/>
      <c r="M47" s="71"/>
      <c r="N47" s="70"/>
      <c r="O47" s="70"/>
      <c r="P47" s="71"/>
      <c r="Q47" s="70"/>
      <c r="R47" s="70"/>
      <c r="S47" s="70"/>
      <c r="T47" s="70"/>
      <c r="U47" s="70"/>
      <c r="V47" s="70"/>
      <c r="W47" s="70"/>
      <c r="X47" s="70"/>
      <c r="Y47" s="70"/>
    </row>
    <row r="48" spans="1:25" x14ac:dyDescent="0.25">
      <c r="A48" s="70"/>
      <c r="B48" s="70"/>
      <c r="C48" s="70"/>
      <c r="D48" s="70"/>
      <c r="E48" s="70"/>
      <c r="F48" s="70"/>
      <c r="G48" s="70"/>
      <c r="H48" s="70"/>
      <c r="I48" s="70"/>
      <c r="J48" s="70"/>
      <c r="K48" s="70"/>
      <c r="L48" s="70"/>
      <c r="M48" s="71"/>
      <c r="N48" s="70"/>
      <c r="O48" s="70"/>
      <c r="P48" s="70"/>
      <c r="Q48" s="70"/>
      <c r="R48" s="70"/>
      <c r="S48" s="70"/>
      <c r="T48" s="70"/>
      <c r="U48" s="70"/>
      <c r="V48" s="70"/>
      <c r="W48" s="70"/>
      <c r="X48" s="70"/>
      <c r="Y48" s="70"/>
    </row>
    <row r="49" spans="1:25" x14ac:dyDescent="0.25">
      <c r="A49" s="70"/>
      <c r="B49" s="70"/>
      <c r="C49" s="70"/>
      <c r="D49" s="70"/>
      <c r="E49" s="70"/>
      <c r="F49" s="70"/>
      <c r="G49" s="70"/>
      <c r="H49" s="70"/>
      <c r="I49" s="70"/>
      <c r="J49" s="70"/>
      <c r="K49" s="70"/>
      <c r="L49" s="70"/>
      <c r="M49" s="70"/>
      <c r="N49" s="70"/>
      <c r="O49" s="70"/>
      <c r="P49" s="70"/>
      <c r="Q49" s="70"/>
      <c r="R49" s="70"/>
      <c r="S49" s="70"/>
      <c r="T49" s="70"/>
      <c r="U49" s="70"/>
      <c r="V49" s="70"/>
      <c r="W49" s="70"/>
      <c r="X49" s="70"/>
      <c r="Y49" s="70"/>
    </row>
    <row r="50" spans="1:25" x14ac:dyDescent="0.25">
      <c r="A50" s="70"/>
      <c r="B50" s="70"/>
      <c r="C50" s="70"/>
      <c r="D50" s="70"/>
      <c r="E50" s="70"/>
      <c r="F50" s="70"/>
      <c r="G50" s="70"/>
      <c r="H50" s="70"/>
      <c r="I50" s="70"/>
      <c r="J50" s="70"/>
      <c r="K50" s="70"/>
      <c r="L50" s="70"/>
      <c r="M50" s="70"/>
      <c r="N50" s="70"/>
      <c r="O50" s="70"/>
      <c r="P50" s="70"/>
      <c r="Q50" s="70"/>
      <c r="R50" s="70"/>
      <c r="S50" s="70"/>
      <c r="T50" s="70"/>
      <c r="U50" s="70"/>
      <c r="V50" s="70"/>
      <c r="W50" s="70"/>
      <c r="X50" s="70"/>
      <c r="Y50" s="70"/>
    </row>
    <row r="51" spans="1:25" x14ac:dyDescent="0.25">
      <c r="A51" s="70"/>
      <c r="B51" s="70"/>
      <c r="C51" s="70"/>
      <c r="D51" s="70"/>
      <c r="E51" s="70"/>
      <c r="F51" s="70"/>
      <c r="G51" s="70"/>
      <c r="H51" s="70"/>
      <c r="I51" s="70"/>
      <c r="J51" s="70"/>
      <c r="K51" s="70"/>
      <c r="L51" s="70"/>
      <c r="M51" s="70"/>
      <c r="N51" s="70"/>
      <c r="O51" s="70"/>
      <c r="P51" s="70"/>
      <c r="Q51" s="70"/>
      <c r="R51" s="70"/>
      <c r="S51" s="70"/>
      <c r="T51" s="70"/>
      <c r="U51" s="70"/>
      <c r="V51" s="70"/>
      <c r="W51" s="70"/>
      <c r="X51" s="70"/>
      <c r="Y51" s="70"/>
    </row>
    <row r="52" spans="1:25" x14ac:dyDescent="0.25">
      <c r="A52" s="70"/>
      <c r="B52" s="70"/>
      <c r="C52" s="70"/>
      <c r="D52" s="70"/>
      <c r="E52" s="70"/>
      <c r="F52" s="70"/>
      <c r="G52" s="70"/>
      <c r="H52" s="70"/>
      <c r="I52" s="70"/>
      <c r="J52" s="70"/>
      <c r="K52" s="70"/>
      <c r="L52" s="70"/>
      <c r="M52" s="70"/>
      <c r="N52" s="70"/>
      <c r="O52" s="70"/>
      <c r="P52" s="70"/>
      <c r="Q52" s="70"/>
      <c r="R52" s="70"/>
      <c r="S52" s="70"/>
      <c r="T52" s="70"/>
      <c r="U52" s="70"/>
      <c r="V52" s="70"/>
      <c r="W52" s="70"/>
      <c r="X52" s="70"/>
      <c r="Y52" s="70"/>
    </row>
    <row r="53" spans="1:25" x14ac:dyDescent="0.25">
      <c r="A53" s="70"/>
      <c r="B53" s="70"/>
      <c r="C53" s="70"/>
      <c r="D53" s="70"/>
      <c r="E53" s="70"/>
      <c r="F53" s="70"/>
      <c r="G53" s="70"/>
      <c r="H53" s="70"/>
      <c r="I53" s="70"/>
      <c r="J53" s="70"/>
      <c r="K53" s="70"/>
      <c r="L53" s="70"/>
      <c r="M53" s="70"/>
      <c r="N53" s="70"/>
      <c r="O53" s="70"/>
      <c r="P53" s="70"/>
      <c r="Q53" s="70"/>
      <c r="R53" s="70"/>
      <c r="S53" s="70"/>
      <c r="T53" s="70"/>
      <c r="U53" s="70"/>
      <c r="V53" s="70"/>
      <c r="W53" s="70"/>
      <c r="X53" s="70"/>
      <c r="Y53" s="70"/>
    </row>
    <row r="54" spans="1:25" x14ac:dyDescent="0.25">
      <c r="A54" s="70"/>
      <c r="B54" s="70"/>
      <c r="C54" s="70"/>
      <c r="D54" s="70"/>
      <c r="E54" s="70"/>
      <c r="F54" s="70"/>
      <c r="G54" s="70"/>
      <c r="H54" s="70"/>
      <c r="I54" s="70"/>
      <c r="J54" s="70"/>
      <c r="K54" s="70"/>
      <c r="L54" s="70"/>
      <c r="M54" s="70"/>
      <c r="N54" s="70"/>
      <c r="O54" s="70"/>
      <c r="P54" s="70"/>
      <c r="Q54" s="70"/>
      <c r="R54" s="70"/>
      <c r="S54" s="70"/>
      <c r="T54" s="70"/>
      <c r="U54" s="70"/>
      <c r="V54" s="70"/>
      <c r="W54" s="70"/>
      <c r="X54" s="70"/>
      <c r="Y54" s="70"/>
    </row>
    <row r="55" spans="1:25" x14ac:dyDescent="0.25">
      <c r="A55" s="70"/>
      <c r="B55" s="70"/>
      <c r="C55" s="70"/>
      <c r="D55" s="70"/>
      <c r="E55" s="70"/>
      <c r="F55" s="70"/>
      <c r="G55" s="70"/>
      <c r="H55" s="70"/>
      <c r="I55" s="70"/>
      <c r="J55" s="70"/>
      <c r="K55" s="70"/>
      <c r="L55" s="70"/>
      <c r="M55" s="70"/>
      <c r="N55" s="70"/>
      <c r="O55" s="70"/>
      <c r="P55" s="70"/>
      <c r="Q55" s="70"/>
      <c r="R55" s="70"/>
      <c r="S55" s="70"/>
      <c r="T55" s="70"/>
      <c r="U55" s="70"/>
      <c r="V55" s="70"/>
      <c r="W55" s="70"/>
      <c r="X55" s="70"/>
      <c r="Y55" s="70"/>
    </row>
    <row r="56" spans="1:25" x14ac:dyDescent="0.25">
      <c r="A56" s="70"/>
      <c r="B56" s="70"/>
      <c r="C56" s="70"/>
      <c r="D56" s="70"/>
      <c r="E56" s="70"/>
      <c r="F56" s="70"/>
      <c r="G56" s="70"/>
      <c r="H56" s="70"/>
      <c r="I56" s="70"/>
      <c r="J56" s="70"/>
      <c r="K56" s="70"/>
      <c r="L56" s="70"/>
      <c r="M56" s="70"/>
      <c r="N56" s="70"/>
      <c r="O56" s="70"/>
      <c r="P56" s="70"/>
      <c r="Q56" s="70"/>
      <c r="R56" s="70"/>
      <c r="S56" s="70"/>
      <c r="T56" s="70"/>
      <c r="U56" s="70"/>
      <c r="V56" s="70"/>
      <c r="W56" s="70"/>
      <c r="X56" s="70"/>
      <c r="Y56" s="70"/>
    </row>
    <row r="57" spans="1:25" x14ac:dyDescent="0.25">
      <c r="A57" s="70"/>
      <c r="B57" s="70"/>
      <c r="C57" s="70"/>
      <c r="D57" s="70"/>
      <c r="E57" s="70"/>
      <c r="F57" s="70"/>
      <c r="G57" s="70"/>
      <c r="H57" s="70"/>
      <c r="I57" s="70"/>
      <c r="J57" s="70"/>
      <c r="K57" s="70"/>
      <c r="L57" s="70"/>
      <c r="M57" s="70"/>
      <c r="N57" s="70"/>
      <c r="O57" s="70"/>
      <c r="P57" s="70"/>
      <c r="Q57" s="70"/>
      <c r="R57" s="70"/>
      <c r="S57" s="70"/>
      <c r="T57" s="70"/>
      <c r="U57" s="70"/>
      <c r="V57" s="70"/>
      <c r="W57" s="70"/>
      <c r="X57" s="70"/>
      <c r="Y57" s="70"/>
    </row>
    <row r="58" spans="1:25" x14ac:dyDescent="0.25">
      <c r="A58" s="70"/>
      <c r="B58" s="70"/>
      <c r="C58" s="70"/>
      <c r="D58" s="70"/>
      <c r="E58" s="70"/>
      <c r="F58" s="70"/>
      <c r="G58" s="70"/>
      <c r="H58" s="70"/>
      <c r="I58" s="70"/>
      <c r="J58" s="70"/>
      <c r="K58" s="70"/>
      <c r="L58" s="70"/>
      <c r="M58" s="70"/>
      <c r="N58" s="70"/>
      <c r="O58" s="70"/>
      <c r="P58" s="70"/>
      <c r="Q58" s="70"/>
      <c r="R58" s="70"/>
      <c r="S58" s="70"/>
      <c r="T58" s="70"/>
      <c r="U58" s="70"/>
      <c r="V58" s="70"/>
      <c r="W58" s="70"/>
      <c r="X58" s="70"/>
      <c r="Y58" s="70"/>
    </row>
    <row r="59" spans="1:25" x14ac:dyDescent="0.25">
      <c r="A59" s="70"/>
      <c r="B59" s="70"/>
      <c r="C59" s="70"/>
      <c r="D59" s="70"/>
      <c r="E59" s="70"/>
      <c r="F59" s="70"/>
      <c r="G59" s="70"/>
      <c r="H59" s="70"/>
      <c r="I59" s="70"/>
      <c r="J59" s="70"/>
      <c r="K59" s="70"/>
      <c r="L59" s="70"/>
      <c r="M59" s="70"/>
      <c r="N59" s="70"/>
      <c r="O59" s="70"/>
      <c r="P59" s="70"/>
      <c r="Q59" s="70"/>
      <c r="R59" s="70"/>
      <c r="S59" s="70"/>
      <c r="T59" s="70"/>
      <c r="U59" s="70"/>
      <c r="V59" s="70"/>
      <c r="W59" s="70"/>
      <c r="X59" s="70"/>
      <c r="Y59" s="70"/>
    </row>
    <row r="60" spans="1:25" x14ac:dyDescent="0.25">
      <c r="A60" s="70"/>
      <c r="B60" s="70"/>
      <c r="C60" s="70"/>
      <c r="D60" s="70"/>
      <c r="E60" s="70"/>
      <c r="F60" s="70"/>
      <c r="G60" s="70"/>
      <c r="H60" s="70"/>
      <c r="I60" s="70"/>
      <c r="J60" s="70"/>
      <c r="K60" s="70"/>
      <c r="L60" s="70"/>
      <c r="M60" s="70"/>
      <c r="N60" s="70"/>
      <c r="O60" s="70"/>
      <c r="P60" s="70"/>
      <c r="Q60" s="70"/>
      <c r="R60" s="70"/>
      <c r="S60" s="70"/>
      <c r="T60" s="70"/>
      <c r="U60" s="70"/>
      <c r="V60" s="70"/>
      <c r="W60" s="70"/>
      <c r="X60" s="70"/>
      <c r="Y60" s="70"/>
    </row>
    <row r="61" spans="1:25" x14ac:dyDescent="0.25">
      <c r="A61" s="70"/>
      <c r="B61" s="70"/>
      <c r="C61" s="70"/>
      <c r="D61" s="70"/>
      <c r="E61" s="70"/>
      <c r="F61" s="70"/>
      <c r="G61" s="70"/>
      <c r="H61" s="70"/>
      <c r="I61" s="70"/>
      <c r="J61" s="70"/>
      <c r="K61" s="70"/>
      <c r="L61" s="70"/>
      <c r="M61" s="70"/>
      <c r="N61" s="70"/>
      <c r="O61" s="70"/>
      <c r="P61" s="70"/>
      <c r="Q61" s="70"/>
      <c r="R61" s="70"/>
      <c r="S61" s="70"/>
      <c r="T61" s="70"/>
      <c r="U61" s="70"/>
      <c r="V61" s="70"/>
      <c r="W61" s="70"/>
      <c r="X61" s="70"/>
      <c r="Y61" s="70"/>
    </row>
    <row r="62" spans="1:25" x14ac:dyDescent="0.25">
      <c r="A62" s="70"/>
      <c r="B62" s="70"/>
      <c r="C62" s="70"/>
      <c r="D62" s="70"/>
      <c r="E62" s="70"/>
      <c r="F62" s="70"/>
      <c r="G62" s="70"/>
      <c r="H62" s="70"/>
      <c r="I62" s="70"/>
      <c r="J62" s="70"/>
      <c r="K62" s="70"/>
      <c r="L62" s="70"/>
      <c r="M62" s="70"/>
      <c r="N62" s="70"/>
      <c r="O62" s="70"/>
      <c r="P62" s="70"/>
      <c r="Q62" s="70"/>
      <c r="R62" s="70"/>
      <c r="S62" s="70"/>
      <c r="T62" s="70"/>
      <c r="U62" s="70"/>
      <c r="V62" s="70"/>
      <c r="W62" s="70"/>
      <c r="X62" s="70"/>
      <c r="Y62" s="70"/>
    </row>
    <row r="63" spans="1:25" x14ac:dyDescent="0.25">
      <c r="A63" s="70"/>
      <c r="B63" s="70"/>
      <c r="C63" s="70"/>
      <c r="D63" s="70"/>
      <c r="E63" s="70"/>
      <c r="F63" s="70"/>
      <c r="G63" s="70"/>
      <c r="H63" s="70"/>
      <c r="I63" s="70"/>
      <c r="J63" s="70"/>
      <c r="K63" s="70"/>
      <c r="L63" s="70"/>
      <c r="M63" s="70"/>
      <c r="N63" s="70"/>
      <c r="O63" s="70"/>
      <c r="P63" s="70"/>
      <c r="Q63" s="70"/>
      <c r="R63" s="70"/>
      <c r="S63" s="70"/>
      <c r="T63" s="70"/>
      <c r="U63" s="70"/>
      <c r="V63" s="70"/>
      <c r="W63" s="70"/>
      <c r="X63" s="70"/>
      <c r="Y63" s="70"/>
    </row>
    <row r="64" spans="1:25" x14ac:dyDescent="0.25">
      <c r="A64" s="70"/>
      <c r="B64" s="70"/>
      <c r="C64" s="70"/>
      <c r="D64" s="70"/>
      <c r="E64" s="70"/>
      <c r="F64" s="70"/>
      <c r="G64" s="70"/>
      <c r="H64" s="70"/>
      <c r="I64" s="70"/>
      <c r="J64" s="70"/>
      <c r="K64" s="70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</row>
    <row r="65" spans="1:25" x14ac:dyDescent="0.25">
      <c r="A65" s="70"/>
      <c r="B65" s="70"/>
      <c r="C65" s="70"/>
      <c r="D65" s="70"/>
      <c r="E65" s="70"/>
      <c r="F65" s="70"/>
      <c r="G65" s="70"/>
      <c r="H65" s="70"/>
      <c r="I65" s="70"/>
      <c r="J65" s="70"/>
      <c r="K65" s="70"/>
      <c r="L65" s="70"/>
      <c r="M65" s="70"/>
      <c r="N65" s="70"/>
      <c r="O65" s="70"/>
      <c r="P65" s="70"/>
      <c r="Q65" s="70"/>
      <c r="R65" s="70"/>
      <c r="S65" s="70"/>
      <c r="T65" s="70"/>
      <c r="U65" s="70"/>
      <c r="V65" s="70"/>
      <c r="W65" s="70"/>
      <c r="X65" s="70"/>
      <c r="Y65" s="70"/>
    </row>
    <row r="66" spans="1:25" x14ac:dyDescent="0.25">
      <c r="A66" s="70"/>
      <c r="B66" s="70"/>
      <c r="C66" s="70"/>
      <c r="D66" s="70"/>
      <c r="E66" s="70"/>
      <c r="F66" s="70"/>
      <c r="G66" s="70"/>
      <c r="H66" s="70"/>
      <c r="I66" s="70"/>
      <c r="J66" s="70"/>
      <c r="K66" s="70"/>
      <c r="L66" s="70"/>
      <c r="M66" s="70"/>
      <c r="N66" s="70"/>
      <c r="O66" s="70"/>
      <c r="P66" s="70"/>
      <c r="Q66" s="70"/>
      <c r="R66" s="70"/>
      <c r="S66" s="70"/>
      <c r="T66" s="70"/>
      <c r="U66" s="70"/>
      <c r="V66" s="70"/>
      <c r="W66" s="70"/>
      <c r="X66" s="70"/>
      <c r="Y66" s="70"/>
    </row>
    <row r="67" spans="1:25" x14ac:dyDescent="0.25">
      <c r="A67" s="70"/>
      <c r="B67" s="70"/>
      <c r="C67" s="70"/>
      <c r="D67" s="70"/>
      <c r="E67" s="70"/>
      <c r="F67" s="70"/>
      <c r="G67" s="70"/>
      <c r="H67" s="70"/>
      <c r="I67" s="70"/>
      <c r="J67" s="70"/>
      <c r="K67" s="70"/>
      <c r="L67" s="70"/>
      <c r="M67" s="70"/>
      <c r="N67" s="70"/>
      <c r="O67" s="70"/>
      <c r="P67" s="70"/>
      <c r="Q67" s="70"/>
      <c r="R67" s="70"/>
      <c r="S67" s="70"/>
      <c r="T67" s="70"/>
      <c r="U67" s="70"/>
      <c r="V67" s="70"/>
      <c r="W67" s="70"/>
      <c r="X67" s="70"/>
      <c r="Y67" s="70"/>
    </row>
    <row r="68" spans="1:25" x14ac:dyDescent="0.25">
      <c r="A68" s="70"/>
      <c r="B68" s="70"/>
      <c r="C68" s="70"/>
      <c r="D68" s="70"/>
      <c r="E68" s="70"/>
      <c r="F68" s="70"/>
      <c r="G68" s="70"/>
      <c r="H68" s="70"/>
      <c r="I68" s="70"/>
      <c r="J68" s="70"/>
      <c r="K68" s="70"/>
      <c r="L68" s="70"/>
      <c r="M68" s="70"/>
      <c r="N68" s="70"/>
      <c r="O68" s="70"/>
      <c r="P68" s="70"/>
      <c r="Q68" s="70"/>
      <c r="R68" s="70"/>
      <c r="S68" s="70"/>
      <c r="T68" s="70"/>
      <c r="U68" s="70"/>
      <c r="V68" s="70"/>
      <c r="W68" s="70"/>
      <c r="X68" s="70"/>
      <c r="Y68" s="70"/>
    </row>
    <row r="69" spans="1:25" x14ac:dyDescent="0.25">
      <c r="A69" s="70"/>
      <c r="B69" s="70"/>
      <c r="C69" s="70"/>
      <c r="D69" s="70"/>
      <c r="E69" s="70"/>
      <c r="F69" s="70"/>
      <c r="G69" s="70"/>
      <c r="H69" s="70"/>
      <c r="I69" s="70"/>
      <c r="J69" s="70"/>
      <c r="K69" s="70"/>
      <c r="L69" s="70"/>
      <c r="M69" s="70"/>
      <c r="N69" s="70"/>
      <c r="O69" s="70"/>
      <c r="P69" s="70"/>
      <c r="Q69" s="70"/>
      <c r="R69" s="70"/>
      <c r="S69" s="70"/>
      <c r="T69" s="70"/>
      <c r="U69" s="70"/>
      <c r="V69" s="70"/>
      <c r="W69" s="70"/>
      <c r="X69" s="70"/>
      <c r="Y69" s="70"/>
    </row>
    <row r="70" spans="1:25" x14ac:dyDescent="0.25">
      <c r="A70" s="70"/>
      <c r="B70" s="70"/>
      <c r="C70" s="70"/>
      <c r="D70" s="70"/>
      <c r="E70" s="70"/>
      <c r="F70" s="70"/>
      <c r="G70" s="70"/>
      <c r="H70" s="70"/>
      <c r="I70" s="70"/>
      <c r="J70" s="70"/>
      <c r="K70" s="70"/>
      <c r="L70" s="70"/>
      <c r="M70" s="70"/>
      <c r="N70" s="70"/>
      <c r="O70" s="70"/>
      <c r="P70" s="70"/>
      <c r="Q70" s="70"/>
      <c r="R70" s="70"/>
      <c r="S70" s="70"/>
      <c r="T70" s="70"/>
      <c r="U70" s="70"/>
      <c r="V70" s="70"/>
      <c r="W70" s="70"/>
      <c r="X70" s="70"/>
      <c r="Y70" s="70"/>
    </row>
    <row r="71" spans="1:25" x14ac:dyDescent="0.25">
      <c r="A71" s="70"/>
      <c r="B71" s="70"/>
      <c r="C71" s="70"/>
      <c r="D71" s="70"/>
      <c r="E71" s="70"/>
      <c r="F71" s="70"/>
      <c r="G71" s="70"/>
      <c r="H71" s="70"/>
      <c r="I71" s="70"/>
      <c r="J71" s="70"/>
      <c r="K71" s="70"/>
      <c r="L71" s="70"/>
      <c r="M71" s="70"/>
      <c r="N71" s="70"/>
      <c r="O71" s="70"/>
      <c r="P71" s="70"/>
      <c r="Q71" s="70"/>
      <c r="R71" s="70"/>
      <c r="S71" s="70"/>
      <c r="T71" s="70"/>
      <c r="U71" s="70"/>
      <c r="V71" s="70"/>
      <c r="W71" s="70"/>
      <c r="X71" s="70"/>
      <c r="Y71" s="70"/>
    </row>
    <row r="72" spans="1:25" x14ac:dyDescent="0.25">
      <c r="A72" s="70"/>
      <c r="B72" s="70"/>
      <c r="C72" s="70"/>
      <c r="D72" s="70"/>
      <c r="E72" s="70"/>
      <c r="F72" s="70"/>
      <c r="G72" s="70"/>
      <c r="H72" s="70"/>
      <c r="I72" s="70"/>
      <c r="J72" s="70"/>
      <c r="K72" s="70"/>
      <c r="L72" s="70"/>
      <c r="M72" s="70"/>
      <c r="N72" s="70"/>
      <c r="O72" s="70"/>
      <c r="P72" s="70"/>
      <c r="Q72" s="70"/>
      <c r="R72" s="70"/>
      <c r="S72" s="70"/>
      <c r="T72" s="70"/>
      <c r="U72" s="70"/>
      <c r="V72" s="70"/>
      <c r="W72" s="70"/>
      <c r="X72" s="70"/>
      <c r="Y72" s="70"/>
    </row>
    <row r="73" spans="1:25" x14ac:dyDescent="0.25">
      <c r="A73" s="70"/>
      <c r="B73" s="70"/>
      <c r="C73" s="70"/>
      <c r="D73" s="70"/>
      <c r="E73" s="70"/>
      <c r="F73" s="70"/>
      <c r="G73" s="70"/>
      <c r="H73" s="70"/>
      <c r="I73" s="70"/>
      <c r="J73" s="70"/>
      <c r="K73" s="70"/>
      <c r="L73" s="70"/>
      <c r="M73" s="70"/>
      <c r="N73" s="70"/>
      <c r="O73" s="70"/>
      <c r="P73" s="70"/>
      <c r="Q73" s="70"/>
      <c r="R73" s="70"/>
      <c r="S73" s="70"/>
      <c r="T73" s="70"/>
      <c r="U73" s="70"/>
      <c r="V73" s="70"/>
      <c r="W73" s="70"/>
      <c r="X73" s="70"/>
      <c r="Y73" s="70"/>
    </row>
    <row r="74" spans="1:25" x14ac:dyDescent="0.25">
      <c r="A74" s="70"/>
      <c r="B74" s="70"/>
      <c r="C74" s="70"/>
      <c r="D74" s="70"/>
      <c r="E74" s="70"/>
      <c r="F74" s="70"/>
      <c r="G74" s="70"/>
      <c r="H74" s="70"/>
      <c r="I74" s="70"/>
      <c r="J74" s="70"/>
      <c r="K74" s="70"/>
      <c r="L74" s="70"/>
      <c r="M74" s="70"/>
      <c r="N74" s="70"/>
      <c r="O74" s="70"/>
      <c r="P74" s="70"/>
      <c r="Q74" s="70"/>
      <c r="R74" s="70"/>
      <c r="S74" s="70"/>
      <c r="T74" s="70"/>
      <c r="U74" s="70"/>
      <c r="V74" s="70"/>
      <c r="W74" s="70"/>
      <c r="X74" s="70"/>
      <c r="Y74" s="70"/>
    </row>
    <row r="75" spans="1:25" x14ac:dyDescent="0.25">
      <c r="A75" s="70"/>
      <c r="B75" s="70"/>
      <c r="C75" s="70"/>
      <c r="D75" s="70"/>
      <c r="E75" s="70"/>
      <c r="F75" s="70"/>
      <c r="G75" s="70"/>
      <c r="H75" s="70"/>
      <c r="I75" s="70"/>
      <c r="J75" s="70"/>
      <c r="K75" s="70"/>
      <c r="L75" s="70"/>
      <c r="M75" s="70"/>
      <c r="N75" s="70"/>
      <c r="O75" s="70"/>
      <c r="P75" s="70"/>
      <c r="Q75" s="70"/>
      <c r="R75" s="70"/>
      <c r="S75" s="70"/>
      <c r="T75" s="70"/>
      <c r="U75" s="70"/>
      <c r="V75" s="70"/>
      <c r="W75" s="70"/>
      <c r="X75" s="70"/>
      <c r="Y75" s="70"/>
    </row>
    <row r="76" spans="1:25" x14ac:dyDescent="0.25">
      <c r="A76" s="70"/>
      <c r="B76" s="70"/>
      <c r="C76" s="70"/>
      <c r="D76" s="70"/>
      <c r="E76" s="70"/>
      <c r="F76" s="70"/>
      <c r="G76" s="70"/>
      <c r="H76" s="70"/>
      <c r="I76" s="70"/>
      <c r="J76" s="70"/>
      <c r="K76" s="70"/>
      <c r="L76" s="70"/>
      <c r="M76" s="70"/>
      <c r="N76" s="70"/>
      <c r="O76" s="70"/>
      <c r="P76" s="70"/>
      <c r="Q76" s="70"/>
      <c r="R76" s="70"/>
      <c r="S76" s="70"/>
      <c r="T76" s="70"/>
      <c r="U76" s="70"/>
      <c r="V76" s="70"/>
      <c r="W76" s="70"/>
      <c r="X76" s="70"/>
      <c r="Y76" s="70"/>
    </row>
    <row r="77" spans="1:25" x14ac:dyDescent="0.25">
      <c r="A77" s="70"/>
      <c r="B77" s="70"/>
      <c r="C77" s="70"/>
      <c r="D77" s="70"/>
      <c r="E77" s="70"/>
      <c r="F77" s="70"/>
      <c r="G77" s="70"/>
      <c r="H77" s="70"/>
      <c r="I77" s="70"/>
      <c r="J77" s="70"/>
      <c r="K77" s="70"/>
      <c r="L77" s="70"/>
      <c r="M77" s="70"/>
      <c r="N77" s="70"/>
      <c r="O77" s="70"/>
      <c r="P77" s="70"/>
      <c r="Q77" s="70"/>
      <c r="R77" s="70"/>
      <c r="S77" s="70"/>
      <c r="T77" s="70"/>
      <c r="U77" s="70"/>
      <c r="V77" s="70"/>
      <c r="W77" s="70"/>
      <c r="X77" s="70"/>
      <c r="Y77" s="70"/>
    </row>
    <row r="78" spans="1:25" x14ac:dyDescent="0.25">
      <c r="A78" s="70"/>
      <c r="B78" s="70"/>
      <c r="C78" s="70"/>
      <c r="D78" s="70"/>
      <c r="E78" s="70"/>
      <c r="F78" s="70"/>
      <c r="G78" s="70"/>
      <c r="H78" s="70"/>
      <c r="I78" s="70"/>
      <c r="J78" s="70"/>
      <c r="K78" s="70"/>
      <c r="L78" s="70"/>
      <c r="M78" s="70"/>
      <c r="N78" s="70"/>
      <c r="O78" s="70"/>
      <c r="P78" s="70"/>
      <c r="Q78" s="70"/>
      <c r="R78" s="70"/>
      <c r="S78" s="70"/>
      <c r="T78" s="70"/>
      <c r="U78" s="70"/>
      <c r="V78" s="70"/>
      <c r="W78" s="70"/>
      <c r="X78" s="70"/>
      <c r="Y78" s="70"/>
    </row>
    <row r="79" spans="1:25" x14ac:dyDescent="0.25">
      <c r="A79" s="70"/>
      <c r="B79" s="70"/>
      <c r="C79" s="70"/>
      <c r="D79" s="70"/>
      <c r="E79" s="70"/>
      <c r="F79" s="70"/>
      <c r="G79" s="70"/>
      <c r="H79" s="70"/>
      <c r="I79" s="70"/>
      <c r="J79" s="70"/>
      <c r="K79" s="70"/>
      <c r="L79" s="70"/>
      <c r="M79" s="70"/>
      <c r="N79" s="70"/>
      <c r="O79" s="70"/>
      <c r="P79" s="70"/>
      <c r="Q79" s="70"/>
      <c r="R79" s="70"/>
      <c r="S79" s="70"/>
      <c r="T79" s="70"/>
      <c r="U79" s="70"/>
      <c r="V79" s="70"/>
      <c r="W79" s="70"/>
      <c r="X79" s="70"/>
      <c r="Y79" s="70"/>
    </row>
    <row r="80" spans="1:25" x14ac:dyDescent="0.25">
      <c r="A80" s="70"/>
      <c r="B80" s="70"/>
      <c r="C80" s="70"/>
      <c r="D80" s="70"/>
      <c r="E80" s="70"/>
      <c r="F80" s="70"/>
      <c r="G80" s="70"/>
      <c r="H80" s="70"/>
      <c r="I80" s="70"/>
      <c r="J80" s="70"/>
      <c r="K80" s="70"/>
      <c r="L80" s="70"/>
      <c r="M80" s="70"/>
      <c r="N80" s="70"/>
      <c r="O80" s="70"/>
      <c r="P80" s="70"/>
      <c r="Q80" s="70"/>
      <c r="R80" s="70"/>
      <c r="S80" s="70"/>
      <c r="T80" s="70"/>
      <c r="U80" s="70"/>
      <c r="V80" s="70"/>
      <c r="W80" s="70"/>
      <c r="X80" s="70"/>
      <c r="Y80" s="70"/>
    </row>
    <row r="81" spans="1:25" x14ac:dyDescent="0.25">
      <c r="A81" s="70"/>
      <c r="B81" s="70"/>
      <c r="C81" s="70"/>
      <c r="D81" s="70"/>
      <c r="E81" s="70"/>
      <c r="F81" s="70"/>
      <c r="G81" s="70"/>
      <c r="H81" s="70"/>
      <c r="I81" s="70"/>
      <c r="J81" s="70"/>
      <c r="K81" s="70"/>
      <c r="L81" s="70"/>
      <c r="M81" s="70"/>
      <c r="N81" s="70"/>
      <c r="O81" s="70"/>
      <c r="P81" s="70"/>
      <c r="Q81" s="70"/>
      <c r="R81" s="70"/>
      <c r="S81" s="70"/>
      <c r="T81" s="70"/>
      <c r="U81" s="70"/>
      <c r="V81" s="70"/>
      <c r="W81" s="70"/>
      <c r="X81" s="70"/>
      <c r="Y81" s="70"/>
    </row>
    <row r="82" spans="1:25" x14ac:dyDescent="0.25">
      <c r="A82" s="70"/>
      <c r="B82" s="70"/>
      <c r="C82" s="70"/>
      <c r="D82" s="70"/>
      <c r="E82" s="70"/>
      <c r="F82" s="70"/>
      <c r="G82" s="70"/>
      <c r="H82" s="70"/>
      <c r="I82" s="70"/>
      <c r="J82" s="70"/>
      <c r="K82" s="70"/>
      <c r="L82" s="70"/>
      <c r="M82" s="70"/>
      <c r="N82" s="70"/>
      <c r="O82" s="70"/>
      <c r="P82" s="70"/>
      <c r="Q82" s="70"/>
      <c r="R82" s="70"/>
      <c r="S82" s="70"/>
      <c r="T82" s="70"/>
      <c r="U82" s="70"/>
      <c r="V82" s="70"/>
      <c r="W82" s="70"/>
      <c r="X82" s="70"/>
      <c r="Y82" s="70"/>
    </row>
    <row r="83" spans="1:25" x14ac:dyDescent="0.25">
      <c r="A83" s="70"/>
      <c r="B83" s="70"/>
      <c r="C83" s="70"/>
      <c r="D83" s="70"/>
      <c r="E83" s="70"/>
      <c r="F83" s="70"/>
      <c r="G83" s="70"/>
      <c r="H83" s="70"/>
      <c r="I83" s="70"/>
      <c r="J83" s="70"/>
      <c r="K83" s="70"/>
      <c r="L83" s="70"/>
      <c r="M83" s="70"/>
      <c r="N83" s="70"/>
      <c r="O83" s="70"/>
      <c r="P83" s="70"/>
      <c r="Q83" s="70"/>
      <c r="R83" s="70"/>
      <c r="S83" s="70"/>
      <c r="T83" s="70"/>
      <c r="U83" s="70"/>
      <c r="V83" s="70"/>
      <c r="W83" s="70"/>
      <c r="X83" s="70"/>
      <c r="Y83" s="70"/>
    </row>
    <row r="84" spans="1:25" x14ac:dyDescent="0.25">
      <c r="A84" s="70"/>
      <c r="B84" s="70"/>
      <c r="C84" s="70"/>
      <c r="D84" s="70"/>
      <c r="E84" s="70"/>
      <c r="F84" s="70"/>
      <c r="G84" s="70"/>
      <c r="H84" s="70"/>
      <c r="I84" s="70"/>
      <c r="J84" s="70"/>
      <c r="K84" s="70"/>
      <c r="L84" s="70"/>
      <c r="M84" s="70"/>
      <c r="N84" s="70"/>
      <c r="O84" s="70"/>
      <c r="P84" s="70"/>
      <c r="Q84" s="70"/>
      <c r="R84" s="70"/>
      <c r="S84" s="70"/>
      <c r="T84" s="70"/>
      <c r="U84" s="70"/>
      <c r="V84" s="70"/>
      <c r="W84" s="70"/>
      <c r="X84" s="70"/>
      <c r="Y84" s="70"/>
    </row>
    <row r="85" spans="1:25" x14ac:dyDescent="0.25">
      <c r="A85" s="70"/>
      <c r="B85" s="70"/>
      <c r="C85" s="70"/>
      <c r="D85" s="70"/>
      <c r="E85" s="70"/>
      <c r="F85" s="70"/>
      <c r="G85" s="70"/>
      <c r="H85" s="70"/>
      <c r="I85" s="70"/>
      <c r="J85" s="70"/>
      <c r="K85" s="70"/>
      <c r="L85" s="70"/>
      <c r="M85" s="70"/>
      <c r="N85" s="70"/>
      <c r="O85" s="70"/>
      <c r="P85" s="70"/>
      <c r="Q85" s="70"/>
      <c r="R85" s="70"/>
      <c r="S85" s="70"/>
      <c r="T85" s="70"/>
      <c r="U85" s="70"/>
      <c r="V85" s="70"/>
      <c r="W85" s="70"/>
      <c r="X85" s="70"/>
      <c r="Y85" s="70"/>
    </row>
    <row r="86" spans="1:25" x14ac:dyDescent="0.25">
      <c r="A86" s="70"/>
      <c r="B86" s="70"/>
      <c r="C86" s="70"/>
      <c r="D86" s="70"/>
      <c r="E86" s="70"/>
      <c r="F86" s="70"/>
      <c r="G86" s="70"/>
      <c r="H86" s="70"/>
      <c r="I86" s="70"/>
      <c r="J86" s="70"/>
      <c r="K86" s="70"/>
      <c r="L86" s="70"/>
      <c r="M86" s="70"/>
      <c r="N86" s="70"/>
      <c r="O86" s="70"/>
      <c r="P86" s="70"/>
      <c r="Q86" s="70"/>
      <c r="R86" s="70"/>
      <c r="S86" s="70"/>
      <c r="T86" s="70"/>
      <c r="U86" s="70"/>
      <c r="V86" s="70"/>
      <c r="W86" s="70"/>
      <c r="X86" s="70"/>
      <c r="Y86" s="70"/>
    </row>
    <row r="87" spans="1:25" x14ac:dyDescent="0.25">
      <c r="A87" s="70"/>
      <c r="B87" s="70"/>
      <c r="C87" s="70"/>
      <c r="D87" s="70"/>
      <c r="E87" s="70"/>
      <c r="F87" s="70"/>
      <c r="G87" s="70"/>
      <c r="H87" s="70"/>
      <c r="I87" s="70"/>
      <c r="J87" s="70"/>
      <c r="K87" s="70"/>
      <c r="L87" s="70"/>
      <c r="M87" s="70"/>
      <c r="N87" s="70"/>
      <c r="O87" s="70"/>
      <c r="P87" s="70"/>
      <c r="Q87" s="70"/>
      <c r="R87" s="70"/>
      <c r="S87" s="70"/>
      <c r="T87" s="70"/>
      <c r="U87" s="70"/>
      <c r="V87" s="70"/>
      <c r="W87" s="70"/>
      <c r="X87" s="70"/>
      <c r="Y87" s="70"/>
    </row>
    <row r="88" spans="1:25" x14ac:dyDescent="0.25">
      <c r="A88" s="70"/>
      <c r="B88" s="70"/>
      <c r="C88" s="70"/>
      <c r="D88" s="70"/>
      <c r="E88" s="70"/>
      <c r="F88" s="70"/>
      <c r="G88" s="70"/>
      <c r="H88" s="70"/>
      <c r="I88" s="70"/>
      <c r="J88" s="70"/>
      <c r="K88" s="70"/>
      <c r="L88" s="70"/>
      <c r="M88" s="70"/>
      <c r="N88" s="70"/>
      <c r="O88" s="70"/>
      <c r="P88" s="70"/>
      <c r="Q88" s="70"/>
      <c r="R88" s="70"/>
      <c r="S88" s="70"/>
      <c r="T88" s="70"/>
      <c r="U88" s="70"/>
      <c r="V88" s="70"/>
      <c r="W88" s="70"/>
      <c r="X88" s="70"/>
      <c r="Y88" s="70"/>
    </row>
    <row r="89" spans="1:25" x14ac:dyDescent="0.25">
      <c r="A89" s="70"/>
      <c r="B89" s="70"/>
      <c r="C89" s="70"/>
      <c r="D89" s="70"/>
      <c r="E89" s="70"/>
      <c r="F89" s="70"/>
      <c r="G89" s="70"/>
      <c r="H89" s="70"/>
      <c r="I89" s="70"/>
      <c r="J89" s="70"/>
      <c r="K89" s="70"/>
      <c r="L89" s="70"/>
      <c r="M89" s="70"/>
      <c r="N89" s="70"/>
      <c r="O89" s="70"/>
      <c r="P89" s="70"/>
      <c r="Q89" s="70"/>
      <c r="R89" s="70"/>
      <c r="S89" s="70"/>
      <c r="T89" s="70"/>
      <c r="U89" s="70"/>
      <c r="V89" s="70"/>
      <c r="W89" s="70"/>
      <c r="X89" s="70"/>
      <c r="Y89" s="70"/>
    </row>
    <row r="90" spans="1:25" x14ac:dyDescent="0.25">
      <c r="A90" s="70"/>
      <c r="B90" s="70"/>
      <c r="C90" s="70"/>
      <c r="D90" s="70"/>
      <c r="E90" s="70"/>
      <c r="F90" s="70"/>
      <c r="G90" s="70"/>
      <c r="H90" s="70"/>
      <c r="I90" s="70"/>
      <c r="J90" s="70"/>
      <c r="K90" s="70"/>
      <c r="L90" s="70"/>
      <c r="M90" s="70"/>
      <c r="N90" s="70"/>
      <c r="O90" s="70"/>
      <c r="P90" s="70"/>
      <c r="Q90" s="70"/>
      <c r="R90" s="70"/>
      <c r="S90" s="70"/>
      <c r="T90" s="70"/>
      <c r="U90" s="70"/>
      <c r="V90" s="70"/>
      <c r="W90" s="70"/>
      <c r="X90" s="70"/>
      <c r="Y90" s="70"/>
    </row>
    <row r="91" spans="1:25" x14ac:dyDescent="0.25">
      <c r="A91" s="70"/>
      <c r="B91" s="70"/>
      <c r="C91" s="70"/>
      <c r="D91" s="70"/>
      <c r="E91" s="70"/>
      <c r="F91" s="70"/>
      <c r="G91" s="70"/>
      <c r="H91" s="70"/>
      <c r="I91" s="70"/>
      <c r="J91" s="70"/>
      <c r="K91" s="70"/>
      <c r="L91" s="70"/>
      <c r="M91" s="70"/>
      <c r="N91" s="70"/>
      <c r="O91" s="70"/>
      <c r="P91" s="70"/>
      <c r="Q91" s="70"/>
      <c r="R91" s="70"/>
      <c r="S91" s="70"/>
      <c r="T91" s="70"/>
      <c r="U91" s="70"/>
      <c r="V91" s="70"/>
      <c r="W91" s="70"/>
      <c r="X91" s="70"/>
      <c r="Y91" s="70"/>
    </row>
    <row r="92" spans="1:25" x14ac:dyDescent="0.25">
      <c r="A92" s="70"/>
      <c r="B92" s="70"/>
      <c r="C92" s="70"/>
      <c r="D92" s="70"/>
      <c r="E92" s="70"/>
      <c r="F92" s="70"/>
      <c r="G92" s="70"/>
      <c r="H92" s="70"/>
      <c r="I92" s="70"/>
      <c r="J92" s="70"/>
      <c r="K92" s="70"/>
      <c r="L92" s="70"/>
      <c r="M92" s="70"/>
      <c r="N92" s="70"/>
      <c r="O92" s="70"/>
      <c r="P92" s="70"/>
      <c r="Q92" s="70"/>
      <c r="R92" s="70"/>
      <c r="S92" s="70"/>
      <c r="T92" s="70"/>
      <c r="U92" s="70"/>
      <c r="V92" s="70"/>
      <c r="W92" s="70"/>
      <c r="X92" s="70"/>
      <c r="Y92" s="70"/>
    </row>
    <row r="93" spans="1:25" x14ac:dyDescent="0.25">
      <c r="A93" s="70"/>
      <c r="B93" s="70"/>
      <c r="C93" s="70"/>
      <c r="D93" s="70"/>
      <c r="E93" s="70"/>
      <c r="F93" s="70"/>
      <c r="G93" s="70"/>
      <c r="H93" s="70"/>
      <c r="I93" s="70"/>
      <c r="J93" s="70"/>
      <c r="K93" s="70"/>
      <c r="L93" s="70"/>
      <c r="M93" s="70"/>
      <c r="N93" s="70"/>
      <c r="O93" s="70"/>
      <c r="P93" s="70"/>
      <c r="Q93" s="70"/>
      <c r="R93" s="70"/>
      <c r="S93" s="70"/>
      <c r="T93" s="70"/>
      <c r="U93" s="70"/>
      <c r="V93" s="70"/>
      <c r="W93" s="70"/>
      <c r="X93" s="70"/>
      <c r="Y93" s="70"/>
    </row>
    <row r="94" spans="1:25" x14ac:dyDescent="0.25">
      <c r="A94" s="70"/>
      <c r="B94" s="70"/>
      <c r="C94" s="70"/>
      <c r="D94" s="70"/>
      <c r="E94" s="70"/>
      <c r="F94" s="70"/>
      <c r="G94" s="70"/>
      <c r="H94" s="70"/>
      <c r="I94" s="70"/>
      <c r="J94" s="70"/>
      <c r="K94" s="70"/>
      <c r="L94" s="70"/>
      <c r="M94" s="70"/>
      <c r="N94" s="70"/>
      <c r="O94" s="70"/>
      <c r="P94" s="70"/>
      <c r="Q94" s="70"/>
      <c r="R94" s="70"/>
      <c r="S94" s="70"/>
      <c r="T94" s="70"/>
      <c r="U94" s="70"/>
      <c r="V94" s="70"/>
      <c r="W94" s="70"/>
      <c r="X94" s="70"/>
      <c r="Y94" s="70"/>
    </row>
    <row r="95" spans="1:25" x14ac:dyDescent="0.25">
      <c r="A95" s="70"/>
      <c r="B95" s="70"/>
      <c r="C95" s="70"/>
      <c r="D95" s="70"/>
      <c r="E95" s="70"/>
      <c r="F95" s="70"/>
      <c r="G95" s="70"/>
      <c r="H95" s="70"/>
      <c r="I95" s="70"/>
      <c r="J95" s="70"/>
      <c r="K95" s="70"/>
      <c r="L95" s="70"/>
      <c r="M95" s="70"/>
      <c r="N95" s="70"/>
      <c r="O95" s="70"/>
      <c r="P95" s="70"/>
      <c r="Q95" s="70"/>
      <c r="R95" s="70"/>
      <c r="S95" s="70"/>
      <c r="T95" s="70"/>
      <c r="U95" s="70"/>
      <c r="V95" s="70"/>
      <c r="W95" s="70"/>
      <c r="X95" s="70"/>
      <c r="Y95" s="70"/>
    </row>
    <row r="96" spans="1:25" x14ac:dyDescent="0.25">
      <c r="A96" s="70"/>
      <c r="B96" s="70"/>
      <c r="C96" s="70"/>
      <c r="D96" s="70"/>
      <c r="E96" s="70"/>
      <c r="F96" s="70"/>
      <c r="G96" s="70"/>
      <c r="H96" s="70"/>
      <c r="I96" s="70"/>
      <c r="J96" s="70"/>
      <c r="K96" s="70"/>
      <c r="L96" s="70"/>
      <c r="M96" s="70"/>
      <c r="N96" s="70"/>
      <c r="O96" s="70"/>
      <c r="P96" s="70"/>
      <c r="Q96" s="70"/>
      <c r="R96" s="70"/>
      <c r="S96" s="70"/>
      <c r="T96" s="70"/>
      <c r="U96" s="70"/>
      <c r="V96" s="70"/>
      <c r="W96" s="70"/>
      <c r="X96" s="70"/>
      <c r="Y96" s="70"/>
    </row>
    <row r="97" spans="1:25" x14ac:dyDescent="0.25">
      <c r="A97" s="70"/>
      <c r="B97" s="70"/>
      <c r="C97" s="70"/>
      <c r="D97" s="70"/>
      <c r="E97" s="70"/>
      <c r="F97" s="70"/>
      <c r="G97" s="70"/>
      <c r="H97" s="70"/>
      <c r="I97" s="70"/>
      <c r="J97" s="70"/>
      <c r="K97" s="70"/>
      <c r="L97" s="70"/>
      <c r="M97" s="70"/>
      <c r="N97" s="70"/>
      <c r="O97" s="70"/>
      <c r="P97" s="70"/>
      <c r="Q97" s="70"/>
      <c r="R97" s="70"/>
      <c r="S97" s="70"/>
      <c r="T97" s="70"/>
      <c r="U97" s="70"/>
      <c r="V97" s="70"/>
      <c r="W97" s="70"/>
      <c r="X97" s="70"/>
      <c r="Y97" s="70"/>
    </row>
    <row r="98" spans="1:25" x14ac:dyDescent="0.25">
      <c r="A98" s="70"/>
      <c r="B98" s="70"/>
      <c r="C98" s="70"/>
      <c r="D98" s="70"/>
      <c r="E98" s="70"/>
      <c r="F98" s="70"/>
      <c r="G98" s="70"/>
      <c r="H98" s="70"/>
      <c r="I98" s="70"/>
      <c r="J98" s="70"/>
      <c r="K98" s="70"/>
      <c r="L98" s="70"/>
      <c r="M98" s="70"/>
      <c r="N98" s="70"/>
      <c r="O98" s="70"/>
      <c r="P98" s="70"/>
      <c r="Q98" s="70"/>
      <c r="R98" s="70"/>
      <c r="S98" s="70"/>
      <c r="T98" s="70"/>
      <c r="U98" s="70"/>
      <c r="V98" s="70"/>
      <c r="W98" s="70"/>
      <c r="X98" s="70"/>
      <c r="Y98" s="70"/>
    </row>
    <row r="99" spans="1:25" x14ac:dyDescent="0.25">
      <c r="A99" s="70"/>
      <c r="B99" s="70"/>
      <c r="C99" s="70"/>
      <c r="D99" s="70"/>
      <c r="E99" s="70"/>
      <c r="F99" s="70"/>
      <c r="G99" s="70"/>
      <c r="H99" s="70"/>
      <c r="I99" s="70"/>
      <c r="J99" s="70"/>
      <c r="K99" s="70"/>
      <c r="L99" s="70"/>
      <c r="M99" s="70"/>
      <c r="N99" s="70"/>
      <c r="O99" s="70"/>
      <c r="P99" s="70"/>
      <c r="Q99" s="70"/>
      <c r="R99" s="70"/>
      <c r="S99" s="70"/>
      <c r="T99" s="70"/>
      <c r="U99" s="70"/>
      <c r="V99" s="70"/>
      <c r="W99" s="70"/>
      <c r="X99" s="70"/>
      <c r="Y99" s="70"/>
    </row>
    <row r="100" spans="1:25" x14ac:dyDescent="0.25">
      <c r="A100" s="70"/>
      <c r="B100" s="70"/>
      <c r="C100" s="70"/>
      <c r="D100" s="70"/>
      <c r="E100" s="70"/>
      <c r="F100" s="70"/>
      <c r="G100" s="70"/>
      <c r="H100" s="70"/>
      <c r="I100" s="70"/>
      <c r="J100" s="70"/>
      <c r="K100" s="70"/>
      <c r="L100" s="70"/>
      <c r="M100" s="70"/>
      <c r="N100" s="70"/>
      <c r="O100" s="70"/>
      <c r="P100" s="70"/>
      <c r="Q100" s="70"/>
      <c r="R100" s="70"/>
      <c r="S100" s="70"/>
      <c r="T100" s="70"/>
      <c r="U100" s="70"/>
      <c r="V100" s="70"/>
      <c r="W100" s="70"/>
      <c r="X100" s="70"/>
      <c r="Y100" s="70"/>
    </row>
    <row r="101" spans="1:25" x14ac:dyDescent="0.25">
      <c r="A101" s="70"/>
      <c r="B101" s="70"/>
      <c r="C101" s="70"/>
      <c r="D101" s="70"/>
      <c r="E101" s="70"/>
      <c r="F101" s="70"/>
      <c r="G101" s="70"/>
      <c r="H101" s="70"/>
      <c r="I101" s="70"/>
      <c r="J101" s="70"/>
      <c r="K101" s="70"/>
      <c r="L101" s="70"/>
      <c r="M101" s="70"/>
      <c r="N101" s="70"/>
      <c r="O101" s="70"/>
      <c r="P101" s="70"/>
      <c r="Q101" s="70"/>
      <c r="R101" s="70"/>
      <c r="S101" s="70"/>
      <c r="T101" s="70"/>
      <c r="U101" s="70"/>
      <c r="V101" s="70"/>
      <c r="W101" s="70"/>
      <c r="X101" s="70"/>
      <c r="Y101" s="70"/>
    </row>
    <row r="102" spans="1:25" x14ac:dyDescent="0.25">
      <c r="A102" s="70"/>
      <c r="B102" s="70"/>
      <c r="C102" s="70"/>
      <c r="D102" s="70"/>
      <c r="E102" s="70"/>
      <c r="F102" s="70"/>
      <c r="G102" s="70"/>
      <c r="H102" s="70"/>
      <c r="I102" s="70"/>
      <c r="J102" s="70"/>
      <c r="K102" s="70"/>
      <c r="L102" s="70"/>
      <c r="M102" s="70"/>
      <c r="N102" s="70"/>
      <c r="O102" s="70"/>
      <c r="P102" s="70"/>
      <c r="Q102" s="70"/>
      <c r="R102" s="70"/>
      <c r="S102" s="70"/>
      <c r="T102" s="70"/>
      <c r="U102" s="70"/>
      <c r="V102" s="70"/>
      <c r="W102" s="70"/>
      <c r="X102" s="70"/>
      <c r="Y102" s="70"/>
    </row>
    <row r="103" spans="1:25" x14ac:dyDescent="0.25">
      <c r="A103" s="70"/>
      <c r="B103" s="70"/>
      <c r="C103" s="70"/>
      <c r="D103" s="70"/>
      <c r="E103" s="70"/>
      <c r="F103" s="70"/>
      <c r="G103" s="70"/>
      <c r="H103" s="70"/>
      <c r="I103" s="70"/>
      <c r="J103" s="70"/>
      <c r="K103" s="70"/>
      <c r="L103" s="70"/>
      <c r="M103" s="70"/>
      <c r="N103" s="70"/>
      <c r="O103" s="70"/>
      <c r="P103" s="70"/>
      <c r="Q103" s="70"/>
      <c r="R103" s="70"/>
      <c r="S103" s="70"/>
      <c r="T103" s="70"/>
      <c r="U103" s="70"/>
      <c r="V103" s="70"/>
      <c r="W103" s="70"/>
      <c r="X103" s="70"/>
      <c r="Y103" s="70"/>
    </row>
    <row r="104" spans="1:25" x14ac:dyDescent="0.25">
      <c r="A104" s="70"/>
      <c r="B104" s="70"/>
      <c r="C104" s="70"/>
      <c r="D104" s="70"/>
      <c r="E104" s="70"/>
      <c r="F104" s="70"/>
      <c r="G104" s="70"/>
      <c r="H104" s="70"/>
      <c r="I104" s="70"/>
      <c r="J104" s="70"/>
      <c r="K104" s="70"/>
      <c r="L104" s="70"/>
      <c r="M104" s="70"/>
      <c r="N104" s="70"/>
      <c r="O104" s="70"/>
      <c r="P104" s="70"/>
      <c r="Q104" s="70"/>
      <c r="R104" s="70"/>
      <c r="S104" s="70"/>
      <c r="T104" s="70"/>
      <c r="U104" s="70"/>
      <c r="V104" s="70"/>
      <c r="W104" s="70"/>
      <c r="X104" s="70"/>
      <c r="Y104" s="70"/>
    </row>
    <row r="105" spans="1:25" x14ac:dyDescent="0.25">
      <c r="A105" s="70"/>
      <c r="B105" s="70"/>
      <c r="C105" s="70"/>
      <c r="D105" s="70"/>
      <c r="E105" s="70"/>
      <c r="F105" s="70"/>
      <c r="G105" s="70"/>
      <c r="H105" s="70"/>
      <c r="I105" s="70"/>
      <c r="J105" s="70"/>
      <c r="K105" s="70"/>
      <c r="L105" s="70"/>
      <c r="M105" s="70"/>
      <c r="N105" s="70"/>
      <c r="O105" s="70"/>
      <c r="P105" s="70"/>
      <c r="Q105" s="70"/>
      <c r="R105" s="70"/>
      <c r="S105" s="70"/>
      <c r="T105" s="70"/>
      <c r="U105" s="70"/>
      <c r="V105" s="70"/>
      <c r="W105" s="70"/>
      <c r="X105" s="70"/>
      <c r="Y105" s="70"/>
    </row>
    <row r="106" spans="1:25" x14ac:dyDescent="0.25">
      <c r="A106" s="70"/>
      <c r="B106" s="70"/>
      <c r="C106" s="70"/>
      <c r="D106" s="70"/>
      <c r="E106" s="70"/>
      <c r="F106" s="70"/>
      <c r="G106" s="70"/>
      <c r="H106" s="70"/>
      <c r="I106" s="70"/>
      <c r="J106" s="70"/>
      <c r="K106" s="70"/>
      <c r="L106" s="70"/>
      <c r="M106" s="70"/>
      <c r="N106" s="70"/>
      <c r="O106" s="70"/>
      <c r="P106" s="70"/>
      <c r="Q106" s="70"/>
      <c r="R106" s="70"/>
      <c r="S106" s="70"/>
      <c r="T106" s="70"/>
      <c r="U106" s="70"/>
      <c r="V106" s="70"/>
      <c r="W106" s="70"/>
      <c r="X106" s="70"/>
      <c r="Y106" s="70"/>
    </row>
    <row r="107" spans="1:25" x14ac:dyDescent="0.25">
      <c r="A107" s="70"/>
      <c r="B107" s="70"/>
      <c r="C107" s="70"/>
      <c r="D107" s="70"/>
      <c r="E107" s="70"/>
      <c r="F107" s="70"/>
      <c r="G107" s="70"/>
      <c r="H107" s="70"/>
      <c r="I107" s="70"/>
      <c r="J107" s="70"/>
      <c r="K107" s="70"/>
      <c r="L107" s="70"/>
      <c r="M107" s="70"/>
      <c r="N107" s="70"/>
      <c r="O107" s="70"/>
      <c r="P107" s="70"/>
      <c r="Q107" s="70"/>
      <c r="R107" s="70"/>
      <c r="S107" s="70"/>
      <c r="T107" s="70"/>
      <c r="U107" s="70"/>
      <c r="V107" s="70"/>
      <c r="W107" s="70"/>
      <c r="X107" s="70"/>
      <c r="Y107" s="70"/>
    </row>
    <row r="108" spans="1:25" x14ac:dyDescent="0.25">
      <c r="A108" s="70"/>
      <c r="B108" s="70"/>
      <c r="C108" s="70"/>
      <c r="D108" s="70"/>
      <c r="E108" s="70"/>
      <c r="F108" s="70"/>
      <c r="G108" s="70"/>
      <c r="H108" s="70"/>
      <c r="I108" s="70"/>
      <c r="J108" s="70"/>
      <c r="K108" s="70"/>
      <c r="L108" s="70"/>
      <c r="M108" s="70"/>
      <c r="N108" s="70"/>
      <c r="O108" s="70"/>
      <c r="P108" s="70"/>
      <c r="Q108" s="70"/>
      <c r="R108" s="70"/>
      <c r="S108" s="70"/>
      <c r="T108" s="70"/>
      <c r="U108" s="70"/>
      <c r="V108" s="70"/>
      <c r="W108" s="70"/>
      <c r="X108" s="70"/>
      <c r="Y108" s="70"/>
    </row>
    <row r="109" spans="1:25" x14ac:dyDescent="0.25">
      <c r="A109" s="70"/>
      <c r="B109" s="70"/>
      <c r="C109" s="70"/>
      <c r="D109" s="70"/>
      <c r="E109" s="70"/>
      <c r="F109" s="70"/>
      <c r="G109" s="70"/>
      <c r="H109" s="70"/>
      <c r="I109" s="70"/>
      <c r="J109" s="70"/>
      <c r="K109" s="70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</row>
    <row r="110" spans="1:25" x14ac:dyDescent="0.25">
      <c r="A110" s="70"/>
      <c r="B110" s="70"/>
      <c r="C110" s="70"/>
      <c r="D110" s="70"/>
      <c r="E110" s="70"/>
      <c r="F110" s="70"/>
      <c r="G110" s="70"/>
      <c r="H110" s="70"/>
      <c r="I110" s="70"/>
      <c r="J110" s="70"/>
      <c r="K110" s="70"/>
      <c r="L110" s="70"/>
      <c r="M110" s="70"/>
      <c r="N110" s="70"/>
      <c r="O110" s="70"/>
      <c r="P110" s="70"/>
      <c r="Q110" s="70"/>
      <c r="R110" s="70"/>
      <c r="S110" s="70"/>
      <c r="T110" s="70"/>
      <c r="U110" s="70"/>
      <c r="V110" s="70"/>
      <c r="W110" s="70"/>
      <c r="X110" s="70"/>
      <c r="Y110" s="70"/>
    </row>
    <row r="111" spans="1:25" x14ac:dyDescent="0.25">
      <c r="A111" s="70"/>
      <c r="B111" s="70"/>
      <c r="C111" s="70"/>
      <c r="D111" s="70"/>
      <c r="E111" s="70"/>
      <c r="F111" s="70"/>
      <c r="G111" s="70"/>
      <c r="H111" s="70"/>
      <c r="I111" s="70"/>
      <c r="J111" s="70"/>
      <c r="K111" s="70"/>
      <c r="L111" s="70"/>
      <c r="M111" s="70"/>
      <c r="N111" s="70"/>
      <c r="O111" s="70"/>
      <c r="P111" s="70"/>
      <c r="Q111" s="70"/>
      <c r="R111" s="70"/>
      <c r="S111" s="70"/>
      <c r="T111" s="70"/>
      <c r="U111" s="70"/>
      <c r="V111" s="70"/>
      <c r="W111" s="70"/>
      <c r="X111" s="70"/>
      <c r="Y111" s="70"/>
    </row>
    <row r="112" spans="1:25" x14ac:dyDescent="0.25">
      <c r="A112" s="70"/>
      <c r="B112" s="70"/>
      <c r="C112" s="70"/>
      <c r="D112" s="70"/>
      <c r="E112" s="70"/>
      <c r="F112" s="70"/>
      <c r="G112" s="70"/>
      <c r="H112" s="70"/>
      <c r="I112" s="70"/>
      <c r="J112" s="70"/>
      <c r="K112" s="70"/>
      <c r="L112" s="70"/>
      <c r="M112" s="70"/>
      <c r="N112" s="70"/>
      <c r="O112" s="70"/>
      <c r="P112" s="70"/>
      <c r="Q112" s="70"/>
      <c r="R112" s="70"/>
      <c r="S112" s="70"/>
      <c r="T112" s="70"/>
      <c r="U112" s="70"/>
      <c r="V112" s="70"/>
      <c r="W112" s="70"/>
      <c r="X112" s="70"/>
      <c r="Y112" s="70"/>
    </row>
    <row r="113" spans="1:25" x14ac:dyDescent="0.25">
      <c r="A113" s="70"/>
      <c r="B113" s="70"/>
      <c r="C113" s="70"/>
      <c r="D113" s="70"/>
      <c r="E113" s="70"/>
      <c r="F113" s="70"/>
      <c r="G113" s="70"/>
      <c r="H113" s="70"/>
      <c r="I113" s="70"/>
      <c r="J113" s="70"/>
      <c r="K113" s="70"/>
      <c r="L113" s="70"/>
      <c r="M113" s="70"/>
      <c r="N113" s="70"/>
      <c r="O113" s="70"/>
      <c r="P113" s="70"/>
      <c r="Q113" s="70"/>
      <c r="R113" s="70"/>
      <c r="S113" s="70"/>
      <c r="T113" s="70"/>
      <c r="U113" s="70"/>
      <c r="V113" s="70"/>
      <c r="W113" s="70"/>
      <c r="X113" s="70"/>
      <c r="Y113" s="70"/>
    </row>
    <row r="114" spans="1:25" x14ac:dyDescent="0.25">
      <c r="A114" s="70"/>
      <c r="B114" s="70"/>
      <c r="C114" s="70"/>
      <c r="D114" s="70"/>
      <c r="E114" s="70"/>
      <c r="F114" s="70"/>
      <c r="G114" s="70"/>
      <c r="H114" s="70"/>
      <c r="I114" s="70"/>
      <c r="J114" s="70"/>
      <c r="K114" s="70"/>
      <c r="L114" s="70"/>
      <c r="M114" s="70"/>
      <c r="N114" s="70"/>
      <c r="O114" s="70"/>
      <c r="P114" s="70"/>
      <c r="Q114" s="70"/>
      <c r="R114" s="70"/>
      <c r="S114" s="70"/>
      <c r="T114" s="70"/>
      <c r="U114" s="70"/>
      <c r="V114" s="70"/>
      <c r="W114" s="70"/>
      <c r="X114" s="70"/>
      <c r="Y114" s="70"/>
    </row>
    <row r="115" spans="1:25" x14ac:dyDescent="0.25">
      <c r="A115" s="70"/>
      <c r="B115" s="70"/>
      <c r="C115" s="70"/>
      <c r="D115" s="70"/>
      <c r="E115" s="70"/>
      <c r="F115" s="70"/>
      <c r="G115" s="70"/>
      <c r="H115" s="70"/>
      <c r="I115" s="70"/>
      <c r="J115" s="70"/>
      <c r="K115" s="70"/>
      <c r="L115" s="70"/>
      <c r="M115" s="70"/>
      <c r="N115" s="70"/>
      <c r="O115" s="70"/>
      <c r="P115" s="70"/>
      <c r="Q115" s="70"/>
      <c r="R115" s="70"/>
      <c r="S115" s="70"/>
      <c r="T115" s="70"/>
      <c r="U115" s="70"/>
      <c r="V115" s="70"/>
      <c r="W115" s="70"/>
      <c r="X115" s="70"/>
      <c r="Y115" s="70"/>
    </row>
    <row r="116" spans="1:25" x14ac:dyDescent="0.25">
      <c r="A116" s="70"/>
      <c r="B116" s="70"/>
      <c r="C116" s="70"/>
      <c r="D116" s="70"/>
      <c r="E116" s="70"/>
      <c r="F116" s="70"/>
      <c r="G116" s="70"/>
      <c r="H116" s="70"/>
      <c r="I116" s="70"/>
      <c r="J116" s="70"/>
      <c r="K116" s="70"/>
      <c r="L116" s="70"/>
      <c r="M116" s="70"/>
      <c r="N116" s="70"/>
      <c r="O116" s="70"/>
      <c r="P116" s="70"/>
      <c r="Q116" s="70"/>
      <c r="R116" s="70"/>
      <c r="S116" s="70"/>
      <c r="T116" s="70"/>
      <c r="U116" s="70"/>
      <c r="V116" s="70"/>
      <c r="W116" s="70"/>
      <c r="X116" s="70"/>
      <c r="Y116" s="70"/>
    </row>
    <row r="117" spans="1:25" x14ac:dyDescent="0.25">
      <c r="A117" s="70"/>
      <c r="B117" s="70"/>
      <c r="C117" s="70"/>
      <c r="D117" s="70"/>
      <c r="E117" s="70"/>
      <c r="F117" s="70"/>
      <c r="G117" s="70"/>
      <c r="H117" s="70"/>
      <c r="I117" s="70"/>
      <c r="J117" s="70"/>
      <c r="K117" s="70"/>
      <c r="L117" s="70"/>
      <c r="M117" s="70"/>
      <c r="N117" s="70"/>
      <c r="O117" s="70"/>
      <c r="P117" s="70"/>
      <c r="Q117" s="70"/>
      <c r="R117" s="70"/>
      <c r="S117" s="70"/>
      <c r="T117" s="70"/>
      <c r="U117" s="70"/>
      <c r="V117" s="70"/>
      <c r="W117" s="70"/>
      <c r="X117" s="70"/>
      <c r="Y117" s="70"/>
    </row>
    <row r="118" spans="1:25" x14ac:dyDescent="0.25">
      <c r="A118" s="70"/>
      <c r="B118" s="70"/>
      <c r="C118" s="70"/>
      <c r="D118" s="70"/>
      <c r="E118" s="70"/>
      <c r="F118" s="70"/>
      <c r="G118" s="70"/>
      <c r="H118" s="70"/>
      <c r="I118" s="70"/>
      <c r="J118" s="70"/>
      <c r="K118" s="70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</row>
    <row r="119" spans="1:25" x14ac:dyDescent="0.25">
      <c r="A119" s="70"/>
      <c r="B119" s="70"/>
      <c r="C119" s="70"/>
      <c r="D119" s="70"/>
      <c r="E119" s="70"/>
      <c r="F119" s="70"/>
      <c r="G119" s="70"/>
      <c r="H119" s="70"/>
      <c r="I119" s="70"/>
      <c r="J119" s="70"/>
      <c r="K119" s="70"/>
      <c r="L119" s="70"/>
      <c r="M119" s="70"/>
      <c r="N119" s="70"/>
      <c r="O119" s="70"/>
      <c r="P119" s="70"/>
      <c r="Q119" s="70"/>
      <c r="R119" s="70"/>
      <c r="S119" s="70"/>
      <c r="T119" s="70"/>
      <c r="U119" s="70"/>
      <c r="V119" s="70"/>
      <c r="W119" s="70"/>
      <c r="X119" s="70"/>
      <c r="Y119" s="70"/>
    </row>
    <row r="120" spans="1:25" x14ac:dyDescent="0.25">
      <c r="A120" s="70"/>
      <c r="B120" s="70"/>
      <c r="C120" s="70"/>
      <c r="D120" s="70"/>
      <c r="E120" s="70"/>
      <c r="F120" s="70"/>
      <c r="G120" s="70"/>
      <c r="H120" s="70"/>
      <c r="I120" s="70"/>
      <c r="J120" s="70"/>
      <c r="K120" s="70"/>
      <c r="L120" s="70"/>
      <c r="M120" s="70"/>
      <c r="N120" s="70"/>
      <c r="O120" s="70"/>
      <c r="P120" s="70"/>
      <c r="Q120" s="70"/>
      <c r="R120" s="70"/>
      <c r="S120" s="70"/>
      <c r="T120" s="70"/>
      <c r="U120" s="70"/>
      <c r="V120" s="70"/>
      <c r="W120" s="70"/>
      <c r="X120" s="70"/>
      <c r="Y120" s="70"/>
    </row>
    <row r="121" spans="1:25" x14ac:dyDescent="0.25">
      <c r="A121" s="70"/>
      <c r="B121" s="70"/>
      <c r="C121" s="70"/>
      <c r="D121" s="70"/>
      <c r="E121" s="70"/>
      <c r="F121" s="70"/>
      <c r="G121" s="70"/>
      <c r="H121" s="70"/>
      <c r="I121" s="70"/>
      <c r="J121" s="70"/>
      <c r="K121" s="70"/>
      <c r="L121" s="70"/>
      <c r="M121" s="70"/>
      <c r="N121" s="70"/>
      <c r="O121" s="70"/>
      <c r="P121" s="70"/>
      <c r="Q121" s="70"/>
      <c r="R121" s="70"/>
      <c r="S121" s="70"/>
      <c r="T121" s="70"/>
      <c r="U121" s="70"/>
      <c r="V121" s="70"/>
      <c r="W121" s="70"/>
      <c r="X121" s="70"/>
      <c r="Y121" s="70"/>
    </row>
    <row r="122" spans="1:25" x14ac:dyDescent="0.25">
      <c r="A122" s="70"/>
      <c r="B122" s="70"/>
      <c r="C122" s="70"/>
      <c r="D122" s="70"/>
      <c r="E122" s="70"/>
      <c r="F122" s="70"/>
      <c r="G122" s="70"/>
      <c r="H122" s="70"/>
      <c r="I122" s="70"/>
      <c r="J122" s="70"/>
      <c r="K122" s="70"/>
      <c r="L122" s="70"/>
      <c r="M122" s="70"/>
      <c r="N122" s="70"/>
      <c r="O122" s="70"/>
      <c r="P122" s="70"/>
      <c r="Q122" s="70"/>
      <c r="R122" s="70"/>
      <c r="S122" s="70"/>
      <c r="T122" s="70"/>
      <c r="U122" s="70"/>
      <c r="V122" s="70"/>
      <c r="W122" s="70"/>
      <c r="X122" s="70"/>
      <c r="Y122" s="70"/>
    </row>
    <row r="123" spans="1:25" x14ac:dyDescent="0.25">
      <c r="A123" s="70"/>
      <c r="B123" s="70"/>
      <c r="C123" s="70"/>
      <c r="D123" s="70"/>
      <c r="E123" s="70"/>
      <c r="F123" s="70"/>
      <c r="G123" s="70"/>
      <c r="H123" s="70"/>
      <c r="I123" s="70"/>
      <c r="J123" s="70"/>
      <c r="K123" s="70"/>
      <c r="L123" s="70"/>
      <c r="M123" s="70"/>
      <c r="N123" s="70"/>
      <c r="O123" s="70"/>
      <c r="P123" s="70"/>
      <c r="Q123" s="70"/>
      <c r="R123" s="70"/>
      <c r="S123" s="70"/>
      <c r="T123" s="70"/>
      <c r="U123" s="70"/>
      <c r="V123" s="70"/>
      <c r="W123" s="70"/>
      <c r="X123" s="70"/>
      <c r="Y123" s="70"/>
    </row>
  </sheetData>
  <mergeCells count="9">
    <mergeCell ref="K4:L4"/>
    <mergeCell ref="N4:O4"/>
    <mergeCell ref="B1:R1"/>
    <mergeCell ref="T4:U4"/>
    <mergeCell ref="T1:U1"/>
    <mergeCell ref="Q4:R4"/>
    <mergeCell ref="B4:C4"/>
    <mergeCell ref="E4:F4"/>
    <mergeCell ref="H4:I4"/>
  </mergeCells>
  <pageMargins left="0" right="0" top="1" bottom="0.25" header="0.5" footer="0.5"/>
  <pageSetup scale="85" orientation="landscape" r:id="rId1"/>
  <headerFooter alignWithMargins="0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23"/>
  <sheetViews>
    <sheetView workbookViewId="0">
      <selection activeCell="B40" sqref="B40"/>
    </sheetView>
  </sheetViews>
  <sheetFormatPr defaultRowHeight="13.2" x14ac:dyDescent="0.25"/>
  <cols>
    <col min="1" max="1" width="18.88671875" customWidth="1"/>
    <col min="2" max="2" width="11.109375" customWidth="1"/>
    <col min="3" max="3" width="10.6640625" customWidth="1"/>
    <col min="4" max="4" width="1.6640625" customWidth="1"/>
    <col min="5" max="5" width="8" customWidth="1"/>
    <col min="6" max="6" width="10.6640625" customWidth="1"/>
    <col min="7" max="7" width="1.6640625" customWidth="1"/>
    <col min="8" max="9" width="10.6640625" customWidth="1"/>
    <col min="10" max="10" width="1.6640625" customWidth="1"/>
    <col min="11" max="12" width="10.6640625" customWidth="1"/>
    <col min="13" max="13" width="1.6640625" customWidth="1"/>
    <col min="14" max="15" width="10.6640625" customWidth="1"/>
    <col min="16" max="16" width="1.6640625" customWidth="1"/>
    <col min="17" max="17" width="8.88671875" customWidth="1"/>
    <col min="18" max="18" width="10.6640625" customWidth="1"/>
    <col min="19" max="19" width="20.44140625" customWidth="1"/>
    <col min="20" max="21" width="19.6640625" customWidth="1"/>
  </cols>
  <sheetData>
    <row r="1" spans="1:35" ht="16.2" thickBot="1" x14ac:dyDescent="0.35">
      <c r="A1" s="70"/>
      <c r="B1" s="221" t="s">
        <v>21</v>
      </c>
      <c r="C1" s="221"/>
      <c r="D1" s="221"/>
      <c r="E1" s="221"/>
      <c r="F1" s="221"/>
      <c r="G1" s="221"/>
      <c r="H1" s="221"/>
      <c r="I1" s="221"/>
      <c r="J1" s="221"/>
      <c r="K1" s="221"/>
      <c r="L1" s="221"/>
      <c r="M1" s="221"/>
      <c r="N1" s="221"/>
      <c r="O1" s="221"/>
      <c r="P1" s="221"/>
      <c r="Q1" s="221"/>
      <c r="R1" s="221"/>
      <c r="S1" s="97"/>
      <c r="T1" s="221"/>
      <c r="U1" s="221"/>
      <c r="V1" s="70"/>
      <c r="W1" s="70"/>
      <c r="X1" s="70"/>
      <c r="Y1" s="70"/>
    </row>
    <row r="2" spans="1:35" ht="14.4" thickTop="1" thickBot="1" x14ac:dyDescent="0.3">
      <c r="A2" s="94" t="s">
        <v>2</v>
      </c>
      <c r="B2" s="96">
        <f>+JulyMossBluff!B40</f>
        <v>390802.23999999993</v>
      </c>
      <c r="C2" s="75"/>
      <c r="D2" s="75"/>
      <c r="E2" s="100" t="s">
        <v>27</v>
      </c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87"/>
      <c r="T2" s="75"/>
      <c r="U2" s="75"/>
      <c r="V2" s="71"/>
      <c r="W2" s="71"/>
      <c r="X2" s="71"/>
      <c r="Y2" s="71"/>
      <c r="Z2" s="23"/>
      <c r="AA2" s="23"/>
      <c r="AB2" s="23"/>
      <c r="AC2" s="23"/>
      <c r="AD2" s="23"/>
      <c r="AE2" s="23"/>
      <c r="AF2" s="23"/>
      <c r="AG2" s="23"/>
      <c r="AH2" s="23"/>
      <c r="AI2" s="23"/>
    </row>
    <row r="3" spans="1:35" ht="14.4" thickTop="1" thickBot="1" x14ac:dyDescent="0.3">
      <c r="A3" s="87"/>
      <c r="B3" s="75"/>
      <c r="C3" s="75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87"/>
      <c r="T3" s="75"/>
      <c r="U3" s="75"/>
      <c r="V3" s="71"/>
      <c r="W3" s="71"/>
      <c r="X3" s="71"/>
      <c r="Y3" s="71"/>
      <c r="Z3" s="23"/>
      <c r="AA3" s="23"/>
      <c r="AB3" s="23"/>
      <c r="AC3" s="23"/>
      <c r="AD3" s="23"/>
      <c r="AE3" s="23"/>
      <c r="AF3" s="23"/>
      <c r="AG3" s="23"/>
      <c r="AH3" s="23"/>
      <c r="AI3" s="23"/>
    </row>
    <row r="4" spans="1:35" ht="13.8" thickBot="1" x14ac:dyDescent="0.3">
      <c r="B4" s="224" t="s">
        <v>15</v>
      </c>
      <c r="C4" s="225"/>
      <c r="D4" s="74"/>
      <c r="E4" s="219" t="s">
        <v>16</v>
      </c>
      <c r="F4" s="220"/>
      <c r="G4" s="75"/>
      <c r="H4" s="219" t="s">
        <v>17</v>
      </c>
      <c r="I4" s="220"/>
      <c r="J4" s="75"/>
      <c r="K4" s="219" t="s">
        <v>18</v>
      </c>
      <c r="L4" s="220"/>
      <c r="M4" s="75"/>
      <c r="N4" s="219" t="s">
        <v>19</v>
      </c>
      <c r="O4" s="220"/>
      <c r="P4" s="75"/>
      <c r="Q4" s="226" t="s">
        <v>20</v>
      </c>
      <c r="R4" s="227"/>
      <c r="S4" s="23"/>
      <c r="T4" s="222"/>
      <c r="U4" s="222"/>
      <c r="V4" s="70"/>
      <c r="W4" s="70"/>
      <c r="X4" s="70"/>
      <c r="Y4" s="70"/>
    </row>
    <row r="5" spans="1:35" ht="13.8" thickBot="1" x14ac:dyDescent="0.3">
      <c r="B5" s="76" t="s">
        <v>25</v>
      </c>
      <c r="C5" s="77" t="s">
        <v>14</v>
      </c>
      <c r="D5" s="74"/>
      <c r="E5" s="76" t="s">
        <v>13</v>
      </c>
      <c r="F5" s="77" t="s">
        <v>14</v>
      </c>
      <c r="G5" s="75"/>
      <c r="H5" s="76" t="s">
        <v>13</v>
      </c>
      <c r="I5" s="77" t="s">
        <v>14</v>
      </c>
      <c r="J5" s="75"/>
      <c r="K5" s="76" t="s">
        <v>13</v>
      </c>
      <c r="L5" s="77" t="s">
        <v>14</v>
      </c>
      <c r="M5" s="75"/>
      <c r="N5" s="76" t="s">
        <v>13</v>
      </c>
      <c r="O5" s="77" t="s">
        <v>14</v>
      </c>
      <c r="P5" s="75"/>
      <c r="Q5" s="109" t="s">
        <v>13</v>
      </c>
      <c r="R5" s="110" t="s">
        <v>14</v>
      </c>
      <c r="S5" s="23"/>
      <c r="T5" s="75"/>
      <c r="U5" s="75"/>
      <c r="V5" s="70"/>
      <c r="W5" s="70"/>
      <c r="X5" s="70"/>
      <c r="Y5" s="70"/>
    </row>
    <row r="6" spans="1:35" ht="13.8" thickTop="1" x14ac:dyDescent="0.25">
      <c r="A6" s="78">
        <v>36739</v>
      </c>
      <c r="B6" s="79">
        <v>0</v>
      </c>
      <c r="C6" s="80">
        <v>12139</v>
      </c>
      <c r="D6" s="81"/>
      <c r="E6" s="79">
        <v>0</v>
      </c>
      <c r="F6" s="80">
        <v>0</v>
      </c>
      <c r="G6" s="81"/>
      <c r="H6" s="79">
        <v>0</v>
      </c>
      <c r="I6" s="80">
        <v>0</v>
      </c>
      <c r="J6" s="81"/>
      <c r="K6" s="79">
        <v>0</v>
      </c>
      <c r="L6" s="80">
        <v>0</v>
      </c>
      <c r="M6" s="81"/>
      <c r="N6" s="79">
        <v>0</v>
      </c>
      <c r="O6" s="80">
        <v>0</v>
      </c>
      <c r="P6" s="81"/>
      <c r="Q6" s="111">
        <v>0</v>
      </c>
      <c r="R6" s="98">
        <v>0</v>
      </c>
      <c r="S6" s="106"/>
      <c r="T6" s="81"/>
      <c r="U6" s="81"/>
      <c r="V6" s="70"/>
      <c r="W6" s="70"/>
      <c r="X6" s="70"/>
      <c r="Y6" s="70"/>
    </row>
    <row r="7" spans="1:35" x14ac:dyDescent="0.25">
      <c r="A7" s="78">
        <v>36740</v>
      </c>
      <c r="B7" s="79">
        <v>0</v>
      </c>
      <c r="C7" s="80">
        <v>13566</v>
      </c>
      <c r="D7" s="81"/>
      <c r="E7" s="79">
        <v>0</v>
      </c>
      <c r="F7" s="80">
        <v>0</v>
      </c>
      <c r="G7" s="81"/>
      <c r="H7" s="79">
        <v>0</v>
      </c>
      <c r="I7" s="80">
        <v>0</v>
      </c>
      <c r="J7" s="81"/>
      <c r="K7" s="79">
        <v>0</v>
      </c>
      <c r="L7" s="80">
        <v>0</v>
      </c>
      <c r="M7" s="81"/>
      <c r="N7" s="79">
        <v>0</v>
      </c>
      <c r="O7" s="80">
        <v>0</v>
      </c>
      <c r="P7" s="81"/>
      <c r="Q7" s="112">
        <v>0</v>
      </c>
      <c r="R7" s="98">
        <v>0</v>
      </c>
      <c r="S7" s="106"/>
      <c r="T7" s="81"/>
      <c r="U7" s="81"/>
      <c r="V7" s="70"/>
      <c r="W7" s="70"/>
      <c r="X7" s="70"/>
      <c r="Y7" s="70"/>
    </row>
    <row r="8" spans="1:35" x14ac:dyDescent="0.25">
      <c r="A8" s="78">
        <v>36741</v>
      </c>
      <c r="B8" s="79">
        <v>0</v>
      </c>
      <c r="C8" s="80">
        <v>0</v>
      </c>
      <c r="D8" s="81"/>
      <c r="E8" s="79">
        <v>0</v>
      </c>
      <c r="F8" s="80">
        <v>0</v>
      </c>
      <c r="G8" s="81"/>
      <c r="H8" s="79">
        <v>0</v>
      </c>
      <c r="I8" s="80">
        <v>0</v>
      </c>
      <c r="J8" s="81"/>
      <c r="K8" s="79">
        <v>0</v>
      </c>
      <c r="L8" s="80">
        <v>0</v>
      </c>
      <c r="M8" s="81"/>
      <c r="N8" s="79">
        <v>0</v>
      </c>
      <c r="O8" s="80">
        <v>0</v>
      </c>
      <c r="P8" s="81"/>
      <c r="Q8" s="112">
        <v>0</v>
      </c>
      <c r="R8" s="98">
        <v>0</v>
      </c>
      <c r="S8" s="106"/>
      <c r="T8" s="81"/>
      <c r="U8" s="81"/>
      <c r="V8" s="70"/>
      <c r="W8" s="70"/>
      <c r="X8" s="70"/>
      <c r="Y8" s="70"/>
    </row>
    <row r="9" spans="1:35" x14ac:dyDescent="0.25">
      <c r="A9" s="78">
        <v>36742</v>
      </c>
      <c r="B9" s="79">
        <v>0</v>
      </c>
      <c r="C9" s="80">
        <v>26316</v>
      </c>
      <c r="D9" s="81"/>
      <c r="E9" s="79">
        <v>0</v>
      </c>
      <c r="F9" s="80">
        <v>0</v>
      </c>
      <c r="G9" s="81"/>
      <c r="H9" s="79">
        <v>0</v>
      </c>
      <c r="I9" s="80">
        <v>0</v>
      </c>
      <c r="J9" s="81"/>
      <c r="K9" s="79">
        <v>0</v>
      </c>
      <c r="L9" s="80">
        <v>0</v>
      </c>
      <c r="M9" s="81"/>
      <c r="N9" s="79">
        <v>0</v>
      </c>
      <c r="O9" s="80">
        <v>0</v>
      </c>
      <c r="P9" s="81"/>
      <c r="Q9" s="112">
        <v>0</v>
      </c>
      <c r="R9" s="98">
        <v>0</v>
      </c>
      <c r="S9" s="106"/>
      <c r="T9" s="81"/>
      <c r="U9" s="81"/>
      <c r="V9" s="70"/>
      <c r="W9" s="70"/>
      <c r="X9" s="70"/>
      <c r="Y9" s="70"/>
    </row>
    <row r="10" spans="1:35" x14ac:dyDescent="0.25">
      <c r="A10" s="78">
        <v>36743</v>
      </c>
      <c r="B10" s="79">
        <v>0</v>
      </c>
      <c r="C10" s="80">
        <v>11799</v>
      </c>
      <c r="D10" s="81"/>
      <c r="E10" s="79">
        <v>0</v>
      </c>
      <c r="F10" s="80">
        <v>0</v>
      </c>
      <c r="G10" s="81"/>
      <c r="H10" s="79">
        <v>0</v>
      </c>
      <c r="I10" s="80">
        <v>0</v>
      </c>
      <c r="J10" s="81"/>
      <c r="K10" s="79">
        <v>0</v>
      </c>
      <c r="L10" s="80">
        <v>0</v>
      </c>
      <c r="M10" s="81"/>
      <c r="N10" s="79">
        <v>0</v>
      </c>
      <c r="O10" s="80">
        <v>0</v>
      </c>
      <c r="P10" s="81"/>
      <c r="Q10" s="112">
        <v>0</v>
      </c>
      <c r="R10" s="98">
        <v>0</v>
      </c>
      <c r="S10" s="106"/>
      <c r="T10" s="81"/>
      <c r="U10" s="81"/>
      <c r="V10" s="70"/>
      <c r="W10" s="70"/>
      <c r="X10" s="70"/>
      <c r="Y10" s="70"/>
    </row>
    <row r="11" spans="1:35" x14ac:dyDescent="0.25">
      <c r="A11" s="78">
        <v>36744</v>
      </c>
      <c r="B11" s="83">
        <v>0</v>
      </c>
      <c r="C11" s="84">
        <v>11799</v>
      </c>
      <c r="D11" s="81"/>
      <c r="E11" s="83">
        <v>0</v>
      </c>
      <c r="F11" s="84">
        <v>0</v>
      </c>
      <c r="G11" s="81"/>
      <c r="H11" s="83">
        <v>0</v>
      </c>
      <c r="I11" s="84">
        <v>0</v>
      </c>
      <c r="J11" s="81"/>
      <c r="K11" s="83">
        <v>0</v>
      </c>
      <c r="L11" s="84">
        <v>0</v>
      </c>
      <c r="M11" s="81"/>
      <c r="N11" s="83">
        <v>0</v>
      </c>
      <c r="O11" s="84">
        <v>0</v>
      </c>
      <c r="P11" s="81"/>
      <c r="Q11" s="113">
        <v>0</v>
      </c>
      <c r="R11" s="114">
        <v>0</v>
      </c>
      <c r="S11" s="106"/>
      <c r="T11" s="81"/>
      <c r="U11" s="81"/>
      <c r="V11" s="70"/>
      <c r="W11" s="70"/>
      <c r="X11" s="70"/>
      <c r="Y11" s="70"/>
    </row>
    <row r="12" spans="1:35" x14ac:dyDescent="0.25">
      <c r="A12" s="78">
        <v>36745</v>
      </c>
      <c r="B12" s="83"/>
      <c r="C12" s="84">
        <v>11799</v>
      </c>
      <c r="D12" s="81"/>
      <c r="E12" s="83">
        <v>0</v>
      </c>
      <c r="F12" s="84">
        <v>0</v>
      </c>
      <c r="G12" s="81"/>
      <c r="H12" s="83">
        <v>0</v>
      </c>
      <c r="I12" s="84">
        <v>0</v>
      </c>
      <c r="J12" s="81"/>
      <c r="K12" s="83">
        <v>0</v>
      </c>
      <c r="L12" s="84">
        <v>0</v>
      </c>
      <c r="M12" s="81"/>
      <c r="N12" s="83">
        <v>0</v>
      </c>
      <c r="O12" s="84">
        <v>0</v>
      </c>
      <c r="P12" s="81"/>
      <c r="Q12" s="113">
        <v>0</v>
      </c>
      <c r="R12" s="114">
        <v>0</v>
      </c>
      <c r="S12" s="106"/>
      <c r="T12" s="81"/>
      <c r="U12" s="81"/>
      <c r="V12" s="70"/>
      <c r="W12" s="70"/>
      <c r="X12" s="70"/>
      <c r="Y12" s="70"/>
    </row>
    <row r="13" spans="1:35" x14ac:dyDescent="0.25">
      <c r="A13" s="78">
        <v>36746</v>
      </c>
      <c r="B13" s="83"/>
      <c r="C13" s="84">
        <v>12758</v>
      </c>
      <c r="D13" s="81"/>
      <c r="E13" s="83">
        <v>0</v>
      </c>
      <c r="F13" s="84">
        <v>0</v>
      </c>
      <c r="G13" s="81"/>
      <c r="H13" s="83">
        <v>0</v>
      </c>
      <c r="I13" s="84">
        <v>0</v>
      </c>
      <c r="J13" s="81"/>
      <c r="K13" s="83">
        <v>0</v>
      </c>
      <c r="L13" s="84">
        <v>0</v>
      </c>
      <c r="M13" s="81"/>
      <c r="N13" s="83">
        <v>0</v>
      </c>
      <c r="O13" s="84">
        <v>0</v>
      </c>
      <c r="P13" s="81"/>
      <c r="Q13" s="113">
        <v>0</v>
      </c>
      <c r="R13" s="114">
        <v>0</v>
      </c>
      <c r="S13" s="106"/>
      <c r="T13" s="81"/>
      <c r="U13" s="81"/>
      <c r="V13" s="70"/>
      <c r="W13" s="70"/>
      <c r="X13" s="70"/>
      <c r="Y13" s="70"/>
    </row>
    <row r="14" spans="1:35" x14ac:dyDescent="0.25">
      <c r="A14" s="78">
        <v>36747</v>
      </c>
      <c r="B14" s="83"/>
      <c r="C14" s="84">
        <v>15518</v>
      </c>
      <c r="D14" s="81"/>
      <c r="E14" s="83">
        <v>0</v>
      </c>
      <c r="F14" s="84">
        <v>0</v>
      </c>
      <c r="G14" s="81"/>
      <c r="H14" s="83">
        <v>0</v>
      </c>
      <c r="I14" s="84">
        <v>0</v>
      </c>
      <c r="J14" s="81"/>
      <c r="K14" s="83">
        <v>0</v>
      </c>
      <c r="L14" s="84">
        <v>0</v>
      </c>
      <c r="M14" s="81"/>
      <c r="N14" s="83">
        <v>0</v>
      </c>
      <c r="O14" s="84">
        <v>0</v>
      </c>
      <c r="P14" s="81"/>
      <c r="Q14" s="113">
        <v>0</v>
      </c>
      <c r="R14" s="114">
        <v>0</v>
      </c>
      <c r="S14" s="106"/>
      <c r="T14" s="81"/>
      <c r="U14" s="81"/>
      <c r="V14" s="70"/>
      <c r="W14" s="70"/>
      <c r="X14" s="70"/>
      <c r="Y14" s="70"/>
    </row>
    <row r="15" spans="1:35" x14ac:dyDescent="0.25">
      <c r="A15" s="78">
        <v>36748</v>
      </c>
      <c r="B15" s="83"/>
      <c r="C15" s="84">
        <v>10067</v>
      </c>
      <c r="D15" s="81"/>
      <c r="E15" s="83">
        <v>0</v>
      </c>
      <c r="F15" s="84">
        <v>0</v>
      </c>
      <c r="G15" s="81"/>
      <c r="H15" s="83">
        <v>0</v>
      </c>
      <c r="I15" s="84">
        <v>0</v>
      </c>
      <c r="J15" s="81"/>
      <c r="K15" s="83">
        <v>0</v>
      </c>
      <c r="L15" s="84">
        <v>0</v>
      </c>
      <c r="M15" s="81"/>
      <c r="N15" s="83">
        <v>0</v>
      </c>
      <c r="O15" s="84">
        <v>0</v>
      </c>
      <c r="P15" s="81"/>
      <c r="Q15" s="113">
        <v>0</v>
      </c>
      <c r="R15" s="114">
        <v>0</v>
      </c>
      <c r="S15" s="106"/>
      <c r="T15" s="81"/>
      <c r="U15" s="81"/>
      <c r="V15" s="70"/>
      <c r="W15" s="70"/>
      <c r="X15" s="70"/>
      <c r="Y15" s="70"/>
    </row>
    <row r="16" spans="1:35" x14ac:dyDescent="0.25">
      <c r="A16" s="78">
        <v>36749</v>
      </c>
      <c r="B16" s="83">
        <v>0</v>
      </c>
      <c r="C16" s="84">
        <v>14006</v>
      </c>
      <c r="D16" s="81"/>
      <c r="E16" s="83">
        <v>0</v>
      </c>
      <c r="F16" s="84">
        <v>0</v>
      </c>
      <c r="G16" s="81"/>
      <c r="H16" s="83">
        <v>0</v>
      </c>
      <c r="I16" s="84">
        <v>0</v>
      </c>
      <c r="J16" s="81"/>
      <c r="K16" s="83">
        <v>0</v>
      </c>
      <c r="L16" s="84">
        <v>0</v>
      </c>
      <c r="M16" s="81"/>
      <c r="N16" s="83">
        <v>0</v>
      </c>
      <c r="O16" s="84">
        <v>0</v>
      </c>
      <c r="P16" s="81"/>
      <c r="Q16" s="113">
        <v>0</v>
      </c>
      <c r="R16" s="114">
        <v>0</v>
      </c>
      <c r="S16" s="106"/>
      <c r="T16" s="81"/>
      <c r="U16" s="81"/>
      <c r="V16" s="70"/>
      <c r="W16" s="70"/>
      <c r="X16" s="70"/>
      <c r="Y16" s="70"/>
    </row>
    <row r="17" spans="1:25" x14ac:dyDescent="0.25">
      <c r="A17" s="78">
        <v>36750</v>
      </c>
      <c r="B17" s="83">
        <v>0</v>
      </c>
      <c r="C17" s="84">
        <v>16670</v>
      </c>
      <c r="D17" s="81"/>
      <c r="E17" s="83">
        <v>0</v>
      </c>
      <c r="F17" s="84">
        <v>0</v>
      </c>
      <c r="G17" s="81"/>
      <c r="H17" s="83">
        <v>0</v>
      </c>
      <c r="I17" s="84">
        <v>0</v>
      </c>
      <c r="J17" s="81"/>
      <c r="K17" s="83">
        <v>0</v>
      </c>
      <c r="L17" s="84">
        <v>0</v>
      </c>
      <c r="M17" s="81"/>
      <c r="N17" s="83">
        <v>0</v>
      </c>
      <c r="O17" s="84">
        <v>0</v>
      </c>
      <c r="P17" s="81"/>
      <c r="Q17" s="113">
        <v>0</v>
      </c>
      <c r="R17" s="114">
        <v>0</v>
      </c>
      <c r="S17" s="106"/>
      <c r="T17" s="81"/>
      <c r="U17" s="81"/>
      <c r="V17" s="70"/>
      <c r="W17" s="70"/>
      <c r="X17" s="70"/>
      <c r="Y17" s="70"/>
    </row>
    <row r="18" spans="1:25" x14ac:dyDescent="0.25">
      <c r="A18" s="78">
        <v>36751</v>
      </c>
      <c r="B18" s="83">
        <v>0</v>
      </c>
      <c r="C18" s="84">
        <v>16670</v>
      </c>
      <c r="D18" s="81"/>
      <c r="E18" s="83">
        <v>0</v>
      </c>
      <c r="F18" s="84">
        <v>0</v>
      </c>
      <c r="G18" s="81"/>
      <c r="H18" s="83">
        <v>0</v>
      </c>
      <c r="I18" s="84">
        <v>0</v>
      </c>
      <c r="J18" s="81"/>
      <c r="K18" s="83">
        <v>0</v>
      </c>
      <c r="L18" s="84">
        <v>0</v>
      </c>
      <c r="M18" s="81"/>
      <c r="N18" s="83">
        <v>0</v>
      </c>
      <c r="O18" s="84">
        <v>0</v>
      </c>
      <c r="P18" s="81"/>
      <c r="Q18" s="113">
        <v>0</v>
      </c>
      <c r="R18" s="114">
        <v>0</v>
      </c>
      <c r="S18" s="106"/>
      <c r="T18" s="81"/>
      <c r="U18" s="81"/>
      <c r="V18" s="70"/>
      <c r="W18" s="70"/>
      <c r="X18" s="70"/>
      <c r="Y18" s="70"/>
    </row>
    <row r="19" spans="1:25" x14ac:dyDescent="0.25">
      <c r="A19" s="78">
        <v>36752</v>
      </c>
      <c r="B19" s="83">
        <v>0</v>
      </c>
      <c r="C19" s="84">
        <v>16670</v>
      </c>
      <c r="D19" s="81"/>
      <c r="E19" s="83">
        <v>0</v>
      </c>
      <c r="F19" s="84">
        <v>0</v>
      </c>
      <c r="G19" s="81"/>
      <c r="H19" s="83">
        <v>0</v>
      </c>
      <c r="I19" s="84">
        <v>0</v>
      </c>
      <c r="J19" s="81"/>
      <c r="K19" s="83">
        <v>0</v>
      </c>
      <c r="L19" s="84">
        <v>0</v>
      </c>
      <c r="M19" s="81"/>
      <c r="N19" s="83">
        <v>0</v>
      </c>
      <c r="O19" s="84">
        <v>0</v>
      </c>
      <c r="P19" s="81"/>
      <c r="Q19" s="113">
        <v>0</v>
      </c>
      <c r="R19" s="114">
        <v>0</v>
      </c>
      <c r="S19" s="106"/>
      <c r="T19" s="81"/>
      <c r="U19" s="81"/>
      <c r="V19" s="70"/>
      <c r="W19" s="70"/>
      <c r="X19" s="70"/>
      <c r="Y19" s="70"/>
    </row>
    <row r="20" spans="1:25" x14ac:dyDescent="0.25">
      <c r="A20" s="78">
        <v>36753</v>
      </c>
      <c r="B20" s="83">
        <v>0</v>
      </c>
      <c r="C20" s="84">
        <v>10348</v>
      </c>
      <c r="D20" s="81"/>
      <c r="E20" s="83">
        <v>0</v>
      </c>
      <c r="F20" s="84">
        <v>0</v>
      </c>
      <c r="G20" s="81"/>
      <c r="H20" s="83">
        <v>0</v>
      </c>
      <c r="I20" s="84">
        <v>0</v>
      </c>
      <c r="J20" s="81"/>
      <c r="K20" s="83">
        <v>0</v>
      </c>
      <c r="L20" s="84">
        <v>0</v>
      </c>
      <c r="M20" s="81"/>
      <c r="N20" s="83">
        <v>0</v>
      </c>
      <c r="O20" s="84">
        <v>0</v>
      </c>
      <c r="P20" s="81"/>
      <c r="Q20" s="113">
        <v>0</v>
      </c>
      <c r="R20" s="114">
        <v>0</v>
      </c>
      <c r="S20" s="106"/>
      <c r="T20" s="81"/>
      <c r="U20" s="81"/>
      <c r="V20" s="70"/>
      <c r="W20" s="70"/>
      <c r="X20" s="70"/>
      <c r="Y20" s="70"/>
    </row>
    <row r="21" spans="1:25" x14ac:dyDescent="0.25">
      <c r="A21" s="78">
        <v>36754</v>
      </c>
      <c r="B21" s="83">
        <v>0</v>
      </c>
      <c r="C21" s="84">
        <v>24570</v>
      </c>
      <c r="D21" s="81"/>
      <c r="E21" s="83">
        <v>0</v>
      </c>
      <c r="F21" s="84">
        <v>0</v>
      </c>
      <c r="G21" s="81"/>
      <c r="H21" s="83">
        <v>0</v>
      </c>
      <c r="I21" s="84">
        <v>0</v>
      </c>
      <c r="J21" s="81"/>
      <c r="K21" s="83">
        <v>0</v>
      </c>
      <c r="L21" s="84">
        <v>0</v>
      </c>
      <c r="M21" s="81"/>
      <c r="N21" s="83">
        <v>0</v>
      </c>
      <c r="O21" s="84">
        <v>0</v>
      </c>
      <c r="P21" s="81"/>
      <c r="Q21" s="113">
        <v>0</v>
      </c>
      <c r="R21" s="114">
        <v>0</v>
      </c>
      <c r="S21" s="106"/>
      <c r="T21" s="81"/>
      <c r="U21" s="81"/>
      <c r="V21" s="70"/>
      <c r="W21" s="70"/>
      <c r="X21" s="70"/>
      <c r="Y21" s="70"/>
    </row>
    <row r="22" spans="1:25" x14ac:dyDescent="0.25">
      <c r="A22" s="78">
        <v>36755</v>
      </c>
      <c r="B22" s="83">
        <v>0</v>
      </c>
      <c r="C22" s="139" t="s">
        <v>34</v>
      </c>
      <c r="D22" s="81"/>
      <c r="E22" s="83">
        <v>0</v>
      </c>
      <c r="F22" s="84">
        <v>0</v>
      </c>
      <c r="G22" s="81"/>
      <c r="H22" s="83">
        <v>0</v>
      </c>
      <c r="I22" s="84">
        <v>0</v>
      </c>
      <c r="J22" s="81"/>
      <c r="K22" s="83">
        <v>0</v>
      </c>
      <c r="L22" s="84">
        <v>0</v>
      </c>
      <c r="M22" s="81"/>
      <c r="N22" s="83">
        <v>0</v>
      </c>
      <c r="O22" s="84">
        <v>0</v>
      </c>
      <c r="P22" s="81"/>
      <c r="Q22" s="113">
        <v>0</v>
      </c>
      <c r="R22" s="114">
        <v>0</v>
      </c>
      <c r="S22" s="106"/>
      <c r="T22" s="81"/>
      <c r="U22" s="81"/>
      <c r="V22" s="70"/>
      <c r="W22" s="70"/>
      <c r="X22" s="70"/>
      <c r="Y22" s="70"/>
    </row>
    <row r="23" spans="1:25" x14ac:dyDescent="0.25">
      <c r="A23" s="78">
        <v>36756</v>
      </c>
      <c r="B23" s="83">
        <v>0</v>
      </c>
      <c r="C23" s="84">
        <v>28486</v>
      </c>
      <c r="D23" s="81"/>
      <c r="E23" s="83">
        <v>0</v>
      </c>
      <c r="F23" s="84">
        <v>0</v>
      </c>
      <c r="G23" s="81"/>
      <c r="H23" s="83">
        <v>0</v>
      </c>
      <c r="I23" s="84">
        <v>0</v>
      </c>
      <c r="J23" s="81"/>
      <c r="K23" s="83">
        <v>0</v>
      </c>
      <c r="L23" s="84">
        <v>0</v>
      </c>
      <c r="M23" s="81"/>
      <c r="N23" s="83">
        <v>0</v>
      </c>
      <c r="O23" s="84">
        <v>0</v>
      </c>
      <c r="P23" s="81"/>
      <c r="Q23" s="113">
        <v>0</v>
      </c>
      <c r="R23" s="114">
        <v>0</v>
      </c>
      <c r="S23" s="106"/>
      <c r="T23" s="81"/>
      <c r="U23" s="81"/>
      <c r="V23" s="70"/>
      <c r="W23" s="70"/>
      <c r="X23" s="70"/>
      <c r="Y23" s="70"/>
    </row>
    <row r="24" spans="1:25" x14ac:dyDescent="0.25">
      <c r="A24" s="78">
        <v>36757</v>
      </c>
      <c r="B24" s="83">
        <v>0</v>
      </c>
      <c r="C24" s="84">
        <v>12452</v>
      </c>
      <c r="D24" s="81"/>
      <c r="E24" s="83">
        <v>0</v>
      </c>
      <c r="F24" s="84">
        <v>0</v>
      </c>
      <c r="G24" s="81"/>
      <c r="H24" s="83">
        <v>0</v>
      </c>
      <c r="I24" s="84">
        <v>0</v>
      </c>
      <c r="J24" s="81"/>
      <c r="K24" s="83">
        <v>0</v>
      </c>
      <c r="L24" s="84">
        <v>0</v>
      </c>
      <c r="M24" s="81"/>
      <c r="N24" s="83">
        <v>0</v>
      </c>
      <c r="O24" s="84">
        <v>0</v>
      </c>
      <c r="P24" s="81"/>
      <c r="Q24" s="113">
        <v>0</v>
      </c>
      <c r="R24" s="114">
        <v>0</v>
      </c>
      <c r="S24" s="106"/>
      <c r="T24" s="81"/>
      <c r="U24" s="81"/>
      <c r="V24" s="70"/>
      <c r="W24" s="70"/>
      <c r="X24" s="70"/>
      <c r="Y24" s="70"/>
    </row>
    <row r="25" spans="1:25" x14ac:dyDescent="0.25">
      <c r="A25" s="78">
        <v>36758</v>
      </c>
      <c r="B25" s="83">
        <v>0</v>
      </c>
      <c r="C25" s="84">
        <v>12452</v>
      </c>
      <c r="D25" s="81"/>
      <c r="E25" s="83">
        <v>0</v>
      </c>
      <c r="F25" s="84">
        <v>0</v>
      </c>
      <c r="G25" s="81"/>
      <c r="H25" s="83">
        <v>0</v>
      </c>
      <c r="I25" s="84">
        <v>0</v>
      </c>
      <c r="J25" s="81"/>
      <c r="K25" s="83">
        <v>0</v>
      </c>
      <c r="L25" s="84">
        <v>0</v>
      </c>
      <c r="M25" s="81"/>
      <c r="N25" s="83">
        <v>0</v>
      </c>
      <c r="O25" s="84">
        <v>0</v>
      </c>
      <c r="P25" s="81"/>
      <c r="Q25" s="113">
        <v>0</v>
      </c>
      <c r="R25" s="114">
        <v>0</v>
      </c>
      <c r="S25" s="106"/>
      <c r="T25" s="81"/>
      <c r="U25" s="81"/>
      <c r="V25" s="70"/>
      <c r="W25" s="70"/>
      <c r="X25" s="70"/>
      <c r="Y25" s="70"/>
    </row>
    <row r="26" spans="1:25" x14ac:dyDescent="0.25">
      <c r="A26" s="78">
        <v>36759</v>
      </c>
      <c r="B26" s="83">
        <v>0</v>
      </c>
      <c r="C26" s="84">
        <v>12452</v>
      </c>
      <c r="D26" s="81"/>
      <c r="E26" s="83">
        <v>0</v>
      </c>
      <c r="F26" s="84">
        <v>0</v>
      </c>
      <c r="G26" s="81"/>
      <c r="H26" s="83">
        <v>0</v>
      </c>
      <c r="I26" s="84">
        <v>0</v>
      </c>
      <c r="J26" s="81"/>
      <c r="K26" s="83">
        <v>0</v>
      </c>
      <c r="L26" s="84">
        <v>0</v>
      </c>
      <c r="M26" s="81"/>
      <c r="N26" s="83">
        <v>0</v>
      </c>
      <c r="O26" s="84">
        <v>0</v>
      </c>
      <c r="P26" s="81"/>
      <c r="Q26" s="113">
        <v>0</v>
      </c>
      <c r="R26" s="114">
        <v>0</v>
      </c>
      <c r="S26" s="106"/>
      <c r="T26" s="81"/>
      <c r="U26" s="81"/>
      <c r="V26" s="70"/>
      <c r="W26" s="70"/>
      <c r="X26" s="70"/>
      <c r="Y26" s="70"/>
    </row>
    <row r="27" spans="1:25" x14ac:dyDescent="0.25">
      <c r="A27" s="78">
        <v>36760</v>
      </c>
      <c r="B27" s="83">
        <v>0</v>
      </c>
      <c r="C27" s="84">
        <v>7935</v>
      </c>
      <c r="D27" s="81"/>
      <c r="E27" s="83">
        <v>0</v>
      </c>
      <c r="F27" s="84">
        <v>0</v>
      </c>
      <c r="G27" s="81"/>
      <c r="H27" s="83">
        <v>0</v>
      </c>
      <c r="I27" s="84">
        <v>0</v>
      </c>
      <c r="J27" s="81"/>
      <c r="K27" s="83">
        <v>0</v>
      </c>
      <c r="L27" s="84">
        <v>0</v>
      </c>
      <c r="M27" s="81"/>
      <c r="N27" s="83">
        <v>0</v>
      </c>
      <c r="O27" s="84">
        <v>0</v>
      </c>
      <c r="P27" s="81"/>
      <c r="Q27" s="113">
        <v>0</v>
      </c>
      <c r="R27" s="114">
        <v>0</v>
      </c>
      <c r="S27" s="106"/>
      <c r="T27" s="81"/>
      <c r="U27" s="81"/>
      <c r="V27" s="70"/>
      <c r="W27" s="70"/>
      <c r="X27" s="70"/>
      <c r="Y27" s="70"/>
    </row>
    <row r="28" spans="1:25" x14ac:dyDescent="0.25">
      <c r="A28" s="78">
        <v>36761</v>
      </c>
      <c r="B28" s="83">
        <v>0</v>
      </c>
      <c r="C28" s="84">
        <v>2282</v>
      </c>
      <c r="D28" s="81"/>
      <c r="E28" s="83">
        <v>0</v>
      </c>
      <c r="F28" s="84">
        <v>0</v>
      </c>
      <c r="G28" s="81"/>
      <c r="H28" s="83">
        <v>0</v>
      </c>
      <c r="I28" s="84">
        <v>0</v>
      </c>
      <c r="J28" s="81"/>
      <c r="K28" s="83">
        <v>0</v>
      </c>
      <c r="L28" s="84">
        <v>0</v>
      </c>
      <c r="M28" s="81"/>
      <c r="N28" s="83">
        <v>0</v>
      </c>
      <c r="O28" s="84">
        <v>0</v>
      </c>
      <c r="P28" s="81"/>
      <c r="Q28" s="113">
        <v>0</v>
      </c>
      <c r="R28" s="114">
        <v>0</v>
      </c>
      <c r="S28" s="106"/>
      <c r="T28" s="81"/>
      <c r="U28" s="81"/>
      <c r="V28" s="70"/>
      <c r="W28" s="70"/>
      <c r="X28" s="70"/>
      <c r="Y28" s="70"/>
    </row>
    <row r="29" spans="1:25" x14ac:dyDescent="0.25">
      <c r="A29" s="78">
        <v>36762</v>
      </c>
      <c r="B29" s="83">
        <v>0</v>
      </c>
      <c r="C29" s="84">
        <v>13853</v>
      </c>
      <c r="D29" s="81"/>
      <c r="E29" s="83">
        <v>0</v>
      </c>
      <c r="F29" s="84">
        <v>0</v>
      </c>
      <c r="G29" s="81"/>
      <c r="H29" s="83">
        <v>0</v>
      </c>
      <c r="I29" s="84">
        <v>0</v>
      </c>
      <c r="J29" s="81"/>
      <c r="K29" s="83">
        <v>0</v>
      </c>
      <c r="L29" s="84">
        <v>0</v>
      </c>
      <c r="M29" s="81"/>
      <c r="N29" s="83">
        <v>0</v>
      </c>
      <c r="O29" s="84">
        <v>0</v>
      </c>
      <c r="P29" s="81"/>
      <c r="Q29" s="113">
        <v>0</v>
      </c>
      <c r="R29" s="114">
        <v>0</v>
      </c>
      <c r="S29" s="106"/>
      <c r="T29" s="81"/>
      <c r="U29" s="81"/>
      <c r="V29" s="70"/>
      <c r="W29" s="70"/>
      <c r="X29" s="70"/>
      <c r="Y29" s="70"/>
    </row>
    <row r="30" spans="1:25" x14ac:dyDescent="0.25">
      <c r="A30" s="78">
        <v>36763</v>
      </c>
      <c r="B30" s="83">
        <v>0</v>
      </c>
      <c r="C30" s="84">
        <v>33201</v>
      </c>
      <c r="D30" s="81"/>
      <c r="E30" s="83">
        <v>0</v>
      </c>
      <c r="F30" s="84">
        <v>0</v>
      </c>
      <c r="G30" s="81"/>
      <c r="H30" s="83">
        <v>0</v>
      </c>
      <c r="I30" s="84">
        <v>0</v>
      </c>
      <c r="J30" s="81"/>
      <c r="K30" s="83">
        <v>0</v>
      </c>
      <c r="L30" s="84">
        <v>0</v>
      </c>
      <c r="M30" s="81"/>
      <c r="N30" s="83">
        <v>0</v>
      </c>
      <c r="O30" s="84">
        <v>0</v>
      </c>
      <c r="P30" s="81"/>
      <c r="Q30" s="113">
        <v>0</v>
      </c>
      <c r="R30" s="114">
        <v>0</v>
      </c>
      <c r="S30" s="106"/>
      <c r="T30" s="81"/>
      <c r="U30" s="81"/>
      <c r="V30" s="70"/>
      <c r="W30" s="70"/>
      <c r="X30" s="70"/>
      <c r="Y30" s="70"/>
    </row>
    <row r="31" spans="1:25" x14ac:dyDescent="0.25">
      <c r="A31" s="78">
        <v>36764</v>
      </c>
      <c r="B31" s="138">
        <v>0</v>
      </c>
      <c r="C31" s="140">
        <v>9472</v>
      </c>
      <c r="D31" s="81"/>
      <c r="E31" s="83">
        <v>0</v>
      </c>
      <c r="F31" s="84">
        <v>0</v>
      </c>
      <c r="G31" s="81"/>
      <c r="H31" s="83">
        <v>0</v>
      </c>
      <c r="I31" s="84">
        <v>0</v>
      </c>
      <c r="J31" s="81"/>
      <c r="K31" s="83">
        <v>0</v>
      </c>
      <c r="L31" s="84">
        <v>0</v>
      </c>
      <c r="M31" s="81"/>
      <c r="N31" s="83">
        <v>0</v>
      </c>
      <c r="O31" s="84">
        <v>0</v>
      </c>
      <c r="P31" s="81"/>
      <c r="Q31" s="113">
        <v>0</v>
      </c>
      <c r="R31" s="114">
        <v>0</v>
      </c>
      <c r="S31" s="106"/>
      <c r="T31" s="81"/>
      <c r="U31" s="81"/>
      <c r="V31" s="70"/>
      <c r="W31" s="70"/>
      <c r="X31" s="70"/>
      <c r="Y31" s="70"/>
    </row>
    <row r="32" spans="1:25" x14ac:dyDescent="0.25">
      <c r="A32" s="78">
        <v>36765</v>
      </c>
      <c r="B32" s="138">
        <v>0</v>
      </c>
      <c r="C32" s="140">
        <v>9472</v>
      </c>
      <c r="D32" s="81"/>
      <c r="E32" s="83">
        <v>0</v>
      </c>
      <c r="F32" s="84">
        <v>0</v>
      </c>
      <c r="G32" s="81"/>
      <c r="H32" s="83">
        <v>0</v>
      </c>
      <c r="I32" s="84">
        <v>0</v>
      </c>
      <c r="J32" s="81"/>
      <c r="K32" s="83">
        <v>0</v>
      </c>
      <c r="L32" s="84">
        <v>0</v>
      </c>
      <c r="M32" s="81"/>
      <c r="N32" s="83">
        <v>0</v>
      </c>
      <c r="O32" s="84">
        <v>0</v>
      </c>
      <c r="P32" s="81"/>
      <c r="Q32" s="113">
        <v>0</v>
      </c>
      <c r="R32" s="114">
        <v>0</v>
      </c>
      <c r="S32" s="106"/>
      <c r="T32" s="81"/>
      <c r="U32" s="81"/>
      <c r="V32" s="70"/>
      <c r="W32" s="70"/>
      <c r="X32" s="70"/>
      <c r="Y32" s="70"/>
    </row>
    <row r="33" spans="1:25" x14ac:dyDescent="0.25">
      <c r="A33" s="78">
        <v>36766</v>
      </c>
      <c r="B33" s="138">
        <v>0</v>
      </c>
      <c r="C33" s="140">
        <v>9472</v>
      </c>
      <c r="D33" s="81"/>
      <c r="E33" s="83">
        <v>0</v>
      </c>
      <c r="F33" s="84">
        <v>0</v>
      </c>
      <c r="G33" s="81"/>
      <c r="H33" s="83">
        <v>0</v>
      </c>
      <c r="I33" s="84">
        <v>0</v>
      </c>
      <c r="J33" s="81"/>
      <c r="K33" s="83">
        <v>0</v>
      </c>
      <c r="L33" s="84">
        <v>0</v>
      </c>
      <c r="M33" s="81"/>
      <c r="N33" s="83">
        <v>0</v>
      </c>
      <c r="O33" s="84">
        <v>0</v>
      </c>
      <c r="P33" s="81"/>
      <c r="Q33" s="113">
        <v>0</v>
      </c>
      <c r="R33" s="114">
        <v>0</v>
      </c>
      <c r="S33" s="106"/>
      <c r="T33" s="81"/>
      <c r="U33" s="81"/>
      <c r="V33" s="70"/>
      <c r="W33" s="70"/>
      <c r="X33" s="70"/>
      <c r="Y33" s="70"/>
    </row>
    <row r="34" spans="1:25" x14ac:dyDescent="0.25">
      <c r="A34" s="78">
        <v>36767</v>
      </c>
      <c r="B34" s="83">
        <v>0</v>
      </c>
      <c r="C34" s="84">
        <v>12359</v>
      </c>
      <c r="D34" s="81"/>
      <c r="E34" s="79">
        <v>0</v>
      </c>
      <c r="F34" s="80">
        <v>0</v>
      </c>
      <c r="G34" s="81"/>
      <c r="H34" s="83">
        <v>0</v>
      </c>
      <c r="I34" s="84">
        <v>0</v>
      </c>
      <c r="J34" s="81"/>
      <c r="K34" s="83">
        <v>0</v>
      </c>
      <c r="L34" s="84">
        <v>0</v>
      </c>
      <c r="M34" s="81"/>
      <c r="N34" s="83">
        <v>0</v>
      </c>
      <c r="O34" s="84">
        <v>0</v>
      </c>
      <c r="P34" s="81"/>
      <c r="Q34" s="113">
        <v>0</v>
      </c>
      <c r="R34" s="114">
        <v>0</v>
      </c>
      <c r="S34" s="106"/>
      <c r="T34" s="81"/>
      <c r="U34" s="81"/>
      <c r="V34" s="70"/>
      <c r="W34" s="70"/>
      <c r="X34" s="70"/>
      <c r="Y34" s="70"/>
    </row>
    <row r="35" spans="1:25" x14ac:dyDescent="0.25">
      <c r="A35" s="78">
        <v>36768</v>
      </c>
      <c r="B35" s="79">
        <v>0</v>
      </c>
      <c r="C35" s="139">
        <v>0</v>
      </c>
      <c r="D35" s="81"/>
      <c r="E35" s="79"/>
      <c r="F35" s="80"/>
      <c r="G35" s="81"/>
      <c r="H35" s="79"/>
      <c r="I35" s="80"/>
      <c r="J35" s="81"/>
      <c r="K35" s="79"/>
      <c r="L35" s="80"/>
      <c r="M35" s="81"/>
      <c r="N35" s="79"/>
      <c r="O35" s="80"/>
      <c r="P35" s="81"/>
      <c r="Q35" s="112"/>
      <c r="R35" s="98"/>
      <c r="S35" s="106"/>
      <c r="T35" s="81"/>
      <c r="U35" s="81"/>
      <c r="V35" s="70"/>
      <c r="W35" s="70"/>
      <c r="X35" s="70"/>
      <c r="Y35" s="70"/>
    </row>
    <row r="36" spans="1:25" ht="13.8" thickBot="1" x14ac:dyDescent="0.3">
      <c r="A36" s="78">
        <v>36769</v>
      </c>
      <c r="B36" s="101"/>
      <c r="C36" s="84">
        <v>2219</v>
      </c>
      <c r="D36" s="81"/>
      <c r="E36" s="101"/>
      <c r="F36" s="80"/>
      <c r="G36" s="81"/>
      <c r="H36" s="101"/>
      <c r="I36" s="80"/>
      <c r="J36" s="81"/>
      <c r="K36" s="101"/>
      <c r="L36" s="80"/>
      <c r="M36" s="81"/>
      <c r="N36" s="101"/>
      <c r="O36" s="80"/>
      <c r="P36" s="81"/>
      <c r="Q36" s="136"/>
      <c r="R36" s="98"/>
      <c r="S36" s="106"/>
      <c r="T36" s="81"/>
      <c r="U36" s="81"/>
      <c r="V36" s="70"/>
      <c r="W36" s="70"/>
      <c r="X36" s="70"/>
      <c r="Y36" s="70"/>
    </row>
    <row r="37" spans="1:25" ht="13.8" thickTop="1" x14ac:dyDescent="0.25">
      <c r="A37" s="72" t="s">
        <v>23</v>
      </c>
      <c r="B37" s="88">
        <f>SUM(B6:B34)</f>
        <v>0</v>
      </c>
      <c r="C37" s="89">
        <f>SUM(C6:C34)</f>
        <v>388583</v>
      </c>
      <c r="D37" s="85"/>
      <c r="E37" s="92">
        <f>SUM(E6:E34)</f>
        <v>0</v>
      </c>
      <c r="F37" s="93">
        <f>SUM(F6:F34)</f>
        <v>0</v>
      </c>
      <c r="G37" s="85"/>
      <c r="H37" s="92">
        <f>SUM(H6:H34)</f>
        <v>0</v>
      </c>
      <c r="I37" s="93">
        <f>SUM(I6:I34)</f>
        <v>0</v>
      </c>
      <c r="J37" s="85"/>
      <c r="K37" s="92">
        <f>SUM(K6:K34)</f>
        <v>0</v>
      </c>
      <c r="L37" s="93">
        <f>SUM(L6:L34)</f>
        <v>0</v>
      </c>
      <c r="M37" s="85"/>
      <c r="N37" s="92">
        <f>SUM(N6:N34)</f>
        <v>0</v>
      </c>
      <c r="O37" s="93">
        <f>SUM(O6:O34)</f>
        <v>0</v>
      </c>
      <c r="P37" s="85"/>
      <c r="Q37" s="115"/>
      <c r="R37" s="116"/>
      <c r="S37" s="87"/>
      <c r="T37" s="85"/>
      <c r="U37" s="81"/>
      <c r="V37" s="70"/>
      <c r="W37" s="70"/>
      <c r="X37" s="70"/>
      <c r="Y37" s="70"/>
    </row>
    <row r="38" spans="1:25" ht="13.8" thickBot="1" x14ac:dyDescent="0.3">
      <c r="A38" s="72" t="s">
        <v>22</v>
      </c>
      <c r="B38" s="90">
        <f>+B37-C37</f>
        <v>-388583</v>
      </c>
      <c r="C38" s="91"/>
      <c r="D38" s="86"/>
      <c r="E38" s="90">
        <f>+SUM(E6:E37)+SUM(F6:F37)</f>
        <v>0</v>
      </c>
      <c r="F38" s="91"/>
      <c r="G38" s="85"/>
      <c r="H38" s="90">
        <f>+SUM(H6:H37)+SUM(I6:I37)</f>
        <v>0</v>
      </c>
      <c r="I38" s="91"/>
      <c r="J38" s="85"/>
      <c r="K38" s="90">
        <f>+SUM(K6:K37)+SUM(L6:L37)</f>
        <v>0</v>
      </c>
      <c r="L38" s="91"/>
      <c r="M38" s="85"/>
      <c r="N38" s="90">
        <f>+SUM(N6:N37)+SUM(O6:O37)</f>
        <v>0</v>
      </c>
      <c r="O38" s="91"/>
      <c r="P38" s="85"/>
      <c r="Q38" s="117">
        <f>+SUM(Q6:Q37)+SUM(R6:R37)</f>
        <v>0</v>
      </c>
      <c r="R38" s="118"/>
      <c r="S38" s="87"/>
      <c r="T38" s="85"/>
      <c r="U38" s="107"/>
      <c r="V38" s="70"/>
      <c r="W38" s="70"/>
      <c r="X38" s="70"/>
      <c r="Y38" s="70"/>
    </row>
    <row r="39" spans="1:25" ht="14.4" thickTop="1" thickBot="1" x14ac:dyDescent="0.3">
      <c r="A39" s="70"/>
      <c r="B39" s="70"/>
      <c r="C39" s="70"/>
      <c r="D39" s="70"/>
      <c r="E39" s="70"/>
      <c r="F39" s="70"/>
      <c r="G39" s="71"/>
      <c r="H39" s="70"/>
      <c r="I39" s="70"/>
      <c r="J39" s="71"/>
      <c r="K39" s="70"/>
      <c r="L39" s="70"/>
      <c r="M39" s="71"/>
      <c r="N39" s="70"/>
      <c r="O39" s="70"/>
      <c r="P39" s="71"/>
      <c r="Q39" s="70"/>
      <c r="R39" s="70"/>
      <c r="S39" s="71"/>
      <c r="T39" s="71"/>
      <c r="U39" s="71"/>
      <c r="V39" s="70"/>
      <c r="W39" s="70"/>
      <c r="X39" s="70"/>
      <c r="Y39" s="70"/>
    </row>
    <row r="40" spans="1:25" ht="14.4" thickTop="1" thickBot="1" x14ac:dyDescent="0.3">
      <c r="A40" s="94" t="s">
        <v>11</v>
      </c>
      <c r="B40" s="96">
        <f>+B2+B38+E38+H38+K38+N38+Q38</f>
        <v>2219.2399999999325</v>
      </c>
      <c r="C40" s="70"/>
      <c r="D40" s="70"/>
      <c r="E40" s="70"/>
      <c r="F40" s="70"/>
      <c r="G40" s="71"/>
      <c r="H40" s="70"/>
      <c r="I40" s="70"/>
      <c r="J40" s="71"/>
      <c r="K40" s="70"/>
      <c r="L40" s="70"/>
      <c r="M40" s="71"/>
      <c r="N40" s="70"/>
      <c r="O40" s="70"/>
      <c r="P40" s="71"/>
      <c r="Q40" s="70"/>
      <c r="R40" s="70"/>
      <c r="S40" s="87"/>
      <c r="T40" s="108"/>
      <c r="U40" s="71"/>
      <c r="V40" s="70"/>
      <c r="W40" s="70"/>
      <c r="X40" s="70"/>
      <c r="Y40" s="70"/>
    </row>
    <row r="41" spans="1:25" ht="13.8" thickTop="1" x14ac:dyDescent="0.25">
      <c r="A41" s="70"/>
      <c r="B41" s="70"/>
      <c r="C41" s="70"/>
      <c r="D41" s="70"/>
      <c r="E41" s="70"/>
      <c r="F41" s="70"/>
      <c r="G41" s="71"/>
      <c r="H41" s="70"/>
      <c r="I41" s="70"/>
      <c r="J41" s="71"/>
      <c r="K41" s="70"/>
      <c r="L41" s="70"/>
      <c r="M41" s="71"/>
      <c r="N41" s="70"/>
      <c r="O41" s="70"/>
      <c r="P41" s="71"/>
      <c r="Q41" s="70"/>
      <c r="R41" s="70"/>
      <c r="S41" s="70"/>
      <c r="T41" s="70"/>
      <c r="U41" s="70"/>
      <c r="V41" s="70"/>
      <c r="W41" s="70"/>
      <c r="X41" s="70"/>
      <c r="Y41" s="70"/>
    </row>
    <row r="42" spans="1:25" x14ac:dyDescent="0.25">
      <c r="A42" s="70"/>
      <c r="B42" s="70"/>
      <c r="C42" s="70"/>
      <c r="D42" s="70"/>
      <c r="E42" s="70"/>
      <c r="F42" s="70"/>
      <c r="G42" s="70"/>
      <c r="H42" s="70"/>
      <c r="I42" s="70"/>
      <c r="J42" s="70"/>
      <c r="K42" s="70"/>
      <c r="L42" s="70"/>
      <c r="M42" s="71"/>
      <c r="N42" s="70"/>
      <c r="O42" s="70"/>
      <c r="P42" s="71"/>
      <c r="Q42" s="70"/>
      <c r="R42" s="70"/>
      <c r="S42" s="70"/>
      <c r="T42" s="70"/>
      <c r="U42" s="70"/>
      <c r="V42" s="70"/>
      <c r="W42" s="70"/>
      <c r="X42" s="70"/>
      <c r="Y42" s="70"/>
    </row>
    <row r="43" spans="1:25" x14ac:dyDescent="0.25">
      <c r="A43" s="70"/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1"/>
      <c r="N43" s="70"/>
      <c r="O43" s="70"/>
      <c r="P43" s="71"/>
      <c r="Q43" s="70"/>
      <c r="R43" s="70"/>
      <c r="S43" s="70"/>
      <c r="T43" s="70"/>
      <c r="U43" s="70"/>
      <c r="V43" s="70"/>
      <c r="W43" s="70"/>
      <c r="X43" s="70"/>
      <c r="Y43" s="70"/>
    </row>
    <row r="44" spans="1:25" x14ac:dyDescent="0.25">
      <c r="A44" s="70"/>
      <c r="B44" s="70"/>
      <c r="C44" s="70"/>
      <c r="D44" s="70"/>
      <c r="E44" s="70"/>
      <c r="F44" s="70"/>
      <c r="G44" s="70"/>
      <c r="H44" s="70"/>
      <c r="I44" s="70"/>
      <c r="J44" s="70"/>
      <c r="K44" s="70"/>
      <c r="L44" s="70"/>
      <c r="M44" s="71"/>
      <c r="N44" s="70"/>
      <c r="O44" s="70"/>
      <c r="P44" s="71"/>
      <c r="Q44" s="70"/>
      <c r="R44" s="70"/>
      <c r="S44" s="70"/>
      <c r="T44" s="70"/>
      <c r="U44" s="70"/>
      <c r="V44" s="70"/>
      <c r="W44" s="70"/>
      <c r="X44" s="70"/>
      <c r="Y44" s="70"/>
    </row>
    <row r="45" spans="1:25" x14ac:dyDescent="0.25">
      <c r="A45" s="70"/>
      <c r="B45" s="70"/>
      <c r="C45" s="70"/>
      <c r="D45" s="70"/>
      <c r="E45" s="70"/>
      <c r="F45" s="70"/>
      <c r="G45" s="70"/>
      <c r="H45" s="70"/>
      <c r="I45" s="70"/>
      <c r="J45" s="70"/>
      <c r="K45" s="70"/>
      <c r="L45" s="70"/>
      <c r="M45" s="71"/>
      <c r="N45" s="70"/>
      <c r="O45" s="70"/>
      <c r="P45" s="71"/>
      <c r="Q45" s="70"/>
      <c r="R45" s="70"/>
      <c r="S45" s="70"/>
      <c r="T45" s="70"/>
      <c r="U45" s="70"/>
      <c r="V45" s="70"/>
      <c r="W45" s="70"/>
      <c r="X45" s="70"/>
      <c r="Y45" s="70"/>
    </row>
    <row r="46" spans="1:25" x14ac:dyDescent="0.25">
      <c r="A46" s="70"/>
      <c r="B46" s="70"/>
      <c r="C46" s="70"/>
      <c r="D46" s="70"/>
      <c r="E46" s="70"/>
      <c r="F46" s="70"/>
      <c r="G46" s="70"/>
      <c r="H46" s="70"/>
      <c r="I46" s="70"/>
      <c r="J46" s="70"/>
      <c r="K46" s="70"/>
      <c r="L46" s="70"/>
      <c r="M46" s="71"/>
      <c r="N46" s="70"/>
      <c r="O46" s="70"/>
      <c r="P46" s="71"/>
      <c r="Q46" s="70"/>
      <c r="R46" s="70"/>
      <c r="S46" s="70"/>
      <c r="T46" s="70"/>
      <c r="U46" s="70"/>
      <c r="V46" s="70"/>
      <c r="W46" s="70"/>
      <c r="X46" s="70"/>
      <c r="Y46" s="70"/>
    </row>
    <row r="47" spans="1:25" x14ac:dyDescent="0.25">
      <c r="A47" s="70"/>
      <c r="B47" s="70"/>
      <c r="C47" s="70"/>
      <c r="D47" s="70"/>
      <c r="E47" s="70"/>
      <c r="F47" s="70"/>
      <c r="G47" s="70"/>
      <c r="H47" s="70"/>
      <c r="I47" s="70"/>
      <c r="J47" s="70"/>
      <c r="K47" s="70"/>
      <c r="L47" s="70"/>
      <c r="M47" s="71"/>
      <c r="N47" s="70"/>
      <c r="O47" s="70"/>
      <c r="P47" s="71"/>
      <c r="Q47" s="70"/>
      <c r="R47" s="70"/>
      <c r="S47" s="70"/>
      <c r="T47" s="70"/>
      <c r="U47" s="70"/>
      <c r="V47" s="70"/>
      <c r="W47" s="70"/>
      <c r="X47" s="70"/>
      <c r="Y47" s="70"/>
    </row>
    <row r="48" spans="1:25" x14ac:dyDescent="0.25">
      <c r="A48" s="70"/>
      <c r="B48" s="70"/>
      <c r="C48" s="70"/>
      <c r="D48" s="70"/>
      <c r="E48" s="70"/>
      <c r="F48" s="70"/>
      <c r="G48" s="70"/>
      <c r="H48" s="70"/>
      <c r="I48" s="70"/>
      <c r="J48" s="70"/>
      <c r="K48" s="70"/>
      <c r="L48" s="70"/>
      <c r="M48" s="71"/>
      <c r="N48" s="70"/>
      <c r="O48" s="70"/>
      <c r="P48" s="70"/>
      <c r="Q48" s="70"/>
      <c r="R48" s="70"/>
      <c r="S48" s="70"/>
      <c r="T48" s="70"/>
      <c r="U48" s="70"/>
      <c r="V48" s="70"/>
      <c r="W48" s="70"/>
      <c r="X48" s="70"/>
      <c r="Y48" s="70"/>
    </row>
    <row r="49" spans="1:25" x14ac:dyDescent="0.25">
      <c r="A49" s="70"/>
      <c r="B49" s="70"/>
      <c r="C49" s="70"/>
      <c r="D49" s="70"/>
      <c r="E49" s="70"/>
      <c r="F49" s="70"/>
      <c r="G49" s="70"/>
      <c r="H49" s="70"/>
      <c r="I49" s="70"/>
      <c r="J49" s="70"/>
      <c r="K49" s="70"/>
      <c r="L49" s="70"/>
      <c r="M49" s="70"/>
      <c r="N49" s="70"/>
      <c r="O49" s="70"/>
      <c r="P49" s="70"/>
      <c r="Q49" s="70"/>
      <c r="R49" s="70"/>
      <c r="S49" s="70"/>
      <c r="T49" s="70"/>
      <c r="U49" s="70"/>
      <c r="V49" s="70"/>
      <c r="W49" s="70"/>
      <c r="X49" s="70"/>
      <c r="Y49" s="70"/>
    </row>
    <row r="50" spans="1:25" x14ac:dyDescent="0.25">
      <c r="A50" s="70"/>
      <c r="B50" s="70"/>
      <c r="C50" s="70"/>
      <c r="D50" s="70"/>
      <c r="E50" s="70"/>
      <c r="F50" s="70"/>
      <c r="G50" s="70"/>
      <c r="H50" s="70"/>
      <c r="I50" s="70"/>
      <c r="J50" s="70"/>
      <c r="K50" s="70"/>
      <c r="L50" s="70"/>
      <c r="M50" s="70"/>
      <c r="N50" s="70"/>
      <c r="O50" s="70"/>
      <c r="P50" s="70"/>
      <c r="Q50" s="70"/>
      <c r="R50" s="70"/>
      <c r="S50" s="70"/>
      <c r="T50" s="70"/>
      <c r="U50" s="70"/>
      <c r="V50" s="70"/>
      <c r="W50" s="70"/>
      <c r="X50" s="70"/>
      <c r="Y50" s="70"/>
    </row>
    <row r="51" spans="1:25" x14ac:dyDescent="0.25">
      <c r="A51" s="70"/>
      <c r="B51" s="70"/>
      <c r="C51" s="70"/>
      <c r="D51" s="70"/>
      <c r="E51" s="70"/>
      <c r="F51" s="70"/>
      <c r="G51" s="70"/>
      <c r="H51" s="70"/>
      <c r="I51" s="70"/>
      <c r="J51" s="70"/>
      <c r="K51" s="70"/>
      <c r="L51" s="70"/>
      <c r="M51" s="70"/>
      <c r="N51" s="70"/>
      <c r="O51" s="70"/>
      <c r="P51" s="70"/>
      <c r="Q51" s="70"/>
      <c r="R51" s="70"/>
      <c r="S51" s="70"/>
      <c r="T51" s="70"/>
      <c r="U51" s="70"/>
      <c r="V51" s="70"/>
      <c r="W51" s="70"/>
      <c r="X51" s="70"/>
      <c r="Y51" s="70"/>
    </row>
    <row r="52" spans="1:25" x14ac:dyDescent="0.25">
      <c r="A52" s="70"/>
      <c r="B52" s="70"/>
      <c r="C52" s="70"/>
      <c r="D52" s="70"/>
      <c r="E52" s="70"/>
      <c r="F52" s="70"/>
      <c r="G52" s="70"/>
      <c r="H52" s="70"/>
      <c r="I52" s="70"/>
      <c r="J52" s="70"/>
      <c r="K52" s="70"/>
      <c r="L52" s="70"/>
      <c r="M52" s="70"/>
      <c r="N52" s="70"/>
      <c r="O52" s="70"/>
      <c r="P52" s="70"/>
      <c r="Q52" s="70"/>
      <c r="R52" s="70"/>
      <c r="S52" s="70"/>
      <c r="T52" s="70"/>
      <c r="U52" s="70"/>
      <c r="V52" s="70"/>
      <c r="W52" s="70"/>
      <c r="X52" s="70"/>
      <c r="Y52" s="70"/>
    </row>
    <row r="53" spans="1:25" x14ac:dyDescent="0.25">
      <c r="A53" s="70"/>
      <c r="B53" s="70"/>
      <c r="C53" s="70"/>
      <c r="D53" s="70"/>
      <c r="E53" s="70"/>
      <c r="F53" s="70"/>
      <c r="G53" s="70"/>
      <c r="H53" s="70"/>
      <c r="I53" s="70"/>
      <c r="J53" s="70"/>
      <c r="K53" s="70"/>
      <c r="L53" s="70"/>
      <c r="M53" s="70"/>
      <c r="N53" s="70"/>
      <c r="O53" s="70"/>
      <c r="P53" s="70"/>
      <c r="Q53" s="70"/>
      <c r="R53" s="70"/>
      <c r="S53" s="70"/>
      <c r="T53" s="70"/>
      <c r="U53" s="70"/>
      <c r="V53" s="70"/>
      <c r="W53" s="70"/>
      <c r="X53" s="70"/>
      <c r="Y53" s="70"/>
    </row>
    <row r="54" spans="1:25" x14ac:dyDescent="0.25">
      <c r="A54" s="70"/>
      <c r="B54" s="70"/>
      <c r="C54" s="70"/>
      <c r="D54" s="70"/>
      <c r="E54" s="70"/>
      <c r="F54" s="70"/>
      <c r="G54" s="70"/>
      <c r="H54" s="70"/>
      <c r="I54" s="70"/>
      <c r="J54" s="70"/>
      <c r="K54" s="70"/>
      <c r="L54" s="70"/>
      <c r="M54" s="70"/>
      <c r="N54" s="70"/>
      <c r="O54" s="70"/>
      <c r="P54" s="70"/>
      <c r="Q54" s="70"/>
      <c r="R54" s="70"/>
      <c r="S54" s="70"/>
      <c r="T54" s="70"/>
      <c r="U54" s="70"/>
      <c r="V54" s="70"/>
      <c r="W54" s="70"/>
      <c r="X54" s="70"/>
      <c r="Y54" s="70"/>
    </row>
    <row r="55" spans="1:25" x14ac:dyDescent="0.25">
      <c r="A55" s="70"/>
      <c r="B55" s="70"/>
      <c r="C55" s="70"/>
      <c r="D55" s="70"/>
      <c r="E55" s="70"/>
      <c r="F55" s="70"/>
      <c r="G55" s="70"/>
      <c r="H55" s="70"/>
      <c r="I55" s="70"/>
      <c r="J55" s="70"/>
      <c r="K55" s="70"/>
      <c r="L55" s="70"/>
      <c r="M55" s="70"/>
      <c r="N55" s="70"/>
      <c r="O55" s="70"/>
      <c r="P55" s="70"/>
      <c r="Q55" s="70"/>
      <c r="R55" s="70"/>
      <c r="S55" s="70"/>
      <c r="T55" s="70"/>
      <c r="U55" s="70"/>
      <c r="V55" s="70"/>
      <c r="W55" s="70"/>
      <c r="X55" s="70"/>
      <c r="Y55" s="70"/>
    </row>
    <row r="56" spans="1:25" x14ac:dyDescent="0.25">
      <c r="A56" s="70"/>
      <c r="B56" s="70"/>
      <c r="C56" s="70"/>
      <c r="D56" s="70"/>
      <c r="E56" s="70"/>
      <c r="F56" s="70"/>
      <c r="G56" s="70"/>
      <c r="H56" s="70"/>
      <c r="I56" s="70"/>
      <c r="J56" s="70"/>
      <c r="K56" s="70"/>
      <c r="L56" s="70"/>
      <c r="M56" s="70"/>
      <c r="N56" s="70"/>
      <c r="O56" s="70"/>
      <c r="P56" s="70"/>
      <c r="Q56" s="70"/>
      <c r="R56" s="70"/>
      <c r="S56" s="70"/>
      <c r="T56" s="70"/>
      <c r="U56" s="70"/>
      <c r="V56" s="70"/>
      <c r="W56" s="70"/>
      <c r="X56" s="70"/>
      <c r="Y56" s="70"/>
    </row>
    <row r="57" spans="1:25" x14ac:dyDescent="0.25">
      <c r="A57" s="70"/>
      <c r="B57" s="70"/>
      <c r="C57" s="70"/>
      <c r="D57" s="70"/>
      <c r="E57" s="70"/>
      <c r="F57" s="70"/>
      <c r="G57" s="70"/>
      <c r="H57" s="70"/>
      <c r="I57" s="70"/>
      <c r="J57" s="70"/>
      <c r="K57" s="70"/>
      <c r="L57" s="70"/>
      <c r="M57" s="70"/>
      <c r="N57" s="70"/>
      <c r="O57" s="70"/>
      <c r="P57" s="70"/>
      <c r="Q57" s="70"/>
      <c r="R57" s="70"/>
      <c r="S57" s="70"/>
      <c r="T57" s="70"/>
      <c r="U57" s="70"/>
      <c r="V57" s="70"/>
      <c r="W57" s="70"/>
      <c r="X57" s="70"/>
      <c r="Y57" s="70"/>
    </row>
    <row r="58" spans="1:25" x14ac:dyDescent="0.25">
      <c r="A58" s="70"/>
      <c r="B58" s="70"/>
      <c r="C58" s="70"/>
      <c r="D58" s="70"/>
      <c r="E58" s="70"/>
      <c r="F58" s="70"/>
      <c r="G58" s="70"/>
      <c r="H58" s="70"/>
      <c r="I58" s="70"/>
      <c r="J58" s="70"/>
      <c r="K58" s="70"/>
      <c r="L58" s="70"/>
      <c r="M58" s="70"/>
      <c r="N58" s="70"/>
      <c r="O58" s="70"/>
      <c r="P58" s="70"/>
      <c r="Q58" s="70"/>
      <c r="R58" s="70"/>
      <c r="S58" s="70"/>
      <c r="T58" s="70"/>
      <c r="U58" s="70"/>
      <c r="V58" s="70"/>
      <c r="W58" s="70"/>
      <c r="X58" s="70"/>
      <c r="Y58" s="70"/>
    </row>
    <row r="59" spans="1:25" x14ac:dyDescent="0.25">
      <c r="A59" s="70"/>
      <c r="B59" s="70"/>
      <c r="C59" s="70"/>
      <c r="D59" s="70"/>
      <c r="E59" s="70"/>
      <c r="F59" s="70"/>
      <c r="G59" s="70"/>
      <c r="H59" s="70"/>
      <c r="I59" s="70"/>
      <c r="J59" s="70"/>
      <c r="K59" s="70"/>
      <c r="L59" s="70"/>
      <c r="M59" s="70"/>
      <c r="N59" s="70"/>
      <c r="O59" s="70"/>
      <c r="P59" s="70"/>
      <c r="Q59" s="70"/>
      <c r="R59" s="70"/>
      <c r="S59" s="70"/>
      <c r="T59" s="70"/>
      <c r="U59" s="70"/>
      <c r="V59" s="70"/>
      <c r="W59" s="70"/>
      <c r="X59" s="70"/>
      <c r="Y59" s="70"/>
    </row>
    <row r="60" spans="1:25" x14ac:dyDescent="0.25">
      <c r="A60" s="70"/>
      <c r="B60" s="70"/>
      <c r="C60" s="70"/>
      <c r="D60" s="70"/>
      <c r="E60" s="70"/>
      <c r="F60" s="70"/>
      <c r="G60" s="70"/>
      <c r="H60" s="70"/>
      <c r="I60" s="70"/>
      <c r="J60" s="70"/>
      <c r="K60" s="70"/>
      <c r="L60" s="70"/>
      <c r="M60" s="70"/>
      <c r="N60" s="70"/>
      <c r="O60" s="70"/>
      <c r="P60" s="70"/>
      <c r="Q60" s="70"/>
      <c r="R60" s="70"/>
      <c r="S60" s="70"/>
      <c r="T60" s="70"/>
      <c r="U60" s="70"/>
      <c r="V60" s="70"/>
      <c r="W60" s="70"/>
      <c r="X60" s="70"/>
      <c r="Y60" s="70"/>
    </row>
    <row r="61" spans="1:25" x14ac:dyDescent="0.25">
      <c r="A61" s="70"/>
      <c r="B61" s="70"/>
      <c r="C61" s="70"/>
      <c r="D61" s="70"/>
      <c r="E61" s="70"/>
      <c r="F61" s="70"/>
      <c r="G61" s="70"/>
      <c r="H61" s="70"/>
      <c r="I61" s="70"/>
      <c r="J61" s="70"/>
      <c r="K61" s="70"/>
      <c r="L61" s="70"/>
      <c r="M61" s="70"/>
      <c r="N61" s="70"/>
      <c r="O61" s="70"/>
      <c r="P61" s="70"/>
      <c r="Q61" s="70"/>
      <c r="R61" s="70"/>
      <c r="S61" s="70"/>
      <c r="T61" s="70"/>
      <c r="U61" s="70"/>
      <c r="V61" s="70"/>
      <c r="W61" s="70"/>
      <c r="X61" s="70"/>
      <c r="Y61" s="70"/>
    </row>
    <row r="62" spans="1:25" x14ac:dyDescent="0.25">
      <c r="A62" s="70"/>
      <c r="B62" s="70"/>
      <c r="C62" s="70"/>
      <c r="D62" s="70"/>
      <c r="E62" s="70"/>
      <c r="F62" s="70"/>
      <c r="G62" s="70"/>
      <c r="H62" s="70"/>
      <c r="I62" s="70"/>
      <c r="J62" s="70"/>
      <c r="K62" s="70"/>
      <c r="L62" s="70"/>
      <c r="M62" s="70"/>
      <c r="N62" s="70"/>
      <c r="O62" s="70"/>
      <c r="P62" s="70"/>
      <c r="Q62" s="70"/>
      <c r="R62" s="70"/>
      <c r="S62" s="70"/>
      <c r="T62" s="70"/>
      <c r="U62" s="70"/>
      <c r="V62" s="70"/>
      <c r="W62" s="70"/>
      <c r="X62" s="70"/>
      <c r="Y62" s="70"/>
    </row>
    <row r="63" spans="1:25" x14ac:dyDescent="0.25">
      <c r="A63" s="70"/>
      <c r="B63" s="70"/>
      <c r="C63" s="70"/>
      <c r="D63" s="70"/>
      <c r="E63" s="70"/>
      <c r="F63" s="70"/>
      <c r="G63" s="70"/>
      <c r="H63" s="70"/>
      <c r="I63" s="70"/>
      <c r="J63" s="70"/>
      <c r="K63" s="70"/>
      <c r="L63" s="70"/>
      <c r="M63" s="70"/>
      <c r="N63" s="70"/>
      <c r="O63" s="70"/>
      <c r="P63" s="70"/>
      <c r="Q63" s="70"/>
      <c r="R63" s="70"/>
      <c r="S63" s="70"/>
      <c r="T63" s="70"/>
      <c r="U63" s="70"/>
      <c r="V63" s="70"/>
      <c r="W63" s="70"/>
      <c r="X63" s="70"/>
      <c r="Y63" s="70"/>
    </row>
    <row r="64" spans="1:25" x14ac:dyDescent="0.25">
      <c r="A64" s="70"/>
      <c r="B64" s="70"/>
      <c r="C64" s="70"/>
      <c r="D64" s="70"/>
      <c r="E64" s="70"/>
      <c r="F64" s="70"/>
      <c r="G64" s="70"/>
      <c r="H64" s="70"/>
      <c r="I64" s="70"/>
      <c r="J64" s="70"/>
      <c r="K64" s="70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</row>
    <row r="65" spans="1:25" x14ac:dyDescent="0.25">
      <c r="A65" s="70"/>
      <c r="B65" s="70"/>
      <c r="C65" s="70"/>
      <c r="D65" s="70"/>
      <c r="E65" s="70"/>
      <c r="F65" s="70"/>
      <c r="G65" s="70"/>
      <c r="H65" s="70"/>
      <c r="I65" s="70"/>
      <c r="J65" s="70"/>
      <c r="K65" s="70"/>
      <c r="L65" s="70"/>
      <c r="M65" s="70"/>
      <c r="N65" s="70"/>
      <c r="O65" s="70"/>
      <c r="P65" s="70"/>
      <c r="Q65" s="70"/>
      <c r="R65" s="70"/>
      <c r="S65" s="70"/>
      <c r="T65" s="70"/>
      <c r="U65" s="70"/>
      <c r="V65" s="70"/>
      <c r="W65" s="70"/>
      <c r="X65" s="70"/>
      <c r="Y65" s="70"/>
    </row>
    <row r="66" spans="1:25" x14ac:dyDescent="0.25">
      <c r="A66" s="70"/>
      <c r="B66" s="70"/>
      <c r="C66" s="70"/>
      <c r="D66" s="70"/>
      <c r="E66" s="70"/>
      <c r="F66" s="70"/>
      <c r="G66" s="70"/>
      <c r="H66" s="70"/>
      <c r="I66" s="70"/>
      <c r="J66" s="70"/>
      <c r="K66" s="70"/>
      <c r="L66" s="70"/>
      <c r="M66" s="70"/>
      <c r="N66" s="70"/>
      <c r="O66" s="70"/>
      <c r="P66" s="70"/>
      <c r="Q66" s="70"/>
      <c r="R66" s="70"/>
      <c r="S66" s="70"/>
      <c r="T66" s="70"/>
      <c r="U66" s="70"/>
      <c r="V66" s="70"/>
      <c r="W66" s="70"/>
      <c r="X66" s="70"/>
      <c r="Y66" s="70"/>
    </row>
    <row r="67" spans="1:25" x14ac:dyDescent="0.25">
      <c r="A67" s="70"/>
      <c r="B67" s="70"/>
      <c r="C67" s="70"/>
      <c r="D67" s="70"/>
      <c r="E67" s="70"/>
      <c r="F67" s="70"/>
      <c r="G67" s="70"/>
      <c r="H67" s="70"/>
      <c r="I67" s="70"/>
      <c r="J67" s="70"/>
      <c r="K67" s="70"/>
      <c r="L67" s="70"/>
      <c r="M67" s="70"/>
      <c r="N67" s="70"/>
      <c r="O67" s="70"/>
      <c r="P67" s="70"/>
      <c r="Q67" s="70"/>
      <c r="R67" s="70"/>
      <c r="S67" s="70"/>
      <c r="T67" s="70"/>
      <c r="U67" s="70"/>
      <c r="V67" s="70"/>
      <c r="W67" s="70"/>
      <c r="X67" s="70"/>
      <c r="Y67" s="70"/>
    </row>
    <row r="68" spans="1:25" x14ac:dyDescent="0.25">
      <c r="A68" s="70"/>
      <c r="B68" s="70"/>
      <c r="C68" s="70"/>
      <c r="D68" s="70"/>
      <c r="E68" s="70"/>
      <c r="F68" s="70"/>
      <c r="G68" s="70"/>
      <c r="H68" s="70"/>
      <c r="I68" s="70"/>
      <c r="J68" s="70"/>
      <c r="K68" s="70"/>
      <c r="L68" s="70"/>
      <c r="M68" s="70"/>
      <c r="N68" s="70"/>
      <c r="O68" s="70"/>
      <c r="P68" s="70"/>
      <c r="Q68" s="70"/>
      <c r="R68" s="70"/>
      <c r="S68" s="70"/>
      <c r="T68" s="70"/>
      <c r="U68" s="70"/>
      <c r="V68" s="70"/>
      <c r="W68" s="70"/>
      <c r="X68" s="70"/>
      <c r="Y68" s="70"/>
    </row>
    <row r="69" spans="1:25" x14ac:dyDescent="0.25">
      <c r="A69" s="70"/>
      <c r="B69" s="70"/>
      <c r="C69" s="70"/>
      <c r="D69" s="70"/>
      <c r="E69" s="70"/>
      <c r="F69" s="70"/>
      <c r="G69" s="70"/>
      <c r="H69" s="70"/>
      <c r="I69" s="70"/>
      <c r="J69" s="70"/>
      <c r="K69" s="70"/>
      <c r="L69" s="70"/>
      <c r="M69" s="70"/>
      <c r="N69" s="70"/>
      <c r="O69" s="70"/>
      <c r="P69" s="70"/>
      <c r="Q69" s="70"/>
      <c r="R69" s="70"/>
      <c r="S69" s="70"/>
      <c r="T69" s="70"/>
      <c r="U69" s="70"/>
      <c r="V69" s="70"/>
      <c r="W69" s="70"/>
      <c r="X69" s="70"/>
      <c r="Y69" s="70"/>
    </row>
    <row r="70" spans="1:25" x14ac:dyDescent="0.25">
      <c r="A70" s="70"/>
      <c r="B70" s="70"/>
      <c r="C70" s="70"/>
      <c r="D70" s="70"/>
      <c r="E70" s="70"/>
      <c r="F70" s="70"/>
      <c r="G70" s="70"/>
      <c r="H70" s="70"/>
      <c r="I70" s="70"/>
      <c r="J70" s="70"/>
      <c r="K70" s="70"/>
      <c r="L70" s="70"/>
      <c r="M70" s="70"/>
      <c r="N70" s="70"/>
      <c r="O70" s="70"/>
      <c r="P70" s="70"/>
      <c r="Q70" s="70"/>
      <c r="R70" s="70"/>
      <c r="S70" s="70"/>
      <c r="T70" s="70"/>
      <c r="U70" s="70"/>
      <c r="V70" s="70"/>
      <c r="W70" s="70"/>
      <c r="X70" s="70"/>
      <c r="Y70" s="70"/>
    </row>
    <row r="71" spans="1:25" x14ac:dyDescent="0.25">
      <c r="A71" s="70"/>
      <c r="B71" s="70"/>
      <c r="C71" s="70"/>
      <c r="D71" s="70"/>
      <c r="E71" s="70"/>
      <c r="F71" s="70"/>
      <c r="G71" s="70"/>
      <c r="H71" s="70"/>
      <c r="I71" s="70"/>
      <c r="J71" s="70"/>
      <c r="K71" s="70"/>
      <c r="L71" s="70"/>
      <c r="M71" s="70"/>
      <c r="N71" s="70"/>
      <c r="O71" s="70"/>
      <c r="P71" s="70"/>
      <c r="Q71" s="70"/>
      <c r="R71" s="70"/>
      <c r="S71" s="70"/>
      <c r="T71" s="70"/>
      <c r="U71" s="70"/>
      <c r="V71" s="70"/>
      <c r="W71" s="70"/>
      <c r="X71" s="70"/>
      <c r="Y71" s="70"/>
    </row>
    <row r="72" spans="1:25" x14ac:dyDescent="0.25">
      <c r="A72" s="70"/>
      <c r="B72" s="70"/>
      <c r="C72" s="70"/>
      <c r="D72" s="70"/>
      <c r="E72" s="70"/>
      <c r="F72" s="70"/>
      <c r="G72" s="70"/>
      <c r="H72" s="70"/>
      <c r="I72" s="70"/>
      <c r="J72" s="70"/>
      <c r="K72" s="70"/>
      <c r="L72" s="70"/>
      <c r="M72" s="70"/>
      <c r="N72" s="70"/>
      <c r="O72" s="70"/>
      <c r="P72" s="70"/>
      <c r="Q72" s="70"/>
      <c r="R72" s="70"/>
      <c r="S72" s="70"/>
      <c r="T72" s="70"/>
      <c r="U72" s="70"/>
      <c r="V72" s="70"/>
      <c r="W72" s="70"/>
      <c r="X72" s="70"/>
      <c r="Y72" s="70"/>
    </row>
    <row r="73" spans="1:25" x14ac:dyDescent="0.25">
      <c r="A73" s="70"/>
      <c r="B73" s="70"/>
      <c r="C73" s="70"/>
      <c r="D73" s="70"/>
      <c r="E73" s="70"/>
      <c r="F73" s="70"/>
      <c r="G73" s="70"/>
      <c r="H73" s="70"/>
      <c r="I73" s="70"/>
      <c r="J73" s="70"/>
      <c r="K73" s="70"/>
      <c r="L73" s="70"/>
      <c r="M73" s="70"/>
      <c r="N73" s="70"/>
      <c r="O73" s="70"/>
      <c r="P73" s="70"/>
      <c r="Q73" s="70"/>
      <c r="R73" s="70"/>
      <c r="S73" s="70"/>
      <c r="T73" s="70"/>
      <c r="U73" s="70"/>
      <c r="V73" s="70"/>
      <c r="W73" s="70"/>
      <c r="X73" s="70"/>
      <c r="Y73" s="70"/>
    </row>
    <row r="74" spans="1:25" x14ac:dyDescent="0.25">
      <c r="A74" s="70"/>
      <c r="B74" s="70"/>
      <c r="C74" s="70"/>
      <c r="D74" s="70"/>
      <c r="E74" s="70"/>
      <c r="F74" s="70"/>
      <c r="G74" s="70"/>
      <c r="H74" s="70"/>
      <c r="I74" s="70"/>
      <c r="J74" s="70"/>
      <c r="K74" s="70"/>
      <c r="L74" s="70"/>
      <c r="M74" s="70"/>
      <c r="N74" s="70"/>
      <c r="O74" s="70"/>
      <c r="P74" s="70"/>
      <c r="Q74" s="70"/>
      <c r="R74" s="70"/>
      <c r="S74" s="70"/>
      <c r="T74" s="70"/>
      <c r="U74" s="70"/>
      <c r="V74" s="70"/>
      <c r="W74" s="70"/>
      <c r="X74" s="70"/>
      <c r="Y74" s="70"/>
    </row>
    <row r="75" spans="1:25" x14ac:dyDescent="0.25">
      <c r="A75" s="70"/>
      <c r="B75" s="70"/>
      <c r="C75" s="70"/>
      <c r="D75" s="70"/>
      <c r="E75" s="70"/>
      <c r="F75" s="70"/>
      <c r="G75" s="70"/>
      <c r="H75" s="70"/>
      <c r="I75" s="70"/>
      <c r="J75" s="70"/>
      <c r="K75" s="70"/>
      <c r="L75" s="70"/>
      <c r="M75" s="70"/>
      <c r="N75" s="70"/>
      <c r="O75" s="70"/>
      <c r="P75" s="70"/>
      <c r="Q75" s="70"/>
      <c r="R75" s="70"/>
      <c r="S75" s="70"/>
      <c r="T75" s="70"/>
      <c r="U75" s="70"/>
      <c r="V75" s="70"/>
      <c r="W75" s="70"/>
      <c r="X75" s="70"/>
      <c r="Y75" s="70"/>
    </row>
    <row r="76" spans="1:25" x14ac:dyDescent="0.25">
      <c r="A76" s="70"/>
      <c r="B76" s="70"/>
      <c r="C76" s="70"/>
      <c r="D76" s="70"/>
      <c r="E76" s="70"/>
      <c r="F76" s="70"/>
      <c r="G76" s="70"/>
      <c r="H76" s="70"/>
      <c r="I76" s="70"/>
      <c r="J76" s="70"/>
      <c r="K76" s="70"/>
      <c r="L76" s="70"/>
      <c r="M76" s="70"/>
      <c r="N76" s="70"/>
      <c r="O76" s="70"/>
      <c r="P76" s="70"/>
      <c r="Q76" s="70"/>
      <c r="R76" s="70"/>
      <c r="S76" s="70"/>
      <c r="T76" s="70"/>
      <c r="U76" s="70"/>
      <c r="V76" s="70"/>
      <c r="W76" s="70"/>
      <c r="X76" s="70"/>
      <c r="Y76" s="70"/>
    </row>
    <row r="77" spans="1:25" x14ac:dyDescent="0.25">
      <c r="A77" s="70"/>
      <c r="B77" s="70"/>
      <c r="C77" s="70"/>
      <c r="D77" s="70"/>
      <c r="E77" s="70"/>
      <c r="F77" s="70"/>
      <c r="G77" s="70"/>
      <c r="H77" s="70"/>
      <c r="I77" s="70"/>
      <c r="J77" s="70"/>
      <c r="K77" s="70"/>
      <c r="L77" s="70"/>
      <c r="M77" s="70"/>
      <c r="N77" s="70"/>
      <c r="O77" s="70"/>
      <c r="P77" s="70"/>
      <c r="Q77" s="70"/>
      <c r="R77" s="70"/>
      <c r="S77" s="70"/>
      <c r="T77" s="70"/>
      <c r="U77" s="70"/>
      <c r="V77" s="70"/>
      <c r="W77" s="70"/>
      <c r="X77" s="70"/>
      <c r="Y77" s="70"/>
    </row>
    <row r="78" spans="1:25" x14ac:dyDescent="0.25">
      <c r="A78" s="70"/>
      <c r="B78" s="70"/>
      <c r="C78" s="70"/>
      <c r="D78" s="70"/>
      <c r="E78" s="70"/>
      <c r="F78" s="70"/>
      <c r="G78" s="70"/>
      <c r="H78" s="70"/>
      <c r="I78" s="70"/>
      <c r="J78" s="70"/>
      <c r="K78" s="70"/>
      <c r="L78" s="70"/>
      <c r="M78" s="70"/>
      <c r="N78" s="70"/>
      <c r="O78" s="70"/>
      <c r="P78" s="70"/>
      <c r="Q78" s="70"/>
      <c r="R78" s="70"/>
      <c r="S78" s="70"/>
      <c r="T78" s="70"/>
      <c r="U78" s="70"/>
      <c r="V78" s="70"/>
      <c r="W78" s="70"/>
      <c r="X78" s="70"/>
      <c r="Y78" s="70"/>
    </row>
    <row r="79" spans="1:25" x14ac:dyDescent="0.25">
      <c r="A79" s="70"/>
      <c r="B79" s="70"/>
      <c r="C79" s="70"/>
      <c r="D79" s="70"/>
      <c r="E79" s="70"/>
      <c r="F79" s="70"/>
      <c r="G79" s="70"/>
      <c r="H79" s="70"/>
      <c r="I79" s="70"/>
      <c r="J79" s="70"/>
      <c r="K79" s="70"/>
      <c r="L79" s="70"/>
      <c r="M79" s="70"/>
      <c r="N79" s="70"/>
      <c r="O79" s="70"/>
      <c r="P79" s="70"/>
      <c r="Q79" s="70"/>
      <c r="R79" s="70"/>
      <c r="S79" s="70"/>
      <c r="T79" s="70"/>
      <c r="U79" s="70"/>
      <c r="V79" s="70"/>
      <c r="W79" s="70"/>
      <c r="X79" s="70"/>
      <c r="Y79" s="70"/>
    </row>
    <row r="80" spans="1:25" x14ac:dyDescent="0.25">
      <c r="A80" s="70"/>
      <c r="B80" s="70"/>
      <c r="C80" s="70"/>
      <c r="D80" s="70"/>
      <c r="E80" s="70"/>
      <c r="F80" s="70"/>
      <c r="G80" s="70"/>
      <c r="H80" s="70"/>
      <c r="I80" s="70"/>
      <c r="J80" s="70"/>
      <c r="K80" s="70"/>
      <c r="L80" s="70"/>
      <c r="M80" s="70"/>
      <c r="N80" s="70"/>
      <c r="O80" s="70"/>
      <c r="P80" s="70"/>
      <c r="Q80" s="70"/>
      <c r="R80" s="70"/>
      <c r="S80" s="70"/>
      <c r="T80" s="70"/>
      <c r="U80" s="70"/>
      <c r="V80" s="70"/>
      <c r="W80" s="70"/>
      <c r="X80" s="70"/>
      <c r="Y80" s="70"/>
    </row>
    <row r="81" spans="1:25" x14ac:dyDescent="0.25">
      <c r="A81" s="70"/>
      <c r="B81" s="70"/>
      <c r="C81" s="70"/>
      <c r="D81" s="70"/>
      <c r="E81" s="70"/>
      <c r="F81" s="70"/>
      <c r="G81" s="70"/>
      <c r="H81" s="70"/>
      <c r="I81" s="70"/>
      <c r="J81" s="70"/>
      <c r="K81" s="70"/>
      <c r="L81" s="70"/>
      <c r="M81" s="70"/>
      <c r="N81" s="70"/>
      <c r="O81" s="70"/>
      <c r="P81" s="70"/>
      <c r="Q81" s="70"/>
      <c r="R81" s="70"/>
      <c r="S81" s="70"/>
      <c r="T81" s="70"/>
      <c r="U81" s="70"/>
      <c r="V81" s="70"/>
      <c r="W81" s="70"/>
      <c r="X81" s="70"/>
      <c r="Y81" s="70"/>
    </row>
    <row r="82" spans="1:25" x14ac:dyDescent="0.25">
      <c r="A82" s="70"/>
      <c r="B82" s="70"/>
      <c r="C82" s="70"/>
      <c r="D82" s="70"/>
      <c r="E82" s="70"/>
      <c r="F82" s="70"/>
      <c r="G82" s="70"/>
      <c r="H82" s="70"/>
      <c r="I82" s="70"/>
      <c r="J82" s="70"/>
      <c r="K82" s="70"/>
      <c r="L82" s="70"/>
      <c r="M82" s="70"/>
      <c r="N82" s="70"/>
      <c r="O82" s="70"/>
      <c r="P82" s="70"/>
      <c r="Q82" s="70"/>
      <c r="R82" s="70"/>
      <c r="S82" s="70"/>
      <c r="T82" s="70"/>
      <c r="U82" s="70"/>
      <c r="V82" s="70"/>
      <c r="W82" s="70"/>
      <c r="X82" s="70"/>
      <c r="Y82" s="70"/>
    </row>
    <row r="83" spans="1:25" x14ac:dyDescent="0.25">
      <c r="A83" s="70"/>
      <c r="B83" s="70"/>
      <c r="C83" s="70"/>
      <c r="D83" s="70"/>
      <c r="E83" s="70"/>
      <c r="F83" s="70"/>
      <c r="G83" s="70"/>
      <c r="H83" s="70"/>
      <c r="I83" s="70"/>
      <c r="J83" s="70"/>
      <c r="K83" s="70"/>
      <c r="L83" s="70"/>
      <c r="M83" s="70"/>
      <c r="N83" s="70"/>
      <c r="O83" s="70"/>
      <c r="P83" s="70"/>
      <c r="Q83" s="70"/>
      <c r="R83" s="70"/>
      <c r="S83" s="70"/>
      <c r="T83" s="70"/>
      <c r="U83" s="70"/>
      <c r="V83" s="70"/>
      <c r="W83" s="70"/>
      <c r="X83" s="70"/>
      <c r="Y83" s="70"/>
    </row>
    <row r="84" spans="1:25" x14ac:dyDescent="0.25">
      <c r="A84" s="70"/>
      <c r="B84" s="70"/>
      <c r="C84" s="70"/>
      <c r="D84" s="70"/>
      <c r="E84" s="70"/>
      <c r="F84" s="70"/>
      <c r="G84" s="70"/>
      <c r="H84" s="70"/>
      <c r="I84" s="70"/>
      <c r="J84" s="70"/>
      <c r="K84" s="70"/>
      <c r="L84" s="70"/>
      <c r="M84" s="70"/>
      <c r="N84" s="70"/>
      <c r="O84" s="70"/>
      <c r="P84" s="70"/>
      <c r="Q84" s="70"/>
      <c r="R84" s="70"/>
      <c r="S84" s="70"/>
      <c r="T84" s="70"/>
      <c r="U84" s="70"/>
      <c r="V84" s="70"/>
      <c r="W84" s="70"/>
      <c r="X84" s="70"/>
      <c r="Y84" s="70"/>
    </row>
    <row r="85" spans="1:25" x14ac:dyDescent="0.25">
      <c r="A85" s="70"/>
      <c r="B85" s="70"/>
      <c r="C85" s="70"/>
      <c r="D85" s="70"/>
      <c r="E85" s="70"/>
      <c r="F85" s="70"/>
      <c r="G85" s="70"/>
      <c r="H85" s="70"/>
      <c r="I85" s="70"/>
      <c r="J85" s="70"/>
      <c r="K85" s="70"/>
      <c r="L85" s="70"/>
      <c r="M85" s="70"/>
      <c r="N85" s="70"/>
      <c r="O85" s="70"/>
      <c r="P85" s="70"/>
      <c r="Q85" s="70"/>
      <c r="R85" s="70"/>
      <c r="S85" s="70"/>
      <c r="T85" s="70"/>
      <c r="U85" s="70"/>
      <c r="V85" s="70"/>
      <c r="W85" s="70"/>
      <c r="X85" s="70"/>
      <c r="Y85" s="70"/>
    </row>
    <row r="86" spans="1:25" x14ac:dyDescent="0.25">
      <c r="A86" s="70"/>
      <c r="B86" s="70"/>
      <c r="C86" s="70"/>
      <c r="D86" s="70"/>
      <c r="E86" s="70"/>
      <c r="F86" s="70"/>
      <c r="G86" s="70"/>
      <c r="H86" s="70"/>
      <c r="I86" s="70"/>
      <c r="J86" s="70"/>
      <c r="K86" s="70"/>
      <c r="L86" s="70"/>
      <c r="M86" s="70"/>
      <c r="N86" s="70"/>
      <c r="O86" s="70"/>
      <c r="P86" s="70"/>
      <c r="Q86" s="70"/>
      <c r="R86" s="70"/>
      <c r="S86" s="70"/>
      <c r="T86" s="70"/>
      <c r="U86" s="70"/>
      <c r="V86" s="70"/>
      <c r="W86" s="70"/>
      <c r="X86" s="70"/>
      <c r="Y86" s="70"/>
    </row>
    <row r="87" spans="1:25" x14ac:dyDescent="0.25">
      <c r="A87" s="70"/>
      <c r="B87" s="70"/>
      <c r="C87" s="70"/>
      <c r="D87" s="70"/>
      <c r="E87" s="70"/>
      <c r="F87" s="70"/>
      <c r="G87" s="70"/>
      <c r="H87" s="70"/>
      <c r="I87" s="70"/>
      <c r="J87" s="70"/>
      <c r="K87" s="70"/>
      <c r="L87" s="70"/>
      <c r="M87" s="70"/>
      <c r="N87" s="70"/>
      <c r="O87" s="70"/>
      <c r="P87" s="70"/>
      <c r="Q87" s="70"/>
      <c r="R87" s="70"/>
      <c r="S87" s="70"/>
      <c r="T87" s="70"/>
      <c r="U87" s="70"/>
      <c r="V87" s="70"/>
      <c r="W87" s="70"/>
      <c r="X87" s="70"/>
      <c r="Y87" s="70"/>
    </row>
    <row r="88" spans="1:25" x14ac:dyDescent="0.25">
      <c r="A88" s="70"/>
      <c r="B88" s="70"/>
      <c r="C88" s="70"/>
      <c r="D88" s="70"/>
      <c r="E88" s="70"/>
      <c r="F88" s="70"/>
      <c r="G88" s="70"/>
      <c r="H88" s="70"/>
      <c r="I88" s="70"/>
      <c r="J88" s="70"/>
      <c r="K88" s="70"/>
      <c r="L88" s="70"/>
      <c r="M88" s="70"/>
      <c r="N88" s="70"/>
      <c r="O88" s="70"/>
      <c r="P88" s="70"/>
      <c r="Q88" s="70"/>
      <c r="R88" s="70"/>
      <c r="S88" s="70"/>
      <c r="T88" s="70"/>
      <c r="U88" s="70"/>
      <c r="V88" s="70"/>
      <c r="W88" s="70"/>
      <c r="X88" s="70"/>
      <c r="Y88" s="70"/>
    </row>
    <row r="89" spans="1:25" x14ac:dyDescent="0.25">
      <c r="A89" s="70"/>
      <c r="B89" s="70"/>
      <c r="C89" s="70"/>
      <c r="D89" s="70"/>
      <c r="E89" s="70"/>
      <c r="F89" s="70"/>
      <c r="G89" s="70"/>
      <c r="H89" s="70"/>
      <c r="I89" s="70"/>
      <c r="J89" s="70"/>
      <c r="K89" s="70"/>
      <c r="L89" s="70"/>
      <c r="M89" s="70"/>
      <c r="N89" s="70"/>
      <c r="O89" s="70"/>
      <c r="P89" s="70"/>
      <c r="Q89" s="70"/>
      <c r="R89" s="70"/>
      <c r="S89" s="70"/>
      <c r="T89" s="70"/>
      <c r="U89" s="70"/>
      <c r="V89" s="70"/>
      <c r="W89" s="70"/>
      <c r="X89" s="70"/>
      <c r="Y89" s="70"/>
    </row>
    <row r="90" spans="1:25" x14ac:dyDescent="0.25">
      <c r="A90" s="70"/>
      <c r="B90" s="70"/>
      <c r="C90" s="70"/>
      <c r="D90" s="70"/>
      <c r="E90" s="70"/>
      <c r="F90" s="70"/>
      <c r="G90" s="70"/>
      <c r="H90" s="70"/>
      <c r="I90" s="70"/>
      <c r="J90" s="70"/>
      <c r="K90" s="70"/>
      <c r="L90" s="70"/>
      <c r="M90" s="70"/>
      <c r="N90" s="70"/>
      <c r="O90" s="70"/>
      <c r="P90" s="70"/>
      <c r="Q90" s="70"/>
      <c r="R90" s="70"/>
      <c r="S90" s="70"/>
      <c r="T90" s="70"/>
      <c r="U90" s="70"/>
      <c r="V90" s="70"/>
      <c r="W90" s="70"/>
      <c r="X90" s="70"/>
      <c r="Y90" s="70"/>
    </row>
    <row r="91" spans="1:25" x14ac:dyDescent="0.25">
      <c r="A91" s="70"/>
      <c r="B91" s="70"/>
      <c r="C91" s="70"/>
      <c r="D91" s="70"/>
      <c r="E91" s="70"/>
      <c r="F91" s="70"/>
      <c r="G91" s="70"/>
      <c r="H91" s="70"/>
      <c r="I91" s="70"/>
      <c r="J91" s="70"/>
      <c r="K91" s="70"/>
      <c r="L91" s="70"/>
      <c r="M91" s="70"/>
      <c r="N91" s="70"/>
      <c r="O91" s="70"/>
      <c r="P91" s="70"/>
      <c r="Q91" s="70"/>
      <c r="R91" s="70"/>
      <c r="S91" s="70"/>
      <c r="T91" s="70"/>
      <c r="U91" s="70"/>
      <c r="V91" s="70"/>
      <c r="W91" s="70"/>
      <c r="X91" s="70"/>
      <c r="Y91" s="70"/>
    </row>
    <row r="92" spans="1:25" x14ac:dyDescent="0.25">
      <c r="A92" s="70"/>
      <c r="B92" s="70"/>
      <c r="C92" s="70"/>
      <c r="D92" s="70"/>
      <c r="E92" s="70"/>
      <c r="F92" s="70"/>
      <c r="G92" s="70"/>
      <c r="H92" s="70"/>
      <c r="I92" s="70"/>
      <c r="J92" s="70"/>
      <c r="K92" s="70"/>
      <c r="L92" s="70"/>
      <c r="M92" s="70"/>
      <c r="N92" s="70"/>
      <c r="O92" s="70"/>
      <c r="P92" s="70"/>
      <c r="Q92" s="70"/>
      <c r="R92" s="70"/>
      <c r="S92" s="70"/>
      <c r="T92" s="70"/>
      <c r="U92" s="70"/>
      <c r="V92" s="70"/>
      <c r="W92" s="70"/>
      <c r="X92" s="70"/>
      <c r="Y92" s="70"/>
    </row>
    <row r="93" spans="1:25" x14ac:dyDescent="0.25">
      <c r="A93" s="70"/>
      <c r="B93" s="70"/>
      <c r="C93" s="70"/>
      <c r="D93" s="70"/>
      <c r="E93" s="70"/>
      <c r="F93" s="70"/>
      <c r="G93" s="70"/>
      <c r="H93" s="70"/>
      <c r="I93" s="70"/>
      <c r="J93" s="70"/>
      <c r="K93" s="70"/>
      <c r="L93" s="70"/>
      <c r="M93" s="70"/>
      <c r="N93" s="70"/>
      <c r="O93" s="70"/>
      <c r="P93" s="70"/>
      <c r="Q93" s="70"/>
      <c r="R93" s="70"/>
      <c r="S93" s="70"/>
      <c r="T93" s="70"/>
      <c r="U93" s="70"/>
      <c r="V93" s="70"/>
      <c r="W93" s="70"/>
      <c r="X93" s="70"/>
      <c r="Y93" s="70"/>
    </row>
    <row r="94" spans="1:25" x14ac:dyDescent="0.25">
      <c r="A94" s="70"/>
      <c r="B94" s="70"/>
      <c r="C94" s="70"/>
      <c r="D94" s="70"/>
      <c r="E94" s="70"/>
      <c r="F94" s="70"/>
      <c r="G94" s="70"/>
      <c r="H94" s="70"/>
      <c r="I94" s="70"/>
      <c r="J94" s="70"/>
      <c r="K94" s="70"/>
      <c r="L94" s="70"/>
      <c r="M94" s="70"/>
      <c r="N94" s="70"/>
      <c r="O94" s="70"/>
      <c r="P94" s="70"/>
      <c r="Q94" s="70"/>
      <c r="R94" s="70"/>
      <c r="S94" s="70"/>
      <c r="T94" s="70"/>
      <c r="U94" s="70"/>
      <c r="V94" s="70"/>
      <c r="W94" s="70"/>
      <c r="X94" s="70"/>
      <c r="Y94" s="70"/>
    </row>
    <row r="95" spans="1:25" x14ac:dyDescent="0.25">
      <c r="A95" s="70"/>
      <c r="B95" s="70"/>
      <c r="C95" s="70"/>
      <c r="D95" s="70"/>
      <c r="E95" s="70"/>
      <c r="F95" s="70"/>
      <c r="G95" s="70"/>
      <c r="H95" s="70"/>
      <c r="I95" s="70"/>
      <c r="J95" s="70"/>
      <c r="K95" s="70"/>
      <c r="L95" s="70"/>
      <c r="M95" s="70"/>
      <c r="N95" s="70"/>
      <c r="O95" s="70"/>
      <c r="P95" s="70"/>
      <c r="Q95" s="70"/>
      <c r="R95" s="70"/>
      <c r="S95" s="70"/>
      <c r="T95" s="70"/>
      <c r="U95" s="70"/>
      <c r="V95" s="70"/>
      <c r="W95" s="70"/>
      <c r="X95" s="70"/>
      <c r="Y95" s="70"/>
    </row>
    <row r="96" spans="1:25" x14ac:dyDescent="0.25">
      <c r="A96" s="70"/>
      <c r="B96" s="70"/>
      <c r="C96" s="70"/>
      <c r="D96" s="70"/>
      <c r="E96" s="70"/>
      <c r="F96" s="70"/>
      <c r="G96" s="70"/>
      <c r="H96" s="70"/>
      <c r="I96" s="70"/>
      <c r="J96" s="70"/>
      <c r="K96" s="70"/>
      <c r="L96" s="70"/>
      <c r="M96" s="70"/>
      <c r="N96" s="70"/>
      <c r="O96" s="70"/>
      <c r="P96" s="70"/>
      <c r="Q96" s="70"/>
      <c r="R96" s="70"/>
      <c r="S96" s="70"/>
      <c r="T96" s="70"/>
      <c r="U96" s="70"/>
      <c r="V96" s="70"/>
      <c r="W96" s="70"/>
      <c r="X96" s="70"/>
      <c r="Y96" s="70"/>
    </row>
    <row r="97" spans="1:25" x14ac:dyDescent="0.25">
      <c r="A97" s="70"/>
      <c r="B97" s="70"/>
      <c r="C97" s="70"/>
      <c r="D97" s="70"/>
      <c r="E97" s="70"/>
      <c r="F97" s="70"/>
      <c r="G97" s="70"/>
      <c r="H97" s="70"/>
      <c r="I97" s="70"/>
      <c r="J97" s="70"/>
      <c r="K97" s="70"/>
      <c r="L97" s="70"/>
      <c r="M97" s="70"/>
      <c r="N97" s="70"/>
      <c r="O97" s="70"/>
      <c r="P97" s="70"/>
      <c r="Q97" s="70"/>
      <c r="R97" s="70"/>
      <c r="S97" s="70"/>
      <c r="T97" s="70"/>
      <c r="U97" s="70"/>
      <c r="V97" s="70"/>
      <c r="W97" s="70"/>
      <c r="X97" s="70"/>
      <c r="Y97" s="70"/>
    </row>
    <row r="98" spans="1:25" x14ac:dyDescent="0.25">
      <c r="A98" s="70"/>
      <c r="B98" s="70"/>
      <c r="C98" s="70"/>
      <c r="D98" s="70"/>
      <c r="E98" s="70"/>
      <c r="F98" s="70"/>
      <c r="G98" s="70"/>
      <c r="H98" s="70"/>
      <c r="I98" s="70"/>
      <c r="J98" s="70"/>
      <c r="K98" s="70"/>
      <c r="L98" s="70"/>
      <c r="M98" s="70"/>
      <c r="N98" s="70"/>
      <c r="O98" s="70"/>
      <c r="P98" s="70"/>
      <c r="Q98" s="70"/>
      <c r="R98" s="70"/>
      <c r="S98" s="70"/>
      <c r="T98" s="70"/>
      <c r="U98" s="70"/>
      <c r="V98" s="70"/>
      <c r="W98" s="70"/>
      <c r="X98" s="70"/>
      <c r="Y98" s="70"/>
    </row>
    <row r="99" spans="1:25" x14ac:dyDescent="0.25">
      <c r="A99" s="70"/>
      <c r="B99" s="70"/>
      <c r="C99" s="70"/>
      <c r="D99" s="70"/>
      <c r="E99" s="70"/>
      <c r="F99" s="70"/>
      <c r="G99" s="70"/>
      <c r="H99" s="70"/>
      <c r="I99" s="70"/>
      <c r="J99" s="70"/>
      <c r="K99" s="70"/>
      <c r="L99" s="70"/>
      <c r="M99" s="70"/>
      <c r="N99" s="70"/>
      <c r="O99" s="70"/>
      <c r="P99" s="70"/>
      <c r="Q99" s="70"/>
      <c r="R99" s="70"/>
      <c r="S99" s="70"/>
      <c r="T99" s="70"/>
      <c r="U99" s="70"/>
      <c r="V99" s="70"/>
      <c r="W99" s="70"/>
      <c r="X99" s="70"/>
      <c r="Y99" s="70"/>
    </row>
    <row r="100" spans="1:25" x14ac:dyDescent="0.25">
      <c r="A100" s="70"/>
      <c r="B100" s="70"/>
      <c r="C100" s="70"/>
      <c r="D100" s="70"/>
      <c r="E100" s="70"/>
      <c r="F100" s="70"/>
      <c r="G100" s="70"/>
      <c r="H100" s="70"/>
      <c r="I100" s="70"/>
      <c r="J100" s="70"/>
      <c r="K100" s="70"/>
      <c r="L100" s="70"/>
      <c r="M100" s="70"/>
      <c r="N100" s="70"/>
      <c r="O100" s="70"/>
      <c r="P100" s="70"/>
      <c r="Q100" s="70"/>
      <c r="R100" s="70"/>
      <c r="S100" s="70"/>
      <c r="T100" s="70"/>
      <c r="U100" s="70"/>
      <c r="V100" s="70"/>
      <c r="W100" s="70"/>
      <c r="X100" s="70"/>
      <c r="Y100" s="70"/>
    </row>
    <row r="101" spans="1:25" x14ac:dyDescent="0.25">
      <c r="A101" s="70"/>
      <c r="B101" s="70"/>
      <c r="C101" s="70"/>
      <c r="D101" s="70"/>
      <c r="E101" s="70"/>
      <c r="F101" s="70"/>
      <c r="G101" s="70"/>
      <c r="H101" s="70"/>
      <c r="I101" s="70"/>
      <c r="J101" s="70"/>
      <c r="K101" s="70"/>
      <c r="L101" s="70"/>
      <c r="M101" s="70"/>
      <c r="N101" s="70"/>
      <c r="O101" s="70"/>
      <c r="P101" s="70"/>
      <c r="Q101" s="70"/>
      <c r="R101" s="70"/>
      <c r="S101" s="70"/>
      <c r="T101" s="70"/>
      <c r="U101" s="70"/>
      <c r="V101" s="70"/>
      <c r="W101" s="70"/>
      <c r="X101" s="70"/>
      <c r="Y101" s="70"/>
    </row>
    <row r="102" spans="1:25" x14ac:dyDescent="0.25">
      <c r="A102" s="70"/>
      <c r="B102" s="70"/>
      <c r="C102" s="70"/>
      <c r="D102" s="70"/>
      <c r="E102" s="70"/>
      <c r="F102" s="70"/>
      <c r="G102" s="70"/>
      <c r="H102" s="70"/>
      <c r="I102" s="70"/>
      <c r="J102" s="70"/>
      <c r="K102" s="70"/>
      <c r="L102" s="70"/>
      <c r="M102" s="70"/>
      <c r="N102" s="70"/>
      <c r="O102" s="70"/>
      <c r="P102" s="70"/>
      <c r="Q102" s="70"/>
      <c r="R102" s="70"/>
      <c r="S102" s="70"/>
      <c r="T102" s="70"/>
      <c r="U102" s="70"/>
      <c r="V102" s="70"/>
      <c r="W102" s="70"/>
      <c r="X102" s="70"/>
      <c r="Y102" s="70"/>
    </row>
    <row r="103" spans="1:25" x14ac:dyDescent="0.25">
      <c r="A103" s="70"/>
      <c r="B103" s="70"/>
      <c r="C103" s="70"/>
      <c r="D103" s="70"/>
      <c r="E103" s="70"/>
      <c r="F103" s="70"/>
      <c r="G103" s="70"/>
      <c r="H103" s="70"/>
      <c r="I103" s="70"/>
      <c r="J103" s="70"/>
      <c r="K103" s="70"/>
      <c r="L103" s="70"/>
      <c r="M103" s="70"/>
      <c r="N103" s="70"/>
      <c r="O103" s="70"/>
      <c r="P103" s="70"/>
      <c r="Q103" s="70"/>
      <c r="R103" s="70"/>
      <c r="S103" s="70"/>
      <c r="T103" s="70"/>
      <c r="U103" s="70"/>
      <c r="V103" s="70"/>
      <c r="W103" s="70"/>
      <c r="X103" s="70"/>
      <c r="Y103" s="70"/>
    </row>
    <row r="104" spans="1:25" x14ac:dyDescent="0.25">
      <c r="A104" s="70"/>
      <c r="B104" s="70"/>
      <c r="C104" s="70"/>
      <c r="D104" s="70"/>
      <c r="E104" s="70"/>
      <c r="F104" s="70"/>
      <c r="G104" s="70"/>
      <c r="H104" s="70"/>
      <c r="I104" s="70"/>
      <c r="J104" s="70"/>
      <c r="K104" s="70"/>
      <c r="L104" s="70"/>
      <c r="M104" s="70"/>
      <c r="N104" s="70"/>
      <c r="O104" s="70"/>
      <c r="P104" s="70"/>
      <c r="Q104" s="70"/>
      <c r="R104" s="70"/>
      <c r="S104" s="70"/>
      <c r="T104" s="70"/>
      <c r="U104" s="70"/>
      <c r="V104" s="70"/>
      <c r="W104" s="70"/>
      <c r="X104" s="70"/>
      <c r="Y104" s="70"/>
    </row>
    <row r="105" spans="1:25" x14ac:dyDescent="0.25">
      <c r="A105" s="70"/>
      <c r="B105" s="70"/>
      <c r="C105" s="70"/>
      <c r="D105" s="70"/>
      <c r="E105" s="70"/>
      <c r="F105" s="70"/>
      <c r="G105" s="70"/>
      <c r="H105" s="70"/>
      <c r="I105" s="70"/>
      <c r="J105" s="70"/>
      <c r="K105" s="70"/>
      <c r="L105" s="70"/>
      <c r="M105" s="70"/>
      <c r="N105" s="70"/>
      <c r="O105" s="70"/>
      <c r="P105" s="70"/>
      <c r="Q105" s="70"/>
      <c r="R105" s="70"/>
      <c r="S105" s="70"/>
      <c r="T105" s="70"/>
      <c r="U105" s="70"/>
      <c r="V105" s="70"/>
      <c r="W105" s="70"/>
      <c r="X105" s="70"/>
      <c r="Y105" s="70"/>
    </row>
    <row r="106" spans="1:25" x14ac:dyDescent="0.25">
      <c r="A106" s="70"/>
      <c r="B106" s="70"/>
      <c r="C106" s="70"/>
      <c r="D106" s="70"/>
      <c r="E106" s="70"/>
      <c r="F106" s="70"/>
      <c r="G106" s="70"/>
      <c r="H106" s="70"/>
      <c r="I106" s="70"/>
      <c r="J106" s="70"/>
      <c r="K106" s="70"/>
      <c r="L106" s="70"/>
      <c r="M106" s="70"/>
      <c r="N106" s="70"/>
      <c r="O106" s="70"/>
      <c r="P106" s="70"/>
      <c r="Q106" s="70"/>
      <c r="R106" s="70"/>
      <c r="S106" s="70"/>
      <c r="T106" s="70"/>
      <c r="U106" s="70"/>
      <c r="V106" s="70"/>
      <c r="W106" s="70"/>
      <c r="X106" s="70"/>
      <c r="Y106" s="70"/>
    </row>
    <row r="107" spans="1:25" x14ac:dyDescent="0.25">
      <c r="A107" s="70"/>
      <c r="B107" s="70"/>
      <c r="C107" s="70"/>
      <c r="D107" s="70"/>
      <c r="E107" s="70"/>
      <c r="F107" s="70"/>
      <c r="G107" s="70"/>
      <c r="H107" s="70"/>
      <c r="I107" s="70"/>
      <c r="J107" s="70"/>
      <c r="K107" s="70"/>
      <c r="L107" s="70"/>
      <c r="M107" s="70"/>
      <c r="N107" s="70"/>
      <c r="O107" s="70"/>
      <c r="P107" s="70"/>
      <c r="Q107" s="70"/>
      <c r="R107" s="70"/>
      <c r="S107" s="70"/>
      <c r="T107" s="70"/>
      <c r="U107" s="70"/>
      <c r="V107" s="70"/>
      <c r="W107" s="70"/>
      <c r="X107" s="70"/>
      <c r="Y107" s="70"/>
    </row>
    <row r="108" spans="1:25" x14ac:dyDescent="0.25">
      <c r="A108" s="70"/>
      <c r="B108" s="70"/>
      <c r="C108" s="70"/>
      <c r="D108" s="70"/>
      <c r="E108" s="70"/>
      <c r="F108" s="70"/>
      <c r="G108" s="70"/>
      <c r="H108" s="70"/>
      <c r="I108" s="70"/>
      <c r="J108" s="70"/>
      <c r="K108" s="70"/>
      <c r="L108" s="70"/>
      <c r="M108" s="70"/>
      <c r="N108" s="70"/>
      <c r="O108" s="70"/>
      <c r="P108" s="70"/>
      <c r="Q108" s="70"/>
      <c r="R108" s="70"/>
      <c r="S108" s="70"/>
      <c r="T108" s="70"/>
      <c r="U108" s="70"/>
      <c r="V108" s="70"/>
      <c r="W108" s="70"/>
      <c r="X108" s="70"/>
      <c r="Y108" s="70"/>
    </row>
    <row r="109" spans="1:25" x14ac:dyDescent="0.25">
      <c r="A109" s="70"/>
      <c r="B109" s="70"/>
      <c r="C109" s="70"/>
      <c r="D109" s="70"/>
      <c r="E109" s="70"/>
      <c r="F109" s="70"/>
      <c r="G109" s="70"/>
      <c r="H109" s="70"/>
      <c r="I109" s="70"/>
      <c r="J109" s="70"/>
      <c r="K109" s="70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</row>
    <row r="110" spans="1:25" x14ac:dyDescent="0.25">
      <c r="A110" s="70"/>
      <c r="B110" s="70"/>
      <c r="C110" s="70"/>
      <c r="D110" s="70"/>
      <c r="E110" s="70"/>
      <c r="F110" s="70"/>
      <c r="G110" s="70"/>
      <c r="H110" s="70"/>
      <c r="I110" s="70"/>
      <c r="J110" s="70"/>
      <c r="K110" s="70"/>
      <c r="L110" s="70"/>
      <c r="M110" s="70"/>
      <c r="N110" s="70"/>
      <c r="O110" s="70"/>
      <c r="P110" s="70"/>
      <c r="Q110" s="70"/>
      <c r="R110" s="70"/>
      <c r="S110" s="70"/>
      <c r="T110" s="70"/>
      <c r="U110" s="70"/>
      <c r="V110" s="70"/>
      <c r="W110" s="70"/>
      <c r="X110" s="70"/>
      <c r="Y110" s="70"/>
    </row>
    <row r="111" spans="1:25" x14ac:dyDescent="0.25">
      <c r="A111" s="70"/>
      <c r="B111" s="70"/>
      <c r="C111" s="70"/>
      <c r="D111" s="70"/>
      <c r="E111" s="70"/>
      <c r="F111" s="70"/>
      <c r="G111" s="70"/>
      <c r="H111" s="70"/>
      <c r="I111" s="70"/>
      <c r="J111" s="70"/>
      <c r="K111" s="70"/>
      <c r="L111" s="70"/>
      <c r="M111" s="70"/>
      <c r="N111" s="70"/>
      <c r="O111" s="70"/>
      <c r="P111" s="70"/>
      <c r="Q111" s="70"/>
      <c r="R111" s="70"/>
      <c r="S111" s="70"/>
      <c r="T111" s="70"/>
      <c r="U111" s="70"/>
      <c r="V111" s="70"/>
      <c r="W111" s="70"/>
      <c r="X111" s="70"/>
      <c r="Y111" s="70"/>
    </row>
    <row r="112" spans="1:25" x14ac:dyDescent="0.25">
      <c r="A112" s="70"/>
      <c r="B112" s="70"/>
      <c r="C112" s="70"/>
      <c r="D112" s="70"/>
      <c r="E112" s="70"/>
      <c r="F112" s="70"/>
      <c r="G112" s="70"/>
      <c r="H112" s="70"/>
      <c r="I112" s="70"/>
      <c r="J112" s="70"/>
      <c r="K112" s="70"/>
      <c r="L112" s="70"/>
      <c r="M112" s="70"/>
      <c r="N112" s="70"/>
      <c r="O112" s="70"/>
      <c r="P112" s="70"/>
      <c r="Q112" s="70"/>
      <c r="R112" s="70"/>
      <c r="S112" s="70"/>
      <c r="T112" s="70"/>
      <c r="U112" s="70"/>
      <c r="V112" s="70"/>
      <c r="W112" s="70"/>
      <c r="X112" s="70"/>
      <c r="Y112" s="70"/>
    </row>
    <row r="113" spans="1:25" x14ac:dyDescent="0.25">
      <c r="A113" s="70"/>
      <c r="B113" s="70"/>
      <c r="C113" s="70"/>
      <c r="D113" s="70"/>
      <c r="E113" s="70"/>
      <c r="F113" s="70"/>
      <c r="G113" s="70"/>
      <c r="H113" s="70"/>
      <c r="I113" s="70"/>
      <c r="J113" s="70"/>
      <c r="K113" s="70"/>
      <c r="L113" s="70"/>
      <c r="M113" s="70"/>
      <c r="N113" s="70"/>
      <c r="O113" s="70"/>
      <c r="P113" s="70"/>
      <c r="Q113" s="70"/>
      <c r="R113" s="70"/>
      <c r="S113" s="70"/>
      <c r="T113" s="70"/>
      <c r="U113" s="70"/>
      <c r="V113" s="70"/>
      <c r="W113" s="70"/>
      <c r="X113" s="70"/>
      <c r="Y113" s="70"/>
    </row>
    <row r="114" spans="1:25" x14ac:dyDescent="0.25">
      <c r="A114" s="70"/>
      <c r="B114" s="70"/>
      <c r="C114" s="70"/>
      <c r="D114" s="70"/>
      <c r="E114" s="70"/>
      <c r="F114" s="70"/>
      <c r="G114" s="70"/>
      <c r="H114" s="70"/>
      <c r="I114" s="70"/>
      <c r="J114" s="70"/>
      <c r="K114" s="70"/>
      <c r="L114" s="70"/>
      <c r="M114" s="70"/>
      <c r="N114" s="70"/>
      <c r="O114" s="70"/>
      <c r="P114" s="70"/>
      <c r="Q114" s="70"/>
      <c r="R114" s="70"/>
      <c r="S114" s="70"/>
      <c r="T114" s="70"/>
      <c r="U114" s="70"/>
      <c r="V114" s="70"/>
      <c r="W114" s="70"/>
      <c r="X114" s="70"/>
      <c r="Y114" s="70"/>
    </row>
    <row r="115" spans="1:25" x14ac:dyDescent="0.25">
      <c r="A115" s="70"/>
      <c r="B115" s="70"/>
      <c r="C115" s="70"/>
      <c r="D115" s="70"/>
      <c r="E115" s="70"/>
      <c r="F115" s="70"/>
      <c r="G115" s="70"/>
      <c r="H115" s="70"/>
      <c r="I115" s="70"/>
      <c r="J115" s="70"/>
      <c r="K115" s="70"/>
      <c r="L115" s="70"/>
      <c r="M115" s="70"/>
      <c r="N115" s="70"/>
      <c r="O115" s="70"/>
      <c r="P115" s="70"/>
      <c r="Q115" s="70"/>
      <c r="R115" s="70"/>
      <c r="S115" s="70"/>
      <c r="T115" s="70"/>
      <c r="U115" s="70"/>
      <c r="V115" s="70"/>
      <c r="W115" s="70"/>
      <c r="X115" s="70"/>
      <c r="Y115" s="70"/>
    </row>
    <row r="116" spans="1:25" x14ac:dyDescent="0.25">
      <c r="A116" s="70"/>
      <c r="B116" s="70"/>
      <c r="C116" s="70"/>
      <c r="D116" s="70"/>
      <c r="E116" s="70"/>
      <c r="F116" s="70"/>
      <c r="G116" s="70"/>
      <c r="H116" s="70"/>
      <c r="I116" s="70"/>
      <c r="J116" s="70"/>
      <c r="K116" s="70"/>
      <c r="L116" s="70"/>
      <c r="M116" s="70"/>
      <c r="N116" s="70"/>
      <c r="O116" s="70"/>
      <c r="P116" s="70"/>
      <c r="Q116" s="70"/>
      <c r="R116" s="70"/>
      <c r="S116" s="70"/>
      <c r="T116" s="70"/>
      <c r="U116" s="70"/>
      <c r="V116" s="70"/>
      <c r="W116" s="70"/>
      <c r="X116" s="70"/>
      <c r="Y116" s="70"/>
    </row>
    <row r="117" spans="1:25" x14ac:dyDescent="0.25">
      <c r="A117" s="70"/>
      <c r="B117" s="70"/>
      <c r="C117" s="70"/>
      <c r="D117" s="70"/>
      <c r="E117" s="70"/>
      <c r="F117" s="70"/>
      <c r="G117" s="70"/>
      <c r="H117" s="70"/>
      <c r="I117" s="70"/>
      <c r="J117" s="70"/>
      <c r="K117" s="70"/>
      <c r="L117" s="70"/>
      <c r="M117" s="70"/>
      <c r="N117" s="70"/>
      <c r="O117" s="70"/>
      <c r="P117" s="70"/>
      <c r="Q117" s="70"/>
      <c r="R117" s="70"/>
      <c r="S117" s="70"/>
      <c r="T117" s="70"/>
      <c r="U117" s="70"/>
      <c r="V117" s="70"/>
      <c r="W117" s="70"/>
      <c r="X117" s="70"/>
      <c r="Y117" s="70"/>
    </row>
    <row r="118" spans="1:25" x14ac:dyDescent="0.25">
      <c r="A118" s="70"/>
      <c r="B118" s="70"/>
      <c r="C118" s="70"/>
      <c r="D118" s="70"/>
      <c r="E118" s="70"/>
      <c r="F118" s="70"/>
      <c r="G118" s="70"/>
      <c r="H118" s="70"/>
      <c r="I118" s="70"/>
      <c r="J118" s="70"/>
      <c r="K118" s="70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</row>
    <row r="119" spans="1:25" x14ac:dyDescent="0.25">
      <c r="A119" s="70"/>
      <c r="B119" s="70"/>
      <c r="C119" s="70"/>
      <c r="D119" s="70"/>
      <c r="E119" s="70"/>
      <c r="F119" s="70"/>
      <c r="G119" s="70"/>
      <c r="H119" s="70"/>
      <c r="I119" s="70"/>
      <c r="J119" s="70"/>
      <c r="K119" s="70"/>
      <c r="L119" s="70"/>
      <c r="M119" s="70"/>
      <c r="N119" s="70"/>
      <c r="O119" s="70"/>
      <c r="P119" s="70"/>
      <c r="Q119" s="70"/>
      <c r="R119" s="70"/>
      <c r="S119" s="70"/>
      <c r="T119" s="70"/>
      <c r="U119" s="70"/>
      <c r="V119" s="70"/>
      <c r="W119" s="70"/>
      <c r="X119" s="70"/>
      <c r="Y119" s="70"/>
    </row>
    <row r="120" spans="1:25" x14ac:dyDescent="0.25">
      <c r="A120" s="70"/>
      <c r="B120" s="70"/>
      <c r="C120" s="70"/>
      <c r="D120" s="70"/>
      <c r="E120" s="70"/>
      <c r="F120" s="70"/>
      <c r="G120" s="70"/>
      <c r="H120" s="70"/>
      <c r="I120" s="70"/>
      <c r="J120" s="70"/>
      <c r="K120" s="70"/>
      <c r="L120" s="70"/>
      <c r="M120" s="70"/>
      <c r="N120" s="70"/>
      <c r="O120" s="70"/>
      <c r="P120" s="70"/>
      <c r="Q120" s="70"/>
      <c r="R120" s="70"/>
      <c r="S120" s="70"/>
      <c r="T120" s="70"/>
      <c r="U120" s="70"/>
      <c r="V120" s="70"/>
      <c r="W120" s="70"/>
      <c r="X120" s="70"/>
      <c r="Y120" s="70"/>
    </row>
    <row r="121" spans="1:25" x14ac:dyDescent="0.25">
      <c r="A121" s="70"/>
      <c r="B121" s="70"/>
      <c r="C121" s="70"/>
      <c r="D121" s="70"/>
      <c r="E121" s="70"/>
      <c r="F121" s="70"/>
      <c r="G121" s="70"/>
      <c r="H121" s="70"/>
      <c r="I121" s="70"/>
      <c r="J121" s="70"/>
      <c r="K121" s="70"/>
      <c r="L121" s="70"/>
      <c r="M121" s="70"/>
      <c r="N121" s="70"/>
      <c r="O121" s="70"/>
      <c r="P121" s="70"/>
      <c r="Q121" s="70"/>
      <c r="R121" s="70"/>
      <c r="S121" s="70"/>
      <c r="T121" s="70"/>
      <c r="U121" s="70"/>
      <c r="V121" s="70"/>
      <c r="W121" s="70"/>
      <c r="X121" s="70"/>
      <c r="Y121" s="70"/>
    </row>
    <row r="122" spans="1:25" x14ac:dyDescent="0.25">
      <c r="A122" s="70"/>
      <c r="B122" s="70"/>
      <c r="C122" s="70"/>
      <c r="D122" s="70"/>
      <c r="E122" s="70"/>
      <c r="F122" s="70"/>
      <c r="G122" s="70"/>
      <c r="H122" s="70"/>
      <c r="I122" s="70"/>
      <c r="J122" s="70"/>
      <c r="K122" s="70"/>
      <c r="L122" s="70"/>
      <c r="M122" s="70"/>
      <c r="N122" s="70"/>
      <c r="O122" s="70"/>
      <c r="P122" s="70"/>
      <c r="Q122" s="70"/>
      <c r="R122" s="70"/>
      <c r="S122" s="70"/>
      <c r="T122" s="70"/>
      <c r="U122" s="70"/>
      <c r="V122" s="70"/>
      <c r="W122" s="70"/>
      <c r="X122" s="70"/>
      <c r="Y122" s="70"/>
    </row>
    <row r="123" spans="1:25" x14ac:dyDescent="0.25">
      <c r="A123" s="70"/>
      <c r="B123" s="70"/>
      <c r="C123" s="70"/>
      <c r="D123" s="70"/>
      <c r="E123" s="70"/>
      <c r="F123" s="70"/>
      <c r="G123" s="70"/>
      <c r="H123" s="70"/>
      <c r="I123" s="70"/>
      <c r="J123" s="70"/>
      <c r="K123" s="70"/>
      <c r="L123" s="70"/>
      <c r="M123" s="70"/>
      <c r="N123" s="70"/>
      <c r="O123" s="70"/>
      <c r="P123" s="70"/>
      <c r="Q123" s="70"/>
      <c r="R123" s="70"/>
      <c r="S123" s="70"/>
      <c r="T123" s="70"/>
      <c r="U123" s="70"/>
      <c r="V123" s="70"/>
      <c r="W123" s="70"/>
      <c r="X123" s="70"/>
      <c r="Y123" s="70"/>
    </row>
  </sheetData>
  <mergeCells count="9">
    <mergeCell ref="K4:L4"/>
    <mergeCell ref="N4:O4"/>
    <mergeCell ref="B1:R1"/>
    <mergeCell ref="T4:U4"/>
    <mergeCell ref="T1:U1"/>
    <mergeCell ref="Q4:R4"/>
    <mergeCell ref="B4:C4"/>
    <mergeCell ref="E4:F4"/>
    <mergeCell ref="H4:I4"/>
  </mergeCells>
  <pageMargins left="0" right="0" top="1" bottom="0.25" header="0.5" footer="0.5"/>
  <pageSetup scale="85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topLeftCell="A9" workbookViewId="0">
      <selection activeCell="F40" sqref="F40"/>
    </sheetView>
  </sheetViews>
  <sheetFormatPr defaultRowHeight="13.2" x14ac:dyDescent="0.25"/>
  <cols>
    <col min="1" max="1" width="21" customWidth="1"/>
    <col min="2" max="9" width="14.44140625" customWidth="1"/>
  </cols>
  <sheetData>
    <row r="1" spans="1:10" x14ac:dyDescent="0.25">
      <c r="A1" s="213" t="s">
        <v>6</v>
      </c>
      <c r="B1" s="213"/>
      <c r="C1" s="213"/>
      <c r="D1" s="213"/>
      <c r="E1" s="213"/>
      <c r="F1" s="213"/>
      <c r="G1" s="213"/>
      <c r="H1" s="213"/>
      <c r="I1" s="213"/>
      <c r="J1" s="213"/>
    </row>
    <row r="2" spans="1:10" ht="13.8" thickBot="1" x14ac:dyDescent="0.3">
      <c r="B2" s="213"/>
      <c r="C2" s="213"/>
      <c r="D2" s="213"/>
      <c r="E2" s="3"/>
      <c r="F2" s="213"/>
      <c r="G2" s="213"/>
      <c r="J2" s="16"/>
    </row>
    <row r="3" spans="1:10" ht="14.4" thickTop="1" thickBot="1" x14ac:dyDescent="0.3">
      <c r="B3" s="214" t="s">
        <v>0</v>
      </c>
      <c r="C3" s="215"/>
      <c r="D3" s="215"/>
      <c r="E3" s="216"/>
      <c r="F3" s="214" t="s">
        <v>1</v>
      </c>
      <c r="G3" s="215"/>
      <c r="H3" s="215"/>
      <c r="I3" s="216"/>
    </row>
    <row r="4" spans="1:10" x14ac:dyDescent="0.25">
      <c r="B4" s="19" t="s">
        <v>8</v>
      </c>
      <c r="C4" s="8" t="s">
        <v>7</v>
      </c>
      <c r="D4" s="11" t="s">
        <v>9</v>
      </c>
      <c r="E4" s="20" t="s">
        <v>10</v>
      </c>
      <c r="F4" s="19" t="s">
        <v>8</v>
      </c>
      <c r="G4" s="8" t="s">
        <v>7</v>
      </c>
      <c r="H4" s="15" t="s">
        <v>9</v>
      </c>
      <c r="I4" s="20" t="s">
        <v>10</v>
      </c>
    </row>
    <row r="5" spans="1:10" ht="13.8" thickBot="1" x14ac:dyDescent="0.3">
      <c r="A5" s="2" t="s">
        <v>2</v>
      </c>
      <c r="B5" s="21">
        <f>+JAN00GULFCOAST!B37</f>
        <v>975442</v>
      </c>
      <c r="C5" s="9"/>
      <c r="D5" s="4"/>
      <c r="E5" s="34"/>
      <c r="F5" s="21">
        <f>+JAN00GULFCOAST!F37</f>
        <v>939410</v>
      </c>
      <c r="G5" s="9"/>
      <c r="H5" s="14"/>
      <c r="I5" s="22"/>
    </row>
    <row r="6" spans="1:10" ht="13.8" thickBot="1" x14ac:dyDescent="0.3">
      <c r="A6" s="1">
        <v>36647</v>
      </c>
      <c r="B6" s="58">
        <v>0</v>
      </c>
      <c r="C6" s="49">
        <v>0</v>
      </c>
      <c r="D6" s="60">
        <v>0</v>
      </c>
      <c r="E6" s="50">
        <v>0</v>
      </c>
      <c r="F6" s="58">
        <v>2478</v>
      </c>
      <c r="G6" s="53">
        <v>0</v>
      </c>
      <c r="H6" s="60">
        <v>0</v>
      </c>
      <c r="I6" s="51">
        <v>0</v>
      </c>
    </row>
    <row r="7" spans="1:10" ht="13.8" thickBot="1" x14ac:dyDescent="0.3">
      <c r="A7" s="1">
        <v>36648</v>
      </c>
      <c r="B7" s="59">
        <v>0</v>
      </c>
      <c r="C7" s="56">
        <v>0</v>
      </c>
      <c r="D7" s="61">
        <v>0</v>
      </c>
      <c r="E7" s="50">
        <v>0</v>
      </c>
      <c r="F7" s="58">
        <v>2478</v>
      </c>
      <c r="G7" s="53">
        <v>0</v>
      </c>
      <c r="H7" s="61">
        <v>0</v>
      </c>
      <c r="I7" s="54">
        <v>0</v>
      </c>
    </row>
    <row r="8" spans="1:10" ht="13.8" thickBot="1" x14ac:dyDescent="0.3">
      <c r="A8" s="1">
        <v>36649</v>
      </c>
      <c r="B8" s="59">
        <v>0</v>
      </c>
      <c r="C8" s="56">
        <v>0</v>
      </c>
      <c r="D8" s="61">
        <v>0</v>
      </c>
      <c r="E8" s="50">
        <v>0</v>
      </c>
      <c r="F8" s="58">
        <v>2478</v>
      </c>
      <c r="G8" s="53">
        <v>0</v>
      </c>
      <c r="H8" s="61">
        <v>0</v>
      </c>
      <c r="I8" s="54">
        <v>0</v>
      </c>
    </row>
    <row r="9" spans="1:10" ht="13.8" thickBot="1" x14ac:dyDescent="0.3">
      <c r="A9" s="1">
        <v>36650</v>
      </c>
      <c r="B9" s="59">
        <v>0</v>
      </c>
      <c r="C9" s="56">
        <v>0</v>
      </c>
      <c r="D9" s="61">
        <v>0</v>
      </c>
      <c r="E9" s="50">
        <v>0</v>
      </c>
      <c r="F9" s="58">
        <v>2478</v>
      </c>
      <c r="G9" s="53">
        <v>0</v>
      </c>
      <c r="H9" s="61">
        <v>0</v>
      </c>
      <c r="I9" s="54">
        <v>0</v>
      </c>
    </row>
    <row r="10" spans="1:10" ht="13.8" thickBot="1" x14ac:dyDescent="0.3">
      <c r="A10" s="1">
        <v>36651</v>
      </c>
      <c r="B10" s="59">
        <v>0</v>
      </c>
      <c r="C10" s="56">
        <v>0</v>
      </c>
      <c r="D10" s="61">
        <v>0</v>
      </c>
      <c r="E10" s="50">
        <v>0</v>
      </c>
      <c r="F10" s="58">
        <v>2478</v>
      </c>
      <c r="G10" s="53">
        <v>0</v>
      </c>
      <c r="H10" s="61">
        <v>0</v>
      </c>
      <c r="I10" s="54">
        <v>0</v>
      </c>
    </row>
    <row r="11" spans="1:10" ht="13.8" thickBot="1" x14ac:dyDescent="0.3">
      <c r="A11" s="1">
        <v>36652</v>
      </c>
      <c r="B11" s="48">
        <v>0</v>
      </c>
      <c r="C11" s="52">
        <v>0</v>
      </c>
      <c r="D11" s="61">
        <v>0</v>
      </c>
      <c r="E11" s="50">
        <v>0</v>
      </c>
      <c r="F11" s="58">
        <v>2478</v>
      </c>
      <c r="G11" s="55">
        <v>0</v>
      </c>
      <c r="H11" s="61">
        <v>0</v>
      </c>
      <c r="I11" s="54">
        <v>0</v>
      </c>
    </row>
    <row r="12" spans="1:10" ht="13.8" thickBot="1" x14ac:dyDescent="0.3">
      <c r="A12" s="1">
        <v>36653</v>
      </c>
      <c r="B12" s="48">
        <v>0</v>
      </c>
      <c r="C12" s="52">
        <v>0</v>
      </c>
      <c r="D12" s="61">
        <v>0</v>
      </c>
      <c r="E12" s="50">
        <v>0</v>
      </c>
      <c r="F12" s="58">
        <v>2478</v>
      </c>
      <c r="G12" s="55">
        <v>0</v>
      </c>
      <c r="H12" s="61">
        <v>0</v>
      </c>
      <c r="I12" s="54">
        <v>0</v>
      </c>
    </row>
    <row r="13" spans="1:10" ht="13.8" thickBot="1" x14ac:dyDescent="0.3">
      <c r="A13" s="1">
        <v>36654</v>
      </c>
      <c r="B13" s="48">
        <v>0</v>
      </c>
      <c r="C13" s="52">
        <v>0</v>
      </c>
      <c r="D13" s="61">
        <v>0</v>
      </c>
      <c r="E13" s="50">
        <v>0</v>
      </c>
      <c r="F13" s="58">
        <v>2478</v>
      </c>
      <c r="G13" s="55">
        <v>0</v>
      </c>
      <c r="H13" s="61">
        <v>0</v>
      </c>
      <c r="I13" s="54">
        <v>0</v>
      </c>
    </row>
    <row r="14" spans="1:10" ht="13.8" thickBot="1" x14ac:dyDescent="0.3">
      <c r="A14" s="1">
        <v>36655</v>
      </c>
      <c r="B14" s="48">
        <v>0</v>
      </c>
      <c r="C14" s="52">
        <v>0</v>
      </c>
      <c r="D14" s="61">
        <v>0</v>
      </c>
      <c r="E14" s="50">
        <v>0</v>
      </c>
      <c r="F14" s="58">
        <v>2478</v>
      </c>
      <c r="G14" s="55">
        <v>0</v>
      </c>
      <c r="H14" s="61">
        <v>0</v>
      </c>
      <c r="I14" s="54">
        <v>0</v>
      </c>
    </row>
    <row r="15" spans="1:10" ht="13.8" thickBot="1" x14ac:dyDescent="0.3">
      <c r="A15" s="1">
        <v>36656</v>
      </c>
      <c r="B15" s="48">
        <v>0</v>
      </c>
      <c r="C15" s="52">
        <v>0</v>
      </c>
      <c r="D15" s="61">
        <v>0</v>
      </c>
      <c r="E15" s="50">
        <v>0</v>
      </c>
      <c r="F15" s="58">
        <v>2478</v>
      </c>
      <c r="G15" s="55">
        <v>0</v>
      </c>
      <c r="H15" s="61">
        <v>0</v>
      </c>
      <c r="I15" s="54">
        <v>0</v>
      </c>
    </row>
    <row r="16" spans="1:10" ht="13.8" thickBot="1" x14ac:dyDescent="0.3">
      <c r="A16" s="1">
        <v>36657</v>
      </c>
      <c r="B16" s="48">
        <v>0</v>
      </c>
      <c r="C16" s="52">
        <v>0</v>
      </c>
      <c r="D16" s="61">
        <v>0</v>
      </c>
      <c r="E16" s="50">
        <v>0</v>
      </c>
      <c r="F16" s="58">
        <v>2478</v>
      </c>
      <c r="G16" s="55">
        <v>0</v>
      </c>
      <c r="H16" s="61">
        <v>0</v>
      </c>
      <c r="I16" s="54">
        <v>0</v>
      </c>
    </row>
    <row r="17" spans="1:9" ht="13.8" thickBot="1" x14ac:dyDescent="0.3">
      <c r="A17" s="1">
        <v>36658</v>
      </c>
      <c r="B17" s="48">
        <v>0</v>
      </c>
      <c r="C17" s="52">
        <v>0</v>
      </c>
      <c r="D17" s="61">
        <v>0</v>
      </c>
      <c r="E17" s="50">
        <v>0</v>
      </c>
      <c r="F17" s="58">
        <v>2478</v>
      </c>
      <c r="G17" s="55">
        <v>0</v>
      </c>
      <c r="H17" s="61">
        <v>0</v>
      </c>
      <c r="I17" s="54">
        <v>0</v>
      </c>
    </row>
    <row r="18" spans="1:9" ht="13.8" thickBot="1" x14ac:dyDescent="0.3">
      <c r="A18" s="1">
        <v>36659</v>
      </c>
      <c r="B18" s="48">
        <v>0</v>
      </c>
      <c r="C18" s="52">
        <v>0</v>
      </c>
      <c r="D18" s="61">
        <v>0</v>
      </c>
      <c r="E18" s="50">
        <v>0</v>
      </c>
      <c r="F18" s="58">
        <v>2478</v>
      </c>
      <c r="G18" s="55">
        <v>0</v>
      </c>
      <c r="H18" s="61">
        <v>0</v>
      </c>
      <c r="I18" s="54">
        <v>0</v>
      </c>
    </row>
    <row r="19" spans="1:9" ht="13.8" thickBot="1" x14ac:dyDescent="0.3">
      <c r="A19" s="1">
        <v>36660</v>
      </c>
      <c r="B19" s="48">
        <v>0</v>
      </c>
      <c r="C19" s="52">
        <v>0</v>
      </c>
      <c r="D19" s="61">
        <v>0</v>
      </c>
      <c r="E19" s="50">
        <v>0</v>
      </c>
      <c r="F19" s="58">
        <v>2478</v>
      </c>
      <c r="G19" s="55">
        <v>0</v>
      </c>
      <c r="H19" s="61">
        <v>0</v>
      </c>
      <c r="I19" s="54">
        <v>0</v>
      </c>
    </row>
    <row r="20" spans="1:9" ht="13.8" thickBot="1" x14ac:dyDescent="0.3">
      <c r="A20" s="1">
        <v>36661</v>
      </c>
      <c r="B20" s="48">
        <v>0</v>
      </c>
      <c r="C20" s="52">
        <v>0</v>
      </c>
      <c r="D20" s="61">
        <v>0</v>
      </c>
      <c r="E20" s="50">
        <v>0</v>
      </c>
      <c r="F20" s="58">
        <v>2478</v>
      </c>
      <c r="G20" s="55">
        <v>0</v>
      </c>
      <c r="H20" s="61">
        <v>0</v>
      </c>
      <c r="I20" s="54">
        <v>0</v>
      </c>
    </row>
    <row r="21" spans="1:9" ht="13.8" thickBot="1" x14ac:dyDescent="0.3">
      <c r="A21" s="1">
        <v>36662</v>
      </c>
      <c r="B21" s="48">
        <v>0</v>
      </c>
      <c r="C21" s="52">
        <v>0</v>
      </c>
      <c r="D21" s="61">
        <v>0</v>
      </c>
      <c r="E21" s="50">
        <v>0</v>
      </c>
      <c r="F21" s="58">
        <v>2478</v>
      </c>
      <c r="G21" s="55">
        <v>0</v>
      </c>
      <c r="H21" s="61">
        <v>0</v>
      </c>
      <c r="I21" s="54">
        <v>0</v>
      </c>
    </row>
    <row r="22" spans="1:9" ht="13.8" thickBot="1" x14ac:dyDescent="0.3">
      <c r="A22" s="1">
        <v>36663</v>
      </c>
      <c r="B22" s="48">
        <v>0</v>
      </c>
      <c r="C22" s="52">
        <v>0</v>
      </c>
      <c r="D22" s="61">
        <v>0</v>
      </c>
      <c r="E22" s="50">
        <v>0</v>
      </c>
      <c r="F22" s="58">
        <v>2478</v>
      </c>
      <c r="G22" s="55">
        <v>0</v>
      </c>
      <c r="H22" s="61">
        <v>0</v>
      </c>
      <c r="I22" s="54">
        <v>0</v>
      </c>
    </row>
    <row r="23" spans="1:9" ht="13.8" thickBot="1" x14ac:dyDescent="0.3">
      <c r="A23" s="1">
        <v>36664</v>
      </c>
      <c r="B23" s="48">
        <v>0</v>
      </c>
      <c r="C23" s="52">
        <v>0</v>
      </c>
      <c r="D23" s="61">
        <v>0</v>
      </c>
      <c r="E23" s="50">
        <v>0</v>
      </c>
      <c r="F23" s="58">
        <v>2478</v>
      </c>
      <c r="G23" s="55">
        <v>0</v>
      </c>
      <c r="H23" s="61">
        <v>0</v>
      </c>
      <c r="I23" s="54">
        <v>0</v>
      </c>
    </row>
    <row r="24" spans="1:9" ht="13.8" thickBot="1" x14ac:dyDescent="0.3">
      <c r="A24" s="1">
        <v>36665</v>
      </c>
      <c r="B24" s="48">
        <v>0</v>
      </c>
      <c r="C24" s="52">
        <v>0</v>
      </c>
      <c r="D24" s="61">
        <v>0</v>
      </c>
      <c r="E24" s="50">
        <v>0</v>
      </c>
      <c r="F24" s="58">
        <v>2478</v>
      </c>
      <c r="G24" s="55">
        <v>0</v>
      </c>
      <c r="H24" s="61">
        <v>0</v>
      </c>
      <c r="I24" s="54">
        <v>0</v>
      </c>
    </row>
    <row r="25" spans="1:9" ht="13.8" thickBot="1" x14ac:dyDescent="0.3">
      <c r="A25" s="1">
        <v>36666</v>
      </c>
      <c r="B25" s="48">
        <v>0</v>
      </c>
      <c r="C25" s="52">
        <v>0</v>
      </c>
      <c r="D25" s="61">
        <v>0</v>
      </c>
      <c r="E25" s="50">
        <v>0</v>
      </c>
      <c r="F25" s="58">
        <v>2478</v>
      </c>
      <c r="G25" s="55">
        <v>0</v>
      </c>
      <c r="H25" s="61">
        <v>0</v>
      </c>
      <c r="I25" s="54">
        <v>0</v>
      </c>
    </row>
    <row r="26" spans="1:9" ht="13.8" thickBot="1" x14ac:dyDescent="0.3">
      <c r="A26" s="1">
        <v>36667</v>
      </c>
      <c r="B26" s="48">
        <v>0</v>
      </c>
      <c r="C26" s="52">
        <v>0</v>
      </c>
      <c r="D26" s="61">
        <v>0</v>
      </c>
      <c r="E26" s="50">
        <v>0</v>
      </c>
      <c r="F26" s="58">
        <v>2478</v>
      </c>
      <c r="G26" s="55">
        <v>0</v>
      </c>
      <c r="H26" s="61">
        <v>0</v>
      </c>
      <c r="I26" s="54">
        <v>0</v>
      </c>
    </row>
    <row r="27" spans="1:9" ht="13.8" thickBot="1" x14ac:dyDescent="0.3">
      <c r="A27" s="1">
        <v>36668</v>
      </c>
      <c r="B27" s="48">
        <v>0</v>
      </c>
      <c r="C27" s="52">
        <v>0</v>
      </c>
      <c r="D27" s="61">
        <v>0</v>
      </c>
      <c r="E27" s="50">
        <v>0</v>
      </c>
      <c r="F27" s="58">
        <v>2478</v>
      </c>
      <c r="G27" s="55">
        <v>0</v>
      </c>
      <c r="H27" s="61">
        <v>0</v>
      </c>
      <c r="I27" s="54">
        <v>0</v>
      </c>
    </row>
    <row r="28" spans="1:9" ht="13.8" thickBot="1" x14ac:dyDescent="0.3">
      <c r="A28" s="1">
        <v>36669</v>
      </c>
      <c r="B28" s="48">
        <v>0</v>
      </c>
      <c r="C28" s="52">
        <v>0</v>
      </c>
      <c r="D28" s="61">
        <v>0</v>
      </c>
      <c r="E28" s="50">
        <v>0</v>
      </c>
      <c r="F28" s="58">
        <v>2478</v>
      </c>
      <c r="G28" s="55">
        <v>0</v>
      </c>
      <c r="H28" s="61">
        <v>0</v>
      </c>
      <c r="I28" s="54">
        <v>0</v>
      </c>
    </row>
    <row r="29" spans="1:9" ht="13.8" thickBot="1" x14ac:dyDescent="0.3">
      <c r="A29" s="1">
        <v>36670</v>
      </c>
      <c r="B29" s="48">
        <v>0</v>
      </c>
      <c r="C29" s="52">
        <v>0</v>
      </c>
      <c r="D29" s="61">
        <v>0</v>
      </c>
      <c r="E29" s="50">
        <v>0</v>
      </c>
      <c r="F29" s="58">
        <v>2478</v>
      </c>
      <c r="G29" s="55">
        <v>0</v>
      </c>
      <c r="H29" s="61">
        <v>0</v>
      </c>
      <c r="I29" s="54">
        <v>0</v>
      </c>
    </row>
    <row r="30" spans="1:9" ht="13.8" thickBot="1" x14ac:dyDescent="0.3">
      <c r="A30" s="1">
        <v>36671</v>
      </c>
      <c r="B30" s="48">
        <v>2478</v>
      </c>
      <c r="C30" s="52">
        <v>0</v>
      </c>
      <c r="D30" s="61">
        <v>0</v>
      </c>
      <c r="E30" s="50">
        <v>0</v>
      </c>
      <c r="F30" s="58">
        <v>0</v>
      </c>
      <c r="G30" s="55">
        <v>0</v>
      </c>
      <c r="H30" s="61">
        <v>0</v>
      </c>
      <c r="I30" s="54">
        <v>0</v>
      </c>
    </row>
    <row r="31" spans="1:9" ht="13.8" thickBot="1" x14ac:dyDescent="0.3">
      <c r="A31" s="1">
        <v>36672</v>
      </c>
      <c r="B31" s="48">
        <v>2478</v>
      </c>
      <c r="C31" s="52">
        <v>0</v>
      </c>
      <c r="D31" s="61">
        <v>0</v>
      </c>
      <c r="E31" s="50">
        <v>0</v>
      </c>
      <c r="F31" s="58">
        <v>0</v>
      </c>
      <c r="G31" s="56">
        <v>0</v>
      </c>
      <c r="H31" s="61">
        <v>0</v>
      </c>
      <c r="I31" s="54">
        <v>0</v>
      </c>
    </row>
    <row r="32" spans="1:9" ht="13.8" thickBot="1" x14ac:dyDescent="0.3">
      <c r="A32" s="1">
        <v>36673</v>
      </c>
      <c r="B32" s="48">
        <v>2478</v>
      </c>
      <c r="C32" s="52">
        <v>0</v>
      </c>
      <c r="D32" s="61">
        <v>0</v>
      </c>
      <c r="E32" s="50">
        <v>0</v>
      </c>
      <c r="F32" s="58">
        <v>0</v>
      </c>
      <c r="G32" s="55">
        <v>0</v>
      </c>
      <c r="H32" s="61">
        <v>0</v>
      </c>
      <c r="I32" s="54">
        <v>0</v>
      </c>
    </row>
    <row r="33" spans="1:9" ht="13.8" thickBot="1" x14ac:dyDescent="0.3">
      <c r="A33" s="1">
        <v>36674</v>
      </c>
      <c r="B33" s="48">
        <v>2478</v>
      </c>
      <c r="C33" s="52">
        <v>0</v>
      </c>
      <c r="D33" s="61">
        <v>0</v>
      </c>
      <c r="E33" s="50">
        <v>0</v>
      </c>
      <c r="F33" s="58">
        <v>0</v>
      </c>
      <c r="G33" s="55">
        <v>0</v>
      </c>
      <c r="H33" s="61">
        <v>0</v>
      </c>
      <c r="I33" s="54">
        <v>0</v>
      </c>
    </row>
    <row r="34" spans="1:9" ht="13.8" thickBot="1" x14ac:dyDescent="0.3">
      <c r="A34" s="1">
        <v>36675</v>
      </c>
      <c r="B34" s="48">
        <v>2478</v>
      </c>
      <c r="C34" s="52">
        <v>0</v>
      </c>
      <c r="D34" s="61">
        <v>0</v>
      </c>
      <c r="E34" s="50">
        <v>0</v>
      </c>
      <c r="F34" s="58">
        <v>0</v>
      </c>
      <c r="G34" s="55">
        <v>0</v>
      </c>
      <c r="H34" s="61">
        <v>0</v>
      </c>
      <c r="I34" s="54">
        <v>0</v>
      </c>
    </row>
    <row r="35" spans="1:9" ht="13.8" thickBot="1" x14ac:dyDescent="0.3">
      <c r="A35" s="1">
        <v>36676</v>
      </c>
      <c r="B35" s="48">
        <v>2478</v>
      </c>
      <c r="C35" s="52">
        <v>0</v>
      </c>
      <c r="D35" s="61">
        <v>0</v>
      </c>
      <c r="E35" s="50">
        <v>0</v>
      </c>
      <c r="F35" s="58">
        <v>0</v>
      </c>
      <c r="G35" s="55">
        <v>0</v>
      </c>
      <c r="H35" s="61">
        <v>0</v>
      </c>
      <c r="I35" s="54">
        <v>0</v>
      </c>
    </row>
    <row r="36" spans="1:9" x14ac:dyDescent="0.25">
      <c r="A36" s="1">
        <v>36677</v>
      </c>
      <c r="B36" s="48">
        <v>2478</v>
      </c>
      <c r="C36" s="52">
        <v>0</v>
      </c>
      <c r="D36" s="61">
        <v>0</v>
      </c>
      <c r="E36" s="50">
        <v>0</v>
      </c>
      <c r="F36" s="58">
        <v>0</v>
      </c>
      <c r="G36" s="55">
        <v>0</v>
      </c>
      <c r="H36" s="61">
        <v>0</v>
      </c>
      <c r="I36" s="54">
        <v>0</v>
      </c>
    </row>
    <row r="37" spans="1:9" x14ac:dyDescent="0.25">
      <c r="A37" s="2" t="s">
        <v>3</v>
      </c>
      <c r="B37" s="25">
        <f>SUM(SUM(B6:B36)+SUM(D6:D36)+B5+SUM(C6:C36)+SUM(E6:E36))</f>
        <v>992788</v>
      </c>
      <c r="C37" s="6"/>
      <c r="D37" s="6"/>
      <c r="E37" s="36"/>
      <c r="F37" s="25">
        <f>SUM(F6:F36)+SUM(G6:G36)+SUM(H6:H36)+F5+SUM(I6:I36)</f>
        <v>998882</v>
      </c>
      <c r="G37" s="6"/>
      <c r="H37" s="53"/>
      <c r="I37" s="57"/>
    </row>
    <row r="38" spans="1:9" x14ac:dyDescent="0.25">
      <c r="A38" s="2" t="s">
        <v>4</v>
      </c>
      <c r="B38" s="26">
        <v>1371225</v>
      </c>
      <c r="C38" s="16"/>
      <c r="D38" s="16"/>
      <c r="E38" s="37"/>
      <c r="F38" s="26">
        <v>999975</v>
      </c>
      <c r="G38" s="23"/>
      <c r="H38" s="46"/>
      <c r="I38" s="47"/>
    </row>
    <row r="39" spans="1:9" ht="13.8" thickBot="1" x14ac:dyDescent="0.3">
      <c r="A39" s="2" t="s">
        <v>5</v>
      </c>
      <c r="B39" s="27">
        <f>+B38-B37</f>
        <v>378437</v>
      </c>
      <c r="C39" s="38"/>
      <c r="D39" s="39"/>
      <c r="E39" s="40"/>
      <c r="F39" s="27">
        <f>+F38-F37</f>
        <v>1093</v>
      </c>
      <c r="G39" s="28"/>
      <c r="H39" s="29"/>
      <c r="I39" s="30"/>
    </row>
    <row r="40" spans="1:9" ht="14.4" thickTop="1" thickBot="1" x14ac:dyDescent="0.3">
      <c r="A40" s="94" t="s">
        <v>24</v>
      </c>
      <c r="B40" s="96">
        <f>+B37+F37</f>
        <v>1991670</v>
      </c>
    </row>
    <row r="41" spans="1:9" ht="13.8" thickTop="1" x14ac:dyDescent="0.25"/>
    <row r="42" spans="1:9" x14ac:dyDescent="0.25">
      <c r="A42" t="s">
        <v>28</v>
      </c>
    </row>
  </sheetData>
  <mergeCells count="5">
    <mergeCell ref="A1:J1"/>
    <mergeCell ref="B2:D2"/>
    <mergeCell ref="F2:G2"/>
    <mergeCell ref="F3:I3"/>
    <mergeCell ref="B3:E3"/>
  </mergeCells>
  <pageMargins left="0" right="0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2"/>
  <sheetViews>
    <sheetView topLeftCell="A12" workbookViewId="0">
      <selection activeCell="K37" sqref="K37"/>
    </sheetView>
  </sheetViews>
  <sheetFormatPr defaultRowHeight="13.2" x14ac:dyDescent="0.25"/>
  <cols>
    <col min="1" max="1" width="22.44140625" customWidth="1"/>
    <col min="2" max="8" width="14.44140625" customWidth="1"/>
    <col min="9" max="10" width="15.88671875" bestFit="1" customWidth="1"/>
    <col min="11" max="14" width="14.44140625" customWidth="1"/>
    <col min="15" max="15" width="14.5546875" bestFit="1" customWidth="1"/>
    <col min="16" max="16" width="16" bestFit="1" customWidth="1"/>
  </cols>
  <sheetData>
    <row r="1" spans="1:16" x14ac:dyDescent="0.25">
      <c r="A1" s="213" t="s">
        <v>6</v>
      </c>
      <c r="B1" s="213"/>
      <c r="C1" s="213"/>
      <c r="D1" s="213"/>
      <c r="E1" s="213"/>
      <c r="F1" s="213"/>
      <c r="G1" s="213"/>
      <c r="H1" s="213"/>
      <c r="I1" s="213"/>
      <c r="J1" s="213"/>
      <c r="K1" s="213"/>
      <c r="L1" s="213"/>
      <c r="M1" s="213"/>
      <c r="N1" s="213"/>
      <c r="O1" s="213"/>
    </row>
    <row r="2" spans="1:16" ht="13.8" thickBot="1" x14ac:dyDescent="0.3">
      <c r="B2" s="213"/>
      <c r="C2" s="213"/>
      <c r="D2" s="213"/>
      <c r="E2" s="213"/>
      <c r="F2" s="3"/>
      <c r="G2" s="3"/>
      <c r="H2" s="3"/>
      <c r="I2" s="3"/>
      <c r="J2" s="3"/>
      <c r="K2" s="213"/>
      <c r="L2" s="213"/>
      <c r="O2" s="16"/>
    </row>
    <row r="3" spans="1:16" ht="14.4" thickTop="1" thickBot="1" x14ac:dyDescent="0.3">
      <c r="B3" s="214" t="s">
        <v>0</v>
      </c>
      <c r="C3" s="215"/>
      <c r="D3" s="215"/>
      <c r="E3" s="215"/>
      <c r="F3" s="215"/>
      <c r="G3" s="215"/>
      <c r="H3" s="215"/>
      <c r="I3" s="215"/>
      <c r="J3" s="216"/>
      <c r="K3" s="214" t="s">
        <v>1</v>
      </c>
      <c r="L3" s="215"/>
      <c r="M3" s="215"/>
      <c r="N3" s="216"/>
      <c r="O3" s="121"/>
      <c r="P3" s="18"/>
    </row>
    <row r="4" spans="1:16" x14ac:dyDescent="0.25">
      <c r="B4" s="19" t="s">
        <v>8</v>
      </c>
      <c r="C4" s="8" t="s">
        <v>7</v>
      </c>
      <c r="D4" s="15"/>
      <c r="E4" s="11" t="s">
        <v>9</v>
      </c>
      <c r="F4" s="8" t="s">
        <v>10</v>
      </c>
      <c r="G4" s="15"/>
      <c r="H4" s="8" t="s">
        <v>31</v>
      </c>
      <c r="I4" s="20" t="s">
        <v>32</v>
      </c>
      <c r="J4" s="20"/>
      <c r="K4" s="19" t="s">
        <v>8</v>
      </c>
      <c r="L4" s="8" t="s">
        <v>7</v>
      </c>
      <c r="M4" s="15" t="s">
        <v>9</v>
      </c>
      <c r="N4" s="20" t="s">
        <v>10</v>
      </c>
      <c r="O4" s="122" t="s">
        <v>29</v>
      </c>
      <c r="P4" s="123" t="s">
        <v>30</v>
      </c>
    </row>
    <row r="5" spans="1:16" ht="13.8" thickBot="1" x14ac:dyDescent="0.3">
      <c r="A5" s="2" t="s">
        <v>2</v>
      </c>
      <c r="B5" s="21">
        <f>+May00GulfCoast!B37</f>
        <v>992788</v>
      </c>
      <c r="C5" s="9"/>
      <c r="D5" s="4"/>
      <c r="E5" s="4"/>
      <c r="F5" s="9"/>
      <c r="G5" s="4"/>
      <c r="H5" s="9"/>
      <c r="I5" s="34"/>
      <c r="J5" s="34"/>
      <c r="K5" s="25">
        <f>+May00GulfCoast!F37</f>
        <v>998882</v>
      </c>
      <c r="L5" s="9"/>
      <c r="M5" s="14"/>
      <c r="N5" s="14"/>
      <c r="O5" s="14"/>
      <c r="P5" s="22"/>
    </row>
    <row r="6" spans="1:16" x14ac:dyDescent="0.25">
      <c r="A6" s="1">
        <v>36678</v>
      </c>
      <c r="B6" s="58">
        <v>0</v>
      </c>
      <c r="C6" s="49">
        <v>0</v>
      </c>
      <c r="D6" s="133">
        <f>+B5+B6-C6</f>
        <v>992788</v>
      </c>
      <c r="E6" s="60">
        <v>0</v>
      </c>
      <c r="F6" s="130">
        <v>0</v>
      </c>
      <c r="G6" s="133">
        <f>+B5+E6-F6</f>
        <v>992788</v>
      </c>
      <c r="H6" s="60">
        <v>0</v>
      </c>
      <c r="I6" s="134">
        <v>0</v>
      </c>
      <c r="J6" s="133">
        <f>+B5+H6-I6</f>
        <v>992788</v>
      </c>
      <c r="K6" s="53">
        <v>0</v>
      </c>
      <c r="L6" s="130">
        <v>0</v>
      </c>
      <c r="M6" s="60">
        <v>0</v>
      </c>
      <c r="N6" s="119">
        <v>0</v>
      </c>
      <c r="O6" s="131">
        <v>2113</v>
      </c>
      <c r="P6" s="125">
        <v>0</v>
      </c>
    </row>
    <row r="7" spans="1:16" x14ac:dyDescent="0.25">
      <c r="A7" s="1">
        <v>36679</v>
      </c>
      <c r="B7" s="59">
        <v>0</v>
      </c>
      <c r="C7" s="56">
        <v>0</v>
      </c>
      <c r="D7" s="53">
        <f>+D6+B7-C7</f>
        <v>992788</v>
      </c>
      <c r="E7" s="61">
        <v>0</v>
      </c>
      <c r="F7" s="52">
        <v>0</v>
      </c>
      <c r="G7" s="53">
        <f>+G6+E7-F7</f>
        <v>992788</v>
      </c>
      <c r="H7" s="61">
        <v>0</v>
      </c>
      <c r="I7" s="50">
        <v>0</v>
      </c>
      <c r="J7" s="53">
        <f>+J6+H7-I7</f>
        <v>992788</v>
      </c>
      <c r="K7" s="53">
        <v>0</v>
      </c>
      <c r="L7" s="52">
        <v>0</v>
      </c>
      <c r="M7" s="61">
        <v>0</v>
      </c>
      <c r="N7" s="124">
        <v>0</v>
      </c>
      <c r="O7" s="131">
        <v>0</v>
      </c>
      <c r="P7" s="125">
        <v>2031</v>
      </c>
    </row>
    <row r="8" spans="1:16" x14ac:dyDescent="0.25">
      <c r="A8" s="1">
        <v>36680</v>
      </c>
      <c r="B8" s="59">
        <v>0</v>
      </c>
      <c r="C8" s="56">
        <v>0</v>
      </c>
      <c r="D8" s="53">
        <f t="shared" ref="D8:D35" si="0">+D7+B8-C8</f>
        <v>992788</v>
      </c>
      <c r="E8" s="61">
        <v>0</v>
      </c>
      <c r="F8" s="52">
        <v>0</v>
      </c>
      <c r="G8" s="53">
        <f t="shared" ref="G8:G35" si="1">+G7+E8-F8</f>
        <v>992788</v>
      </c>
      <c r="H8" s="61">
        <v>0</v>
      </c>
      <c r="I8" s="50">
        <v>0</v>
      </c>
      <c r="J8" s="53">
        <f t="shared" ref="J8:J35" si="2">+J7+H8-I8</f>
        <v>992788</v>
      </c>
      <c r="K8" s="53">
        <v>0</v>
      </c>
      <c r="L8" s="52">
        <v>0</v>
      </c>
      <c r="M8" s="61">
        <v>0</v>
      </c>
      <c r="N8" s="124">
        <v>0</v>
      </c>
      <c r="O8" s="131">
        <v>0</v>
      </c>
      <c r="P8" s="125">
        <v>0</v>
      </c>
    </row>
    <row r="9" spans="1:16" x14ac:dyDescent="0.25">
      <c r="A9" s="1">
        <v>36681</v>
      </c>
      <c r="B9" s="59">
        <v>0</v>
      </c>
      <c r="C9" s="56">
        <v>0</v>
      </c>
      <c r="D9" s="53">
        <f t="shared" si="0"/>
        <v>992788</v>
      </c>
      <c r="E9" s="61">
        <v>0</v>
      </c>
      <c r="F9" s="52">
        <v>0</v>
      </c>
      <c r="G9" s="53">
        <f t="shared" si="1"/>
        <v>992788</v>
      </c>
      <c r="H9" s="61">
        <v>0</v>
      </c>
      <c r="I9" s="50">
        <v>0</v>
      </c>
      <c r="J9" s="53">
        <f t="shared" si="2"/>
        <v>992788</v>
      </c>
      <c r="K9" s="53">
        <v>0</v>
      </c>
      <c r="L9" s="52">
        <v>0</v>
      </c>
      <c r="M9" s="61">
        <v>0</v>
      </c>
      <c r="N9" s="124">
        <v>0</v>
      </c>
      <c r="O9" s="131">
        <v>0</v>
      </c>
      <c r="P9" s="125">
        <v>0</v>
      </c>
    </row>
    <row r="10" spans="1:16" x14ac:dyDescent="0.25">
      <c r="A10" s="1">
        <v>36682</v>
      </c>
      <c r="B10" s="59">
        <v>0</v>
      </c>
      <c r="C10" s="56">
        <v>0</v>
      </c>
      <c r="D10" s="53">
        <f t="shared" si="0"/>
        <v>992788</v>
      </c>
      <c r="E10" s="61">
        <v>0</v>
      </c>
      <c r="F10" s="52">
        <v>0</v>
      </c>
      <c r="G10" s="53">
        <f t="shared" si="1"/>
        <v>992788</v>
      </c>
      <c r="H10" s="61">
        <v>0</v>
      </c>
      <c r="I10" s="50">
        <v>0</v>
      </c>
      <c r="J10" s="53">
        <f t="shared" si="2"/>
        <v>992788</v>
      </c>
      <c r="K10" s="53">
        <v>0</v>
      </c>
      <c r="L10" s="52">
        <v>0</v>
      </c>
      <c r="M10" s="61">
        <v>0</v>
      </c>
      <c r="N10" s="124">
        <v>0</v>
      </c>
      <c r="O10" s="131">
        <v>0</v>
      </c>
      <c r="P10" s="125">
        <v>0</v>
      </c>
    </row>
    <row r="11" spans="1:16" x14ac:dyDescent="0.25">
      <c r="A11" s="1">
        <v>36683</v>
      </c>
      <c r="B11" s="48">
        <v>0</v>
      </c>
      <c r="C11" s="52">
        <v>0</v>
      </c>
      <c r="D11" s="53">
        <f t="shared" si="0"/>
        <v>992788</v>
      </c>
      <c r="E11" s="61">
        <v>0</v>
      </c>
      <c r="F11" s="52">
        <v>0</v>
      </c>
      <c r="G11" s="53">
        <f t="shared" si="1"/>
        <v>992788</v>
      </c>
      <c r="H11" s="61">
        <v>0</v>
      </c>
      <c r="I11" s="50">
        <v>0</v>
      </c>
      <c r="J11" s="53">
        <f t="shared" si="2"/>
        <v>992788</v>
      </c>
      <c r="K11" s="53">
        <v>0</v>
      </c>
      <c r="L11" s="124">
        <v>0</v>
      </c>
      <c r="M11" s="61">
        <v>0</v>
      </c>
      <c r="N11" s="124">
        <v>0</v>
      </c>
      <c r="O11" s="131">
        <v>0</v>
      </c>
      <c r="P11" s="125">
        <v>0</v>
      </c>
    </row>
    <row r="12" spans="1:16" x14ac:dyDescent="0.25">
      <c r="A12" s="1">
        <v>36684</v>
      </c>
      <c r="B12" s="48">
        <v>0</v>
      </c>
      <c r="C12" s="52">
        <v>0</v>
      </c>
      <c r="D12" s="53">
        <f t="shared" si="0"/>
        <v>992788</v>
      </c>
      <c r="E12" s="61">
        <v>0</v>
      </c>
      <c r="F12" s="52">
        <v>0</v>
      </c>
      <c r="G12" s="53">
        <f t="shared" si="1"/>
        <v>992788</v>
      </c>
      <c r="H12" s="61">
        <v>0</v>
      </c>
      <c r="I12" s="50">
        <v>0</v>
      </c>
      <c r="J12" s="53">
        <f t="shared" si="2"/>
        <v>992788</v>
      </c>
      <c r="K12" s="53">
        <v>0</v>
      </c>
      <c r="L12" s="124">
        <v>0</v>
      </c>
      <c r="M12" s="61">
        <v>0</v>
      </c>
      <c r="N12" s="124">
        <v>0</v>
      </c>
      <c r="O12" s="131">
        <v>0</v>
      </c>
      <c r="P12" s="125">
        <v>0</v>
      </c>
    </row>
    <row r="13" spans="1:16" x14ac:dyDescent="0.25">
      <c r="A13" s="1">
        <v>36685</v>
      </c>
      <c r="B13" s="48">
        <v>0</v>
      </c>
      <c r="C13" s="52">
        <v>0</v>
      </c>
      <c r="D13" s="53">
        <f t="shared" si="0"/>
        <v>992788</v>
      </c>
      <c r="E13" s="61">
        <v>0</v>
      </c>
      <c r="F13" s="52">
        <v>0</v>
      </c>
      <c r="G13" s="53">
        <f t="shared" si="1"/>
        <v>992788</v>
      </c>
      <c r="H13" s="61">
        <v>0</v>
      </c>
      <c r="I13" s="50">
        <v>0</v>
      </c>
      <c r="J13" s="53">
        <f t="shared" si="2"/>
        <v>992788</v>
      </c>
      <c r="K13" s="53">
        <v>0</v>
      </c>
      <c r="L13" s="124">
        <v>0</v>
      </c>
      <c r="M13" s="61">
        <v>0</v>
      </c>
      <c r="N13" s="124">
        <v>0</v>
      </c>
      <c r="O13" s="131">
        <v>0</v>
      </c>
      <c r="P13" s="125">
        <v>0</v>
      </c>
    </row>
    <row r="14" spans="1:16" x14ac:dyDescent="0.25">
      <c r="A14" s="1">
        <v>36686</v>
      </c>
      <c r="B14" s="48">
        <v>0</v>
      </c>
      <c r="C14" s="52">
        <v>0</v>
      </c>
      <c r="D14" s="53">
        <f t="shared" si="0"/>
        <v>992788</v>
      </c>
      <c r="E14" s="61">
        <v>0</v>
      </c>
      <c r="F14" s="52">
        <v>0</v>
      </c>
      <c r="G14" s="53">
        <f t="shared" si="1"/>
        <v>992788</v>
      </c>
      <c r="H14" s="61">
        <v>0</v>
      </c>
      <c r="I14" s="50">
        <v>0</v>
      </c>
      <c r="J14" s="53">
        <f t="shared" si="2"/>
        <v>992788</v>
      </c>
      <c r="K14" s="53">
        <v>0</v>
      </c>
      <c r="L14" s="124">
        <v>0</v>
      </c>
      <c r="M14" s="61">
        <v>0</v>
      </c>
      <c r="N14" s="124">
        <v>0</v>
      </c>
      <c r="O14" s="131">
        <v>0</v>
      </c>
      <c r="P14" s="125">
        <v>0</v>
      </c>
    </row>
    <row r="15" spans="1:16" x14ac:dyDescent="0.25">
      <c r="A15" s="1">
        <v>36687</v>
      </c>
      <c r="B15" s="48">
        <v>0</v>
      </c>
      <c r="C15" s="52">
        <v>0</v>
      </c>
      <c r="D15" s="53">
        <f t="shared" si="0"/>
        <v>992788</v>
      </c>
      <c r="E15" s="61">
        <v>0</v>
      </c>
      <c r="F15" s="52">
        <v>0</v>
      </c>
      <c r="G15" s="53">
        <f t="shared" si="1"/>
        <v>992788</v>
      </c>
      <c r="H15" s="61">
        <v>0</v>
      </c>
      <c r="I15" s="50">
        <v>0</v>
      </c>
      <c r="J15" s="53">
        <f t="shared" si="2"/>
        <v>992788</v>
      </c>
      <c r="K15" s="53">
        <v>0</v>
      </c>
      <c r="L15" s="124">
        <v>0</v>
      </c>
      <c r="M15" s="61">
        <v>0</v>
      </c>
      <c r="N15" s="124">
        <v>0</v>
      </c>
      <c r="O15" s="131">
        <v>0</v>
      </c>
      <c r="P15" s="125">
        <v>0</v>
      </c>
    </row>
    <row r="16" spans="1:16" x14ac:dyDescent="0.25">
      <c r="A16" s="1">
        <v>36688</v>
      </c>
      <c r="B16" s="48">
        <v>0</v>
      </c>
      <c r="C16" s="52">
        <v>0</v>
      </c>
      <c r="D16" s="53">
        <f t="shared" si="0"/>
        <v>992788</v>
      </c>
      <c r="E16" s="61">
        <v>0</v>
      </c>
      <c r="F16" s="52">
        <v>0</v>
      </c>
      <c r="G16" s="53">
        <f t="shared" si="1"/>
        <v>992788</v>
      </c>
      <c r="H16" s="61">
        <v>0</v>
      </c>
      <c r="I16" s="50">
        <v>0</v>
      </c>
      <c r="J16" s="53">
        <f t="shared" si="2"/>
        <v>992788</v>
      </c>
      <c r="K16" s="53">
        <v>0</v>
      </c>
      <c r="L16" s="124">
        <v>0</v>
      </c>
      <c r="M16" s="61">
        <v>0</v>
      </c>
      <c r="N16" s="124">
        <v>0</v>
      </c>
      <c r="O16" s="131">
        <v>0</v>
      </c>
      <c r="P16" s="125">
        <v>0</v>
      </c>
    </row>
    <row r="17" spans="1:16" x14ac:dyDescent="0.25">
      <c r="A17" s="1">
        <v>36689</v>
      </c>
      <c r="B17" s="48">
        <v>0</v>
      </c>
      <c r="C17" s="52">
        <v>0</v>
      </c>
      <c r="D17" s="53">
        <f t="shared" si="0"/>
        <v>992788</v>
      </c>
      <c r="E17" s="61">
        <v>0</v>
      </c>
      <c r="F17" s="52">
        <v>0</v>
      </c>
      <c r="G17" s="53">
        <f t="shared" si="1"/>
        <v>992788</v>
      </c>
      <c r="H17" s="61">
        <v>0</v>
      </c>
      <c r="I17" s="50">
        <v>0</v>
      </c>
      <c r="J17" s="53">
        <f t="shared" si="2"/>
        <v>992788</v>
      </c>
      <c r="K17" s="53">
        <v>0</v>
      </c>
      <c r="L17" s="124">
        <v>0</v>
      </c>
      <c r="M17" s="61">
        <v>0</v>
      </c>
      <c r="N17" s="124">
        <v>0</v>
      </c>
      <c r="O17" s="131">
        <v>0</v>
      </c>
      <c r="P17" s="125">
        <v>0</v>
      </c>
    </row>
    <row r="18" spans="1:16" x14ac:dyDescent="0.25">
      <c r="A18" s="1">
        <v>36690</v>
      </c>
      <c r="B18" s="48">
        <v>0</v>
      </c>
      <c r="C18" s="52">
        <v>0</v>
      </c>
      <c r="D18" s="53">
        <f t="shared" si="0"/>
        <v>992788</v>
      </c>
      <c r="E18" s="61">
        <v>0</v>
      </c>
      <c r="F18" s="52">
        <v>0</v>
      </c>
      <c r="G18" s="53">
        <f t="shared" si="1"/>
        <v>992788</v>
      </c>
      <c r="H18" s="61">
        <v>0</v>
      </c>
      <c r="I18" s="50">
        <v>0</v>
      </c>
      <c r="J18" s="53">
        <f t="shared" si="2"/>
        <v>992788</v>
      </c>
      <c r="K18" s="53">
        <v>0</v>
      </c>
      <c r="L18" s="124">
        <v>0</v>
      </c>
      <c r="M18" s="61">
        <v>0</v>
      </c>
      <c r="N18" s="124">
        <v>0</v>
      </c>
      <c r="O18" s="131">
        <v>0</v>
      </c>
      <c r="P18" s="125">
        <v>0</v>
      </c>
    </row>
    <row r="19" spans="1:16" x14ac:dyDescent="0.25">
      <c r="A19" s="1">
        <v>36691</v>
      </c>
      <c r="B19" s="48">
        <v>0</v>
      </c>
      <c r="C19" s="52">
        <v>0</v>
      </c>
      <c r="D19" s="53">
        <f t="shared" si="0"/>
        <v>992788</v>
      </c>
      <c r="E19" s="61">
        <v>0</v>
      </c>
      <c r="F19" s="52">
        <v>0</v>
      </c>
      <c r="G19" s="53">
        <f t="shared" si="1"/>
        <v>992788</v>
      </c>
      <c r="H19" s="61">
        <v>0</v>
      </c>
      <c r="I19" s="50">
        <v>0</v>
      </c>
      <c r="J19" s="53">
        <f t="shared" si="2"/>
        <v>992788</v>
      </c>
      <c r="K19" s="53">
        <v>0</v>
      </c>
      <c r="L19" s="124">
        <v>0</v>
      </c>
      <c r="M19" s="61">
        <v>0</v>
      </c>
      <c r="N19" s="124">
        <v>0</v>
      </c>
      <c r="O19" s="131">
        <v>0</v>
      </c>
      <c r="P19" s="125">
        <v>0</v>
      </c>
    </row>
    <row r="20" spans="1:16" x14ac:dyDescent="0.25">
      <c r="A20" s="1">
        <v>36692</v>
      </c>
      <c r="B20" s="48">
        <v>0</v>
      </c>
      <c r="C20" s="52">
        <v>0</v>
      </c>
      <c r="D20" s="53">
        <f t="shared" si="0"/>
        <v>992788</v>
      </c>
      <c r="E20" s="61">
        <v>0</v>
      </c>
      <c r="F20" s="52">
        <v>0</v>
      </c>
      <c r="G20" s="53">
        <f t="shared" si="1"/>
        <v>992788</v>
      </c>
      <c r="H20" s="61">
        <v>0</v>
      </c>
      <c r="I20" s="50">
        <v>0</v>
      </c>
      <c r="J20" s="53">
        <f t="shared" si="2"/>
        <v>992788</v>
      </c>
      <c r="K20" s="53">
        <v>0</v>
      </c>
      <c r="L20" s="124">
        <v>0</v>
      </c>
      <c r="M20" s="61">
        <v>0</v>
      </c>
      <c r="N20" s="124">
        <v>0</v>
      </c>
      <c r="O20" s="131">
        <v>0</v>
      </c>
      <c r="P20" s="125">
        <v>0</v>
      </c>
    </row>
    <row r="21" spans="1:16" x14ac:dyDescent="0.25">
      <c r="A21" s="1">
        <v>36693</v>
      </c>
      <c r="B21" s="48">
        <v>0</v>
      </c>
      <c r="C21" s="52">
        <v>0</v>
      </c>
      <c r="D21" s="53">
        <f t="shared" si="0"/>
        <v>992788</v>
      </c>
      <c r="E21" s="61">
        <v>0</v>
      </c>
      <c r="F21" s="52">
        <v>0</v>
      </c>
      <c r="G21" s="53">
        <f t="shared" si="1"/>
        <v>992788</v>
      </c>
      <c r="H21" s="61">
        <v>0</v>
      </c>
      <c r="I21" s="50">
        <v>0</v>
      </c>
      <c r="J21" s="53">
        <f t="shared" si="2"/>
        <v>992788</v>
      </c>
      <c r="K21" s="53">
        <v>0</v>
      </c>
      <c r="L21" s="124">
        <v>0</v>
      </c>
      <c r="M21" s="61">
        <v>0</v>
      </c>
      <c r="N21" s="124">
        <v>0</v>
      </c>
      <c r="O21" s="131">
        <v>0</v>
      </c>
      <c r="P21" s="125">
        <v>0</v>
      </c>
    </row>
    <row r="22" spans="1:16" x14ac:dyDescent="0.25">
      <c r="A22" s="1">
        <v>36694</v>
      </c>
      <c r="B22" s="48">
        <v>0</v>
      </c>
      <c r="C22" s="52">
        <v>0</v>
      </c>
      <c r="D22" s="53">
        <f t="shared" si="0"/>
        <v>992788</v>
      </c>
      <c r="E22" s="61">
        <v>0</v>
      </c>
      <c r="F22" s="52">
        <v>0</v>
      </c>
      <c r="G22" s="53">
        <f t="shared" si="1"/>
        <v>992788</v>
      </c>
      <c r="H22" s="61">
        <v>0</v>
      </c>
      <c r="I22" s="50">
        <v>0</v>
      </c>
      <c r="J22" s="53">
        <f t="shared" si="2"/>
        <v>992788</v>
      </c>
      <c r="K22" s="53">
        <v>0</v>
      </c>
      <c r="L22" s="124">
        <v>0</v>
      </c>
      <c r="M22" s="61">
        <v>0</v>
      </c>
      <c r="N22" s="124">
        <v>0</v>
      </c>
      <c r="O22" s="131">
        <v>0</v>
      </c>
      <c r="P22" s="125">
        <v>0</v>
      </c>
    </row>
    <row r="23" spans="1:16" x14ac:dyDescent="0.25">
      <c r="A23" s="1">
        <v>36695</v>
      </c>
      <c r="B23" s="48">
        <v>0</v>
      </c>
      <c r="C23" s="52">
        <v>0</v>
      </c>
      <c r="D23" s="53">
        <f t="shared" si="0"/>
        <v>992788</v>
      </c>
      <c r="E23" s="61">
        <v>0</v>
      </c>
      <c r="F23" s="52">
        <v>0</v>
      </c>
      <c r="G23" s="53">
        <f t="shared" si="1"/>
        <v>992788</v>
      </c>
      <c r="H23" s="61">
        <v>0</v>
      </c>
      <c r="I23" s="50">
        <v>0</v>
      </c>
      <c r="J23" s="53">
        <f t="shared" si="2"/>
        <v>992788</v>
      </c>
      <c r="K23" s="53">
        <v>0</v>
      </c>
      <c r="L23" s="124">
        <v>0</v>
      </c>
      <c r="M23" s="61">
        <v>0</v>
      </c>
      <c r="N23" s="124">
        <v>0</v>
      </c>
      <c r="O23" s="131">
        <v>0</v>
      </c>
      <c r="P23" s="125">
        <v>0</v>
      </c>
    </row>
    <row r="24" spans="1:16" x14ac:dyDescent="0.25">
      <c r="A24" s="1">
        <v>36696</v>
      </c>
      <c r="B24" s="48">
        <v>0</v>
      </c>
      <c r="C24" s="52">
        <v>0</v>
      </c>
      <c r="D24" s="53">
        <f t="shared" si="0"/>
        <v>992788</v>
      </c>
      <c r="E24" s="61">
        <v>0</v>
      </c>
      <c r="F24" s="52">
        <v>0</v>
      </c>
      <c r="G24" s="53">
        <f t="shared" si="1"/>
        <v>992788</v>
      </c>
      <c r="H24" s="61">
        <v>0</v>
      </c>
      <c r="I24" s="50">
        <v>0</v>
      </c>
      <c r="J24" s="53">
        <f t="shared" si="2"/>
        <v>992788</v>
      </c>
      <c r="K24" s="53">
        <v>0</v>
      </c>
      <c r="L24" s="124">
        <v>0</v>
      </c>
      <c r="M24" s="61">
        <v>0</v>
      </c>
      <c r="N24" s="124">
        <v>0</v>
      </c>
      <c r="O24" s="131">
        <v>0</v>
      </c>
      <c r="P24" s="125">
        <v>0</v>
      </c>
    </row>
    <row r="25" spans="1:16" x14ac:dyDescent="0.25">
      <c r="A25" s="1">
        <v>36697</v>
      </c>
      <c r="B25" s="48">
        <v>0</v>
      </c>
      <c r="C25" s="52">
        <v>0</v>
      </c>
      <c r="D25" s="53">
        <f t="shared" si="0"/>
        <v>992788</v>
      </c>
      <c r="E25" s="61">
        <v>0</v>
      </c>
      <c r="F25" s="52">
        <v>0</v>
      </c>
      <c r="G25" s="53">
        <f t="shared" si="1"/>
        <v>992788</v>
      </c>
      <c r="H25" s="61">
        <v>0</v>
      </c>
      <c r="I25" s="50">
        <v>4000</v>
      </c>
      <c r="J25" s="53">
        <f t="shared" si="2"/>
        <v>988788</v>
      </c>
      <c r="K25" s="53">
        <v>0</v>
      </c>
      <c r="L25" s="124">
        <v>0</v>
      </c>
      <c r="M25" s="61">
        <v>0</v>
      </c>
      <c r="N25" s="124">
        <v>0</v>
      </c>
      <c r="O25" s="131">
        <v>0</v>
      </c>
      <c r="P25" s="125">
        <v>0</v>
      </c>
    </row>
    <row r="26" spans="1:16" x14ac:dyDescent="0.25">
      <c r="A26" s="1">
        <v>36698</v>
      </c>
      <c r="B26" s="48">
        <v>0</v>
      </c>
      <c r="C26" s="52">
        <v>0</v>
      </c>
      <c r="D26" s="53">
        <f t="shared" si="0"/>
        <v>992788</v>
      </c>
      <c r="E26" s="61">
        <v>0</v>
      </c>
      <c r="F26" s="52">
        <v>0</v>
      </c>
      <c r="G26" s="53">
        <f t="shared" si="1"/>
        <v>992788</v>
      </c>
      <c r="H26" s="61">
        <v>0</v>
      </c>
      <c r="I26" s="50">
        <v>0</v>
      </c>
      <c r="J26" s="53">
        <f t="shared" si="2"/>
        <v>988788</v>
      </c>
      <c r="K26" s="53">
        <v>0</v>
      </c>
      <c r="L26" s="124">
        <v>0</v>
      </c>
      <c r="M26" s="61">
        <v>0</v>
      </c>
      <c r="N26" s="124">
        <v>0</v>
      </c>
      <c r="O26" s="131">
        <v>0</v>
      </c>
      <c r="P26" s="125">
        <v>0</v>
      </c>
    </row>
    <row r="27" spans="1:16" x14ac:dyDescent="0.25">
      <c r="A27" s="1">
        <v>36699</v>
      </c>
      <c r="B27" s="48">
        <v>0</v>
      </c>
      <c r="C27" s="52">
        <v>0</v>
      </c>
      <c r="D27" s="53">
        <f t="shared" si="0"/>
        <v>992788</v>
      </c>
      <c r="E27" s="61">
        <v>0</v>
      </c>
      <c r="F27" s="52">
        <v>0</v>
      </c>
      <c r="G27" s="53">
        <f t="shared" si="1"/>
        <v>992788</v>
      </c>
      <c r="H27" s="61">
        <v>0</v>
      </c>
      <c r="I27" s="50">
        <v>0</v>
      </c>
      <c r="J27" s="53">
        <f t="shared" si="2"/>
        <v>988788</v>
      </c>
      <c r="K27" s="53">
        <v>0</v>
      </c>
      <c r="L27" s="124">
        <v>0</v>
      </c>
      <c r="M27" s="61">
        <v>0</v>
      </c>
      <c r="N27" s="124">
        <v>0</v>
      </c>
      <c r="O27" s="131">
        <v>0</v>
      </c>
      <c r="P27" s="125">
        <v>0</v>
      </c>
    </row>
    <row r="28" spans="1:16" x14ac:dyDescent="0.25">
      <c r="A28" s="1">
        <v>36700</v>
      </c>
      <c r="B28" s="48">
        <v>0</v>
      </c>
      <c r="C28" s="52">
        <v>0</v>
      </c>
      <c r="D28" s="53">
        <f t="shared" si="0"/>
        <v>992788</v>
      </c>
      <c r="E28" s="61">
        <v>0</v>
      </c>
      <c r="F28" s="52">
        <v>0</v>
      </c>
      <c r="G28" s="53">
        <f t="shared" si="1"/>
        <v>992788</v>
      </c>
      <c r="H28" s="61">
        <v>0</v>
      </c>
      <c r="I28" s="50">
        <v>0</v>
      </c>
      <c r="J28" s="53">
        <f t="shared" si="2"/>
        <v>988788</v>
      </c>
      <c r="K28" s="53">
        <v>0</v>
      </c>
      <c r="L28" s="124">
        <v>0</v>
      </c>
      <c r="M28" s="61">
        <v>0</v>
      </c>
      <c r="N28" s="55">
        <v>0</v>
      </c>
      <c r="O28" s="131">
        <v>0</v>
      </c>
      <c r="P28" s="125">
        <v>0</v>
      </c>
    </row>
    <row r="29" spans="1:16" x14ac:dyDescent="0.25">
      <c r="A29" s="1">
        <v>36701</v>
      </c>
      <c r="B29" s="48">
        <v>0</v>
      </c>
      <c r="C29" s="52">
        <v>0</v>
      </c>
      <c r="D29" s="53">
        <f t="shared" si="0"/>
        <v>992788</v>
      </c>
      <c r="E29" s="61">
        <v>0</v>
      </c>
      <c r="F29" s="52">
        <v>0</v>
      </c>
      <c r="G29" s="53">
        <f t="shared" si="1"/>
        <v>992788</v>
      </c>
      <c r="H29" s="61">
        <v>1656</v>
      </c>
      <c r="I29" s="50">
        <v>1008</v>
      </c>
      <c r="J29" s="53">
        <f t="shared" si="2"/>
        <v>989436</v>
      </c>
      <c r="K29" s="53">
        <v>0</v>
      </c>
      <c r="L29" s="124">
        <v>0</v>
      </c>
      <c r="M29" s="61">
        <v>0</v>
      </c>
      <c r="N29" s="55">
        <v>0</v>
      </c>
      <c r="O29" s="131">
        <v>0</v>
      </c>
      <c r="P29" s="125">
        <v>0</v>
      </c>
    </row>
    <row r="30" spans="1:16" x14ac:dyDescent="0.25">
      <c r="A30" s="1">
        <v>36702</v>
      </c>
      <c r="B30" s="48">
        <v>0</v>
      </c>
      <c r="C30" s="52">
        <v>0</v>
      </c>
      <c r="D30" s="53">
        <f t="shared" si="0"/>
        <v>992788</v>
      </c>
      <c r="E30" s="61">
        <v>0</v>
      </c>
      <c r="F30" s="52">
        <v>0</v>
      </c>
      <c r="G30" s="53">
        <f t="shared" si="1"/>
        <v>992788</v>
      </c>
      <c r="H30" s="61">
        <v>1656</v>
      </c>
      <c r="I30" s="50">
        <v>1008</v>
      </c>
      <c r="J30" s="53">
        <f t="shared" si="2"/>
        <v>990084</v>
      </c>
      <c r="K30" s="53">
        <v>0</v>
      </c>
      <c r="L30" s="124">
        <v>0</v>
      </c>
      <c r="M30" s="61">
        <v>0</v>
      </c>
      <c r="N30" s="55">
        <v>0</v>
      </c>
      <c r="O30" s="131">
        <v>0</v>
      </c>
      <c r="P30" s="125">
        <v>0</v>
      </c>
    </row>
    <row r="31" spans="1:16" x14ac:dyDescent="0.25">
      <c r="A31" s="1">
        <v>36703</v>
      </c>
      <c r="B31" s="48">
        <v>0</v>
      </c>
      <c r="C31" s="52">
        <v>0</v>
      </c>
      <c r="D31" s="53">
        <f t="shared" si="0"/>
        <v>992788</v>
      </c>
      <c r="E31" s="61">
        <v>0</v>
      </c>
      <c r="F31" s="52">
        <v>0</v>
      </c>
      <c r="G31" s="53">
        <f t="shared" si="1"/>
        <v>992788</v>
      </c>
      <c r="H31" s="61">
        <v>1656</v>
      </c>
      <c r="I31" s="50">
        <v>1008</v>
      </c>
      <c r="J31" s="53">
        <f t="shared" si="2"/>
        <v>990732</v>
      </c>
      <c r="K31" s="53">
        <v>0</v>
      </c>
      <c r="L31" s="52">
        <v>0</v>
      </c>
      <c r="M31" s="61">
        <v>0</v>
      </c>
      <c r="N31" s="55">
        <v>0</v>
      </c>
      <c r="O31" s="131">
        <v>0</v>
      </c>
      <c r="P31" s="125">
        <v>0</v>
      </c>
    </row>
    <row r="32" spans="1:16" x14ac:dyDescent="0.25">
      <c r="A32" s="1">
        <v>36704</v>
      </c>
      <c r="B32" s="48">
        <v>0</v>
      </c>
      <c r="C32" s="52">
        <v>0</v>
      </c>
      <c r="D32" s="53">
        <f t="shared" si="0"/>
        <v>992788</v>
      </c>
      <c r="E32" s="61">
        <v>0</v>
      </c>
      <c r="F32" s="52">
        <v>0</v>
      </c>
      <c r="G32" s="53">
        <f t="shared" si="1"/>
        <v>992788</v>
      </c>
      <c r="H32" s="61">
        <v>0</v>
      </c>
      <c r="I32" s="50">
        <v>0</v>
      </c>
      <c r="J32" s="53">
        <f t="shared" si="2"/>
        <v>990732</v>
      </c>
      <c r="K32" s="53">
        <v>0</v>
      </c>
      <c r="L32" s="124">
        <v>0</v>
      </c>
      <c r="M32" s="61">
        <v>0</v>
      </c>
      <c r="N32" s="55">
        <v>0</v>
      </c>
      <c r="O32" s="131">
        <v>0</v>
      </c>
      <c r="P32" s="125">
        <v>0</v>
      </c>
    </row>
    <row r="33" spans="1:16" x14ac:dyDescent="0.25">
      <c r="A33" s="1">
        <v>36705</v>
      </c>
      <c r="B33" s="48">
        <v>0</v>
      </c>
      <c r="C33" s="52">
        <v>0</v>
      </c>
      <c r="D33" s="53">
        <f t="shared" si="0"/>
        <v>992788</v>
      </c>
      <c r="E33" s="61">
        <v>0</v>
      </c>
      <c r="F33" s="52">
        <v>0</v>
      </c>
      <c r="G33" s="53">
        <f t="shared" si="1"/>
        <v>992788</v>
      </c>
      <c r="H33" s="61">
        <v>0</v>
      </c>
      <c r="I33" s="50">
        <v>0</v>
      </c>
      <c r="J33" s="53">
        <f t="shared" si="2"/>
        <v>990732</v>
      </c>
      <c r="K33" s="53">
        <v>0</v>
      </c>
      <c r="L33" s="124">
        <v>0</v>
      </c>
      <c r="M33" s="61">
        <v>0</v>
      </c>
      <c r="N33" s="55">
        <v>0</v>
      </c>
      <c r="O33" s="131">
        <v>0</v>
      </c>
      <c r="P33" s="125">
        <v>0</v>
      </c>
    </row>
    <row r="34" spans="1:16" x14ac:dyDescent="0.25">
      <c r="A34" s="1">
        <v>36706</v>
      </c>
      <c r="B34" s="48">
        <v>0</v>
      </c>
      <c r="C34" s="52">
        <v>0</v>
      </c>
      <c r="D34" s="53">
        <f t="shared" si="0"/>
        <v>992788</v>
      </c>
      <c r="E34" s="61">
        <v>0</v>
      </c>
      <c r="F34" s="52">
        <v>0</v>
      </c>
      <c r="G34" s="53">
        <f t="shared" si="1"/>
        <v>992788</v>
      </c>
      <c r="H34" s="61">
        <v>0</v>
      </c>
      <c r="I34" s="50">
        <v>0</v>
      </c>
      <c r="J34" s="53">
        <f t="shared" si="2"/>
        <v>990732</v>
      </c>
      <c r="K34" s="53">
        <v>0</v>
      </c>
      <c r="L34" s="124">
        <v>0</v>
      </c>
      <c r="M34" s="61">
        <v>0</v>
      </c>
      <c r="N34" s="55">
        <v>0</v>
      </c>
      <c r="O34" s="131">
        <v>0</v>
      </c>
      <c r="P34" s="125">
        <v>0</v>
      </c>
    </row>
    <row r="35" spans="1:16" x14ac:dyDescent="0.25">
      <c r="A35" s="1">
        <v>36707</v>
      </c>
      <c r="B35" s="48">
        <v>0</v>
      </c>
      <c r="C35" s="52">
        <v>0</v>
      </c>
      <c r="D35" s="53">
        <f t="shared" si="0"/>
        <v>992788</v>
      </c>
      <c r="E35" s="61">
        <v>0</v>
      </c>
      <c r="F35" s="56">
        <v>0</v>
      </c>
      <c r="G35" s="53">
        <f t="shared" si="1"/>
        <v>992788</v>
      </c>
      <c r="H35" s="61">
        <v>0</v>
      </c>
      <c r="I35" s="50">
        <v>0</v>
      </c>
      <c r="J35" s="53">
        <f t="shared" si="2"/>
        <v>990732</v>
      </c>
      <c r="K35" s="53">
        <v>0</v>
      </c>
      <c r="L35" s="55">
        <v>0</v>
      </c>
      <c r="M35" s="61">
        <v>0</v>
      </c>
      <c r="N35" s="55">
        <v>0</v>
      </c>
      <c r="O35" s="131">
        <v>0</v>
      </c>
      <c r="P35" s="125">
        <v>0</v>
      </c>
    </row>
    <row r="36" spans="1:16" x14ac:dyDescent="0.25">
      <c r="A36" s="1" t="s">
        <v>11</v>
      </c>
      <c r="B36" s="48"/>
      <c r="C36" s="53"/>
      <c r="D36" s="53"/>
      <c r="E36" s="53"/>
      <c r="F36" s="53"/>
      <c r="G36" s="53"/>
      <c r="H36" s="53"/>
      <c r="I36" s="53"/>
      <c r="J36" s="53"/>
      <c r="K36" s="53"/>
      <c r="L36" s="135"/>
      <c r="M36" s="53"/>
      <c r="N36" s="55"/>
      <c r="O36" s="131"/>
      <c r="P36" s="125"/>
    </row>
    <row r="37" spans="1:16" x14ac:dyDescent="0.25">
      <c r="A37" s="2" t="s">
        <v>33</v>
      </c>
      <c r="B37" s="25">
        <v>990732</v>
      </c>
      <c r="C37" s="25">
        <f>SUM(C6:C35)</f>
        <v>0</v>
      </c>
      <c r="D37" s="25"/>
      <c r="E37" s="25">
        <f>SUM(E6:E35)</f>
        <v>0</v>
      </c>
      <c r="F37" s="25">
        <f>SUM(F6:F35)</f>
        <v>0</v>
      </c>
      <c r="G37" s="6"/>
      <c r="H37" s="25">
        <f>SUM(H6:H35)</f>
        <v>4968</v>
      </c>
      <c r="I37" s="25">
        <f>SUM(I6:I35)</f>
        <v>7024</v>
      </c>
      <c r="J37" s="6">
        <v>0</v>
      </c>
      <c r="K37" s="25">
        <f>SUM(SUM(K6:K35)+SUM(M6:M35)+K5+SUM(L6:L35)+SUM(N6:N35))+SUM(O6:O37)-SUM(P6:P37)</f>
        <v>998964</v>
      </c>
      <c r="L37" s="25"/>
      <c r="M37" s="25"/>
      <c r="N37" s="120"/>
      <c r="O37" s="132">
        <v>0</v>
      </c>
      <c r="P37" s="126">
        <v>0</v>
      </c>
    </row>
    <row r="38" spans="1:16" x14ac:dyDescent="0.25">
      <c r="A38" s="2" t="s">
        <v>4</v>
      </c>
      <c r="B38" s="26">
        <v>1371225</v>
      </c>
      <c r="C38" s="16"/>
      <c r="D38" s="16"/>
      <c r="E38" s="16"/>
      <c r="F38" s="16"/>
      <c r="G38" s="16"/>
      <c r="H38" s="16"/>
      <c r="I38" s="16"/>
      <c r="J38" s="37"/>
      <c r="K38" s="26">
        <v>999975</v>
      </c>
      <c r="L38" s="23"/>
      <c r="M38" s="46"/>
      <c r="N38" s="47"/>
      <c r="O38" s="127"/>
      <c r="P38" s="47"/>
    </row>
    <row r="39" spans="1:16" ht="13.8" thickBot="1" x14ac:dyDescent="0.3">
      <c r="A39" s="2" t="s">
        <v>5</v>
      </c>
      <c r="B39" s="27">
        <f>+B38-B37</f>
        <v>380493</v>
      </c>
      <c r="C39" s="38"/>
      <c r="D39" s="38"/>
      <c r="E39" s="39"/>
      <c r="F39" s="39"/>
      <c r="G39" s="39"/>
      <c r="H39" s="39"/>
      <c r="I39" s="39"/>
      <c r="J39" s="40"/>
      <c r="K39" s="27">
        <f>+K38-K37</f>
        <v>1011</v>
      </c>
      <c r="L39" s="28"/>
      <c r="M39" s="29"/>
      <c r="N39" s="30"/>
      <c r="O39" s="128"/>
      <c r="P39" s="129"/>
    </row>
    <row r="40" spans="1:16" ht="14.4" thickTop="1" thickBot="1" x14ac:dyDescent="0.3">
      <c r="A40" s="94" t="s">
        <v>24</v>
      </c>
      <c r="B40" s="96">
        <f>+B37+K37</f>
        <v>1989696</v>
      </c>
    </row>
    <row r="41" spans="1:16" ht="13.8" thickTop="1" x14ac:dyDescent="0.25"/>
    <row r="42" spans="1:16" x14ac:dyDescent="0.25">
      <c r="A42" t="s">
        <v>28</v>
      </c>
    </row>
  </sheetData>
  <mergeCells count="5">
    <mergeCell ref="A1:O1"/>
    <mergeCell ref="B2:E2"/>
    <mergeCell ref="K2:L2"/>
    <mergeCell ref="K3:N3"/>
    <mergeCell ref="B3:J3"/>
  </mergeCells>
  <pageMargins left="0" right="0" top="0.5" bottom="0.5" header="0.5" footer="0.5"/>
  <pageSetup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"/>
  <sheetViews>
    <sheetView workbookViewId="0">
      <selection activeCell="E6" sqref="E6"/>
    </sheetView>
  </sheetViews>
  <sheetFormatPr defaultRowHeight="13.2" x14ac:dyDescent="0.25"/>
  <cols>
    <col min="1" max="1" width="21" customWidth="1"/>
    <col min="2" max="10" width="14.44140625" customWidth="1"/>
  </cols>
  <sheetData>
    <row r="1" spans="1:11" x14ac:dyDescent="0.25">
      <c r="A1" s="213" t="s">
        <v>6</v>
      </c>
      <c r="B1" s="213"/>
      <c r="C1" s="213"/>
      <c r="D1" s="213"/>
      <c r="E1" s="213"/>
      <c r="F1" s="213"/>
      <c r="G1" s="213"/>
      <c r="H1" s="213"/>
      <c r="I1" s="213"/>
      <c r="J1" s="213"/>
      <c r="K1" s="213"/>
    </row>
    <row r="2" spans="1:11" ht="13.8" thickBot="1" x14ac:dyDescent="0.3">
      <c r="B2" s="213"/>
      <c r="C2" s="213"/>
      <c r="D2" s="213"/>
      <c r="E2" s="3"/>
      <c r="F2" s="3"/>
      <c r="G2" s="213"/>
      <c r="H2" s="213"/>
      <c r="K2" s="16"/>
    </row>
    <row r="3" spans="1:11" ht="14.4" thickTop="1" thickBot="1" x14ac:dyDescent="0.3">
      <c r="B3" s="214" t="s">
        <v>0</v>
      </c>
      <c r="C3" s="215"/>
      <c r="D3" s="215"/>
      <c r="E3" s="215"/>
      <c r="F3" s="216"/>
      <c r="G3" s="214" t="s">
        <v>1</v>
      </c>
      <c r="H3" s="215"/>
      <c r="I3" s="215"/>
      <c r="J3" s="216"/>
    </row>
    <row r="4" spans="1:11" x14ac:dyDescent="0.25">
      <c r="B4" s="19" t="s">
        <v>8</v>
      </c>
      <c r="C4" s="8" t="s">
        <v>7</v>
      </c>
      <c r="D4" s="11" t="s">
        <v>9</v>
      </c>
      <c r="E4" s="15"/>
      <c r="F4" s="20" t="s">
        <v>10</v>
      </c>
      <c r="G4" s="19" t="s">
        <v>8</v>
      </c>
      <c r="H4" s="8" t="s">
        <v>7</v>
      </c>
      <c r="I4" s="15" t="s">
        <v>9</v>
      </c>
      <c r="J4" s="20" t="s">
        <v>10</v>
      </c>
    </row>
    <row r="5" spans="1:11" ht="13.8" thickBot="1" x14ac:dyDescent="0.3">
      <c r="A5" s="2" t="s">
        <v>2</v>
      </c>
      <c r="B5" s="21">
        <f>+June00GulfCoast!B37</f>
        <v>990732</v>
      </c>
      <c r="C5" s="9"/>
      <c r="D5" s="4"/>
      <c r="E5" s="4"/>
      <c r="F5" s="34"/>
      <c r="G5" s="21">
        <f>+June00GulfCoast!K37</f>
        <v>998964</v>
      </c>
      <c r="H5" s="9"/>
      <c r="I5" s="14"/>
      <c r="J5" s="22"/>
    </row>
    <row r="6" spans="1:11" ht="13.8" thickBot="1" x14ac:dyDescent="0.3">
      <c r="A6" s="1">
        <v>36708</v>
      </c>
      <c r="B6" s="58">
        <v>1862</v>
      </c>
      <c r="C6" s="49">
        <v>0</v>
      </c>
      <c r="D6" s="60">
        <v>0</v>
      </c>
      <c r="E6" s="53"/>
      <c r="F6" s="50">
        <v>0</v>
      </c>
      <c r="G6" s="58"/>
      <c r="H6" s="53">
        <v>0</v>
      </c>
      <c r="I6" s="60">
        <v>0</v>
      </c>
      <c r="J6" s="51">
        <v>0</v>
      </c>
    </row>
    <row r="7" spans="1:11" ht="13.8" thickBot="1" x14ac:dyDescent="0.3">
      <c r="A7" s="1">
        <v>36709</v>
      </c>
      <c r="B7" s="59">
        <v>1862</v>
      </c>
      <c r="C7" s="56">
        <v>0</v>
      </c>
      <c r="D7" s="61">
        <v>0</v>
      </c>
      <c r="E7" s="53"/>
      <c r="F7" s="50">
        <v>0</v>
      </c>
      <c r="G7" s="58">
        <v>0</v>
      </c>
      <c r="H7" s="53">
        <v>0</v>
      </c>
      <c r="I7" s="61">
        <v>0</v>
      </c>
      <c r="J7" s="54">
        <v>0</v>
      </c>
    </row>
    <row r="8" spans="1:11" ht="13.8" thickBot="1" x14ac:dyDescent="0.3">
      <c r="A8" s="1">
        <v>36710</v>
      </c>
      <c r="B8" s="59">
        <v>1862</v>
      </c>
      <c r="C8" s="56">
        <v>0</v>
      </c>
      <c r="D8" s="61">
        <v>0</v>
      </c>
      <c r="E8" s="53"/>
      <c r="F8" s="50">
        <v>0</v>
      </c>
      <c r="G8" s="58"/>
      <c r="H8" s="53">
        <v>0</v>
      </c>
      <c r="I8" s="61">
        <v>0</v>
      </c>
      <c r="J8" s="54">
        <v>0</v>
      </c>
    </row>
    <row r="9" spans="1:11" ht="13.8" thickBot="1" x14ac:dyDescent="0.3">
      <c r="A9" s="1">
        <v>36711</v>
      </c>
      <c r="B9" s="59">
        <v>1862</v>
      </c>
      <c r="C9" s="56">
        <v>0</v>
      </c>
      <c r="D9" s="61">
        <v>0</v>
      </c>
      <c r="E9" s="53"/>
      <c r="F9" s="50">
        <v>0</v>
      </c>
      <c r="G9" s="58"/>
      <c r="H9" s="53">
        <v>0</v>
      </c>
      <c r="I9" s="61">
        <v>0</v>
      </c>
      <c r="J9" s="54">
        <v>0</v>
      </c>
    </row>
    <row r="10" spans="1:11" ht="13.8" thickBot="1" x14ac:dyDescent="0.3">
      <c r="A10" s="1">
        <v>36712</v>
      </c>
      <c r="B10" s="59">
        <v>1862</v>
      </c>
      <c r="C10" s="56">
        <v>0</v>
      </c>
      <c r="D10" s="61">
        <v>0</v>
      </c>
      <c r="E10" s="53"/>
      <c r="F10" s="50">
        <v>0</v>
      </c>
      <c r="G10" s="58"/>
      <c r="H10" s="53">
        <v>0</v>
      </c>
      <c r="I10" s="61">
        <v>0</v>
      </c>
      <c r="J10" s="54">
        <v>0</v>
      </c>
    </row>
    <row r="11" spans="1:11" ht="13.8" thickBot="1" x14ac:dyDescent="0.3">
      <c r="A11" s="1">
        <v>36713</v>
      </c>
      <c r="B11" s="59">
        <v>1862</v>
      </c>
      <c r="C11" s="52">
        <v>0</v>
      </c>
      <c r="D11" s="61">
        <v>0</v>
      </c>
      <c r="E11" s="53"/>
      <c r="F11" s="50">
        <v>0</v>
      </c>
      <c r="G11" s="58"/>
      <c r="H11" s="55">
        <v>0</v>
      </c>
      <c r="I11" s="61">
        <v>0</v>
      </c>
      <c r="J11" s="54">
        <v>0</v>
      </c>
    </row>
    <row r="12" spans="1:11" ht="13.8" thickBot="1" x14ac:dyDescent="0.3">
      <c r="A12" s="1">
        <v>36714</v>
      </c>
      <c r="B12" s="59">
        <v>1862</v>
      </c>
      <c r="C12" s="52">
        <v>0</v>
      </c>
      <c r="D12" s="61">
        <v>0</v>
      </c>
      <c r="E12" s="53"/>
      <c r="F12" s="50">
        <v>0</v>
      </c>
      <c r="G12" s="58"/>
      <c r="H12" s="55">
        <v>0</v>
      </c>
      <c r="I12" s="61">
        <v>0</v>
      </c>
      <c r="J12" s="54">
        <v>0</v>
      </c>
    </row>
    <row r="13" spans="1:11" ht="13.8" thickBot="1" x14ac:dyDescent="0.3">
      <c r="A13" s="1">
        <v>36715</v>
      </c>
      <c r="B13" s="59">
        <v>1862</v>
      </c>
      <c r="C13" s="52">
        <v>0</v>
      </c>
      <c r="D13" s="61">
        <v>0</v>
      </c>
      <c r="E13" s="53"/>
      <c r="F13" s="50">
        <v>0</v>
      </c>
      <c r="G13" s="58"/>
      <c r="H13" s="55">
        <v>0</v>
      </c>
      <c r="I13" s="61">
        <v>0</v>
      </c>
      <c r="J13" s="54">
        <v>0</v>
      </c>
    </row>
    <row r="14" spans="1:11" ht="13.8" thickBot="1" x14ac:dyDescent="0.3">
      <c r="A14" s="1">
        <v>36716</v>
      </c>
      <c r="B14" s="59">
        <v>1862</v>
      </c>
      <c r="C14" s="52">
        <v>0</v>
      </c>
      <c r="D14" s="61">
        <v>0</v>
      </c>
      <c r="E14" s="53"/>
      <c r="F14" s="50">
        <v>0</v>
      </c>
      <c r="G14" s="58"/>
      <c r="H14" s="55">
        <v>0</v>
      </c>
      <c r="I14" s="61">
        <v>0</v>
      </c>
      <c r="J14" s="54">
        <v>0</v>
      </c>
    </row>
    <row r="15" spans="1:11" ht="13.8" thickBot="1" x14ac:dyDescent="0.3">
      <c r="A15" s="1">
        <v>36717</v>
      </c>
      <c r="B15" s="48">
        <v>0</v>
      </c>
      <c r="C15" s="52">
        <v>0</v>
      </c>
      <c r="D15" s="61">
        <v>0</v>
      </c>
      <c r="E15" s="53"/>
      <c r="F15" s="50">
        <v>0</v>
      </c>
      <c r="G15" s="58"/>
      <c r="H15" s="55">
        <v>0</v>
      </c>
      <c r="I15" s="61">
        <v>0</v>
      </c>
      <c r="J15" s="54">
        <v>0</v>
      </c>
    </row>
    <row r="16" spans="1:11" ht="13.8" thickBot="1" x14ac:dyDescent="0.3">
      <c r="A16" s="1">
        <v>36718</v>
      </c>
      <c r="B16" s="48">
        <v>0</v>
      </c>
      <c r="C16" s="52">
        <v>0</v>
      </c>
      <c r="D16" s="61">
        <v>0</v>
      </c>
      <c r="E16" s="53"/>
      <c r="F16" s="50">
        <v>0</v>
      </c>
      <c r="G16" s="58"/>
      <c r="H16" s="55">
        <v>0</v>
      </c>
      <c r="I16" s="61">
        <v>0</v>
      </c>
      <c r="J16" s="54">
        <v>0</v>
      </c>
    </row>
    <row r="17" spans="1:10" ht="13.8" thickBot="1" x14ac:dyDescent="0.3">
      <c r="A17" s="1">
        <v>36719</v>
      </c>
      <c r="B17" s="48">
        <v>0</v>
      </c>
      <c r="C17" s="52">
        <v>0</v>
      </c>
      <c r="D17" s="61">
        <v>0</v>
      </c>
      <c r="E17" s="53"/>
      <c r="F17" s="50">
        <v>0</v>
      </c>
      <c r="G17" s="58"/>
      <c r="H17" s="55">
        <v>0</v>
      </c>
      <c r="I17" s="61">
        <v>0</v>
      </c>
      <c r="J17" s="54">
        <v>0</v>
      </c>
    </row>
    <row r="18" spans="1:10" ht="13.8" thickBot="1" x14ac:dyDescent="0.3">
      <c r="A18" s="1">
        <v>36720</v>
      </c>
      <c r="B18" s="48">
        <v>0</v>
      </c>
      <c r="C18" s="52">
        <v>0</v>
      </c>
      <c r="D18" s="61">
        <v>0</v>
      </c>
      <c r="E18" s="53"/>
      <c r="F18" s="50">
        <v>0</v>
      </c>
      <c r="G18" s="58"/>
      <c r="H18" s="55">
        <v>0</v>
      </c>
      <c r="I18" s="61">
        <v>0</v>
      </c>
      <c r="J18" s="54">
        <v>0</v>
      </c>
    </row>
    <row r="19" spans="1:10" ht="13.8" thickBot="1" x14ac:dyDescent="0.3">
      <c r="A19" s="1">
        <v>36721</v>
      </c>
      <c r="B19" s="48">
        <v>0</v>
      </c>
      <c r="C19" s="52">
        <v>0</v>
      </c>
      <c r="D19" s="61">
        <v>0</v>
      </c>
      <c r="E19" s="53"/>
      <c r="F19" s="50">
        <v>0</v>
      </c>
      <c r="G19" s="58"/>
      <c r="H19" s="55">
        <v>0</v>
      </c>
      <c r="I19" s="61">
        <v>0</v>
      </c>
      <c r="J19" s="54">
        <v>0</v>
      </c>
    </row>
    <row r="20" spans="1:10" ht="13.8" thickBot="1" x14ac:dyDescent="0.3">
      <c r="A20" s="1">
        <v>36722</v>
      </c>
      <c r="B20" s="48">
        <v>0</v>
      </c>
      <c r="C20" s="52">
        <v>0</v>
      </c>
      <c r="D20" s="61">
        <v>0</v>
      </c>
      <c r="E20" s="53"/>
      <c r="F20" s="50">
        <v>0</v>
      </c>
      <c r="G20" s="58"/>
      <c r="H20" s="55">
        <v>0</v>
      </c>
      <c r="I20" s="61">
        <v>0</v>
      </c>
      <c r="J20" s="54">
        <v>0</v>
      </c>
    </row>
    <row r="21" spans="1:10" ht="13.8" thickBot="1" x14ac:dyDescent="0.3">
      <c r="A21" s="1">
        <v>36723</v>
      </c>
      <c r="B21" s="48">
        <v>0</v>
      </c>
      <c r="C21" s="52">
        <v>0</v>
      </c>
      <c r="D21" s="61">
        <v>0</v>
      </c>
      <c r="E21" s="53"/>
      <c r="F21" s="50">
        <v>0</v>
      </c>
      <c r="G21" s="58"/>
      <c r="H21" s="55">
        <v>0</v>
      </c>
      <c r="I21" s="61">
        <v>0</v>
      </c>
      <c r="J21" s="54">
        <v>0</v>
      </c>
    </row>
    <row r="22" spans="1:10" ht="13.8" thickBot="1" x14ac:dyDescent="0.3">
      <c r="A22" s="1">
        <v>36724</v>
      </c>
      <c r="B22" s="48">
        <v>0</v>
      </c>
      <c r="C22" s="52">
        <v>0</v>
      </c>
      <c r="D22" s="61">
        <v>0</v>
      </c>
      <c r="E22" s="53"/>
      <c r="F22" s="50">
        <v>0</v>
      </c>
      <c r="G22" s="58"/>
      <c r="H22" s="55">
        <v>0</v>
      </c>
      <c r="I22" s="61">
        <v>0</v>
      </c>
      <c r="J22" s="54">
        <v>0</v>
      </c>
    </row>
    <row r="23" spans="1:10" ht="13.8" thickBot="1" x14ac:dyDescent="0.3">
      <c r="A23" s="1">
        <v>36725</v>
      </c>
      <c r="B23" s="48">
        <v>0</v>
      </c>
      <c r="C23" s="52">
        <v>0</v>
      </c>
      <c r="D23" s="61">
        <v>0</v>
      </c>
      <c r="E23" s="53"/>
      <c r="F23" s="50">
        <v>0</v>
      </c>
      <c r="G23" s="58"/>
      <c r="H23" s="55">
        <v>0</v>
      </c>
      <c r="I23" s="61">
        <v>0</v>
      </c>
      <c r="J23" s="54">
        <v>0</v>
      </c>
    </row>
    <row r="24" spans="1:10" ht="13.8" thickBot="1" x14ac:dyDescent="0.3">
      <c r="A24" s="1">
        <v>36726</v>
      </c>
      <c r="B24" s="48">
        <v>0</v>
      </c>
      <c r="C24" s="52">
        <v>0</v>
      </c>
      <c r="D24" s="61">
        <v>0</v>
      </c>
      <c r="E24" s="53"/>
      <c r="F24" s="50">
        <v>0</v>
      </c>
      <c r="G24" s="58"/>
      <c r="H24" s="55">
        <v>0</v>
      </c>
      <c r="I24" s="61">
        <v>0</v>
      </c>
      <c r="J24" s="54">
        <v>0</v>
      </c>
    </row>
    <row r="25" spans="1:10" ht="13.8" thickBot="1" x14ac:dyDescent="0.3">
      <c r="A25" s="1">
        <v>36727</v>
      </c>
      <c r="B25" s="48">
        <v>0</v>
      </c>
      <c r="C25" s="52">
        <v>0</v>
      </c>
      <c r="D25" s="61">
        <v>0</v>
      </c>
      <c r="E25" s="53"/>
      <c r="F25" s="50">
        <v>0</v>
      </c>
      <c r="G25" s="58"/>
      <c r="H25" s="55">
        <v>0</v>
      </c>
      <c r="I25" s="61">
        <v>0</v>
      </c>
      <c r="J25" s="54">
        <v>0</v>
      </c>
    </row>
    <row r="26" spans="1:10" ht="13.8" thickBot="1" x14ac:dyDescent="0.3">
      <c r="A26" s="1">
        <v>36728</v>
      </c>
      <c r="B26" s="48">
        <v>0</v>
      </c>
      <c r="C26" s="52">
        <v>0</v>
      </c>
      <c r="D26" s="61">
        <v>0</v>
      </c>
      <c r="E26" s="53"/>
      <c r="F26" s="50">
        <v>0</v>
      </c>
      <c r="G26" s="58"/>
      <c r="H26" s="55">
        <v>0</v>
      </c>
      <c r="I26" s="61">
        <v>0</v>
      </c>
      <c r="J26" s="54">
        <v>0</v>
      </c>
    </row>
    <row r="27" spans="1:10" ht="13.8" thickBot="1" x14ac:dyDescent="0.3">
      <c r="A27" s="1">
        <v>36729</v>
      </c>
      <c r="B27" s="48">
        <v>0</v>
      </c>
      <c r="C27" s="52">
        <v>0</v>
      </c>
      <c r="D27" s="61">
        <v>0</v>
      </c>
      <c r="E27" s="53"/>
      <c r="F27" s="50">
        <v>0</v>
      </c>
      <c r="G27" s="58"/>
      <c r="H27" s="55">
        <v>0</v>
      </c>
      <c r="I27" s="61">
        <v>0</v>
      </c>
      <c r="J27" s="54">
        <v>0</v>
      </c>
    </row>
    <row r="28" spans="1:10" ht="13.8" thickBot="1" x14ac:dyDescent="0.3">
      <c r="A28" s="1">
        <v>36730</v>
      </c>
      <c r="B28" s="48">
        <v>0</v>
      </c>
      <c r="C28" s="52">
        <v>0</v>
      </c>
      <c r="D28" s="61">
        <v>0</v>
      </c>
      <c r="E28" s="53"/>
      <c r="F28" s="50">
        <v>0</v>
      </c>
      <c r="G28" s="58"/>
      <c r="H28" s="55">
        <v>0</v>
      </c>
      <c r="I28" s="61">
        <v>0</v>
      </c>
      <c r="J28" s="54">
        <v>0</v>
      </c>
    </row>
    <row r="29" spans="1:10" ht="13.8" thickBot="1" x14ac:dyDescent="0.3">
      <c r="A29" s="1">
        <v>36731</v>
      </c>
      <c r="B29" s="48">
        <v>0</v>
      </c>
      <c r="C29" s="52">
        <v>0</v>
      </c>
      <c r="D29" s="61">
        <v>0</v>
      </c>
      <c r="E29" s="53"/>
      <c r="F29" s="50">
        <v>0</v>
      </c>
      <c r="G29" s="58"/>
      <c r="H29" s="55">
        <v>0</v>
      </c>
      <c r="I29" s="61">
        <v>0</v>
      </c>
      <c r="J29" s="54">
        <v>0</v>
      </c>
    </row>
    <row r="30" spans="1:10" ht="13.8" thickBot="1" x14ac:dyDescent="0.3">
      <c r="A30" s="1">
        <v>36732</v>
      </c>
      <c r="B30" s="48">
        <v>0</v>
      </c>
      <c r="C30" s="52">
        <v>0</v>
      </c>
      <c r="D30" s="61">
        <v>0</v>
      </c>
      <c r="E30" s="53"/>
      <c r="F30" s="50">
        <v>0</v>
      </c>
      <c r="G30" s="58"/>
      <c r="H30" s="55">
        <v>0</v>
      </c>
      <c r="I30" s="61">
        <v>0</v>
      </c>
      <c r="J30" s="54">
        <v>0</v>
      </c>
    </row>
    <row r="31" spans="1:10" ht="13.8" thickBot="1" x14ac:dyDescent="0.3">
      <c r="A31" s="1">
        <v>36733</v>
      </c>
      <c r="B31" s="48">
        <v>0</v>
      </c>
      <c r="C31" s="52">
        <v>0</v>
      </c>
      <c r="D31" s="61">
        <v>0</v>
      </c>
      <c r="E31" s="53"/>
      <c r="F31" s="50">
        <v>0</v>
      </c>
      <c r="G31" s="58"/>
      <c r="H31" s="56">
        <v>0</v>
      </c>
      <c r="I31" s="61">
        <v>0</v>
      </c>
      <c r="J31" s="54">
        <v>0</v>
      </c>
    </row>
    <row r="32" spans="1:10" ht="13.8" thickBot="1" x14ac:dyDescent="0.3">
      <c r="A32" s="1">
        <v>36734</v>
      </c>
      <c r="B32" s="48">
        <v>0</v>
      </c>
      <c r="C32" s="52">
        <v>0</v>
      </c>
      <c r="D32" s="61">
        <v>0</v>
      </c>
      <c r="E32" s="53"/>
      <c r="F32" s="50">
        <v>0</v>
      </c>
      <c r="G32" s="58"/>
      <c r="H32" s="55">
        <v>0</v>
      </c>
      <c r="I32" s="61">
        <v>0</v>
      </c>
      <c r="J32" s="54">
        <v>0</v>
      </c>
    </row>
    <row r="33" spans="1:10" ht="13.8" thickBot="1" x14ac:dyDescent="0.3">
      <c r="A33" s="1">
        <v>36735</v>
      </c>
      <c r="B33" s="48">
        <v>0</v>
      </c>
      <c r="C33" s="52">
        <v>0</v>
      </c>
      <c r="D33" s="61">
        <v>0</v>
      </c>
      <c r="E33" s="53"/>
      <c r="F33" s="50">
        <v>0</v>
      </c>
      <c r="G33" s="58"/>
      <c r="H33" s="55">
        <v>0</v>
      </c>
      <c r="I33" s="61">
        <v>0</v>
      </c>
      <c r="J33" s="54">
        <v>0</v>
      </c>
    </row>
    <row r="34" spans="1:10" ht="13.8" thickBot="1" x14ac:dyDescent="0.3">
      <c r="A34" s="1">
        <v>36736</v>
      </c>
      <c r="B34" s="48">
        <v>0</v>
      </c>
      <c r="C34" s="52">
        <v>0</v>
      </c>
      <c r="D34" s="61">
        <v>0</v>
      </c>
      <c r="E34" s="53"/>
      <c r="F34" s="50">
        <v>0</v>
      </c>
      <c r="G34" s="58"/>
      <c r="H34" s="55">
        <v>0</v>
      </c>
      <c r="I34" s="61">
        <v>0</v>
      </c>
      <c r="J34" s="54">
        <v>0</v>
      </c>
    </row>
    <row r="35" spans="1:10" x14ac:dyDescent="0.25">
      <c r="A35" s="1">
        <v>36737</v>
      </c>
      <c r="B35" s="137">
        <v>0</v>
      </c>
      <c r="C35" s="52">
        <v>0</v>
      </c>
      <c r="D35" s="61">
        <v>0</v>
      </c>
      <c r="E35" s="53"/>
      <c r="F35" s="50">
        <v>0</v>
      </c>
      <c r="G35" s="58"/>
      <c r="H35" s="55">
        <v>0</v>
      </c>
      <c r="I35" s="61">
        <v>0</v>
      </c>
      <c r="J35" s="54">
        <v>0</v>
      </c>
    </row>
    <row r="36" spans="1:10" x14ac:dyDescent="0.25">
      <c r="A36" s="1">
        <v>36738</v>
      </c>
      <c r="B36" s="59"/>
      <c r="C36" s="137"/>
      <c r="D36" s="137"/>
      <c r="E36" s="53"/>
      <c r="F36" s="53"/>
      <c r="G36" s="59">
        <v>0</v>
      </c>
      <c r="H36" s="135"/>
      <c r="I36" s="53"/>
      <c r="J36" s="135"/>
    </row>
    <row r="37" spans="1:10" x14ac:dyDescent="0.25">
      <c r="A37" s="2" t="s">
        <v>3</v>
      </c>
      <c r="B37" s="25">
        <f>SUM(SUM(B6:B35)+SUM(D6:D35)+B5+SUM(C6:C35)+SUM(F6:F35))</f>
        <v>1007490</v>
      </c>
      <c r="C37" s="25">
        <v>0</v>
      </c>
      <c r="D37" s="25">
        <v>0</v>
      </c>
      <c r="E37" s="25"/>
      <c r="F37" s="25">
        <v>0</v>
      </c>
      <c r="G37" s="25">
        <f>SUM(SUM(G6:G35)+SUM(I6:I35)+G5+SUM(H6:H35)+SUM(J6:J35))</f>
        <v>998964</v>
      </c>
      <c r="H37" s="25">
        <f>SUM(SUM(H6:H35)+SUM(J6:J35)+H5+SUM(I6:I35)+SUM(K6:K35))</f>
        <v>0</v>
      </c>
      <c r="I37" s="25">
        <f>SUM(SUM(I6:I35)+SUM(K6:K35)+I5+SUM(J6:J35)+SUM(L6:L35))</f>
        <v>0</v>
      </c>
      <c r="J37" s="25">
        <f>SUM(SUM(J6:J35)+SUM(L6:L35)+J5+SUM(K6:K35)+SUM(M6:M35))</f>
        <v>0</v>
      </c>
    </row>
    <row r="38" spans="1:10" x14ac:dyDescent="0.25">
      <c r="A38" s="2" t="s">
        <v>4</v>
      </c>
      <c r="B38" s="26">
        <v>1371225</v>
      </c>
      <c r="C38" s="16"/>
      <c r="D38" s="16"/>
      <c r="E38" s="16"/>
      <c r="F38" s="37"/>
      <c r="G38" s="26">
        <v>999975</v>
      </c>
      <c r="H38" s="23"/>
      <c r="I38" s="46"/>
      <c r="J38" s="47"/>
    </row>
    <row r="39" spans="1:10" ht="13.8" thickBot="1" x14ac:dyDescent="0.3">
      <c r="A39" s="2" t="s">
        <v>5</v>
      </c>
      <c r="B39" s="27">
        <f>+B38-B37</f>
        <v>363735</v>
      </c>
      <c r="C39" s="38"/>
      <c r="D39" s="39"/>
      <c r="E39" s="39"/>
      <c r="F39" s="40"/>
      <c r="G39" s="27">
        <f>+G38-G37</f>
        <v>1011</v>
      </c>
      <c r="H39" s="28"/>
      <c r="I39" s="29"/>
      <c r="J39" s="30"/>
    </row>
    <row r="40" spans="1:10" ht="14.4" thickTop="1" thickBot="1" x14ac:dyDescent="0.3">
      <c r="A40" s="94" t="s">
        <v>24</v>
      </c>
      <c r="B40" s="96">
        <f>+B37+G37</f>
        <v>2006454</v>
      </c>
    </row>
    <row r="41" spans="1:10" ht="13.8" thickTop="1" x14ac:dyDescent="0.25"/>
    <row r="42" spans="1:10" x14ac:dyDescent="0.25">
      <c r="A42" t="s">
        <v>28</v>
      </c>
    </row>
  </sheetData>
  <mergeCells count="5">
    <mergeCell ref="A1:K1"/>
    <mergeCell ref="B2:D2"/>
    <mergeCell ref="G2:H2"/>
    <mergeCell ref="G3:J3"/>
    <mergeCell ref="B3:F3"/>
  </mergeCells>
  <pageMargins left="0" right="0" top="0.5" bottom="0.5" header="0.5" footer="0.5"/>
  <pageSetup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"/>
  <sheetViews>
    <sheetView topLeftCell="C1" workbookViewId="0">
      <selection activeCell="B38" sqref="B38"/>
    </sheetView>
  </sheetViews>
  <sheetFormatPr defaultRowHeight="13.2" x14ac:dyDescent="0.25"/>
  <cols>
    <col min="1" max="1" width="21" customWidth="1"/>
    <col min="2" max="10" width="14.44140625" customWidth="1"/>
  </cols>
  <sheetData>
    <row r="1" spans="1:11" x14ac:dyDescent="0.25">
      <c r="A1" s="213" t="s">
        <v>6</v>
      </c>
      <c r="B1" s="213"/>
      <c r="C1" s="213"/>
      <c r="D1" s="213"/>
      <c r="E1" s="213"/>
      <c r="F1" s="213"/>
      <c r="G1" s="213"/>
      <c r="H1" s="213"/>
      <c r="I1" s="213"/>
      <c r="J1" s="213"/>
      <c r="K1" s="213"/>
    </row>
    <row r="2" spans="1:11" ht="13.8" thickBot="1" x14ac:dyDescent="0.3">
      <c r="B2" s="213"/>
      <c r="C2" s="213"/>
      <c r="D2" s="213"/>
      <c r="E2" s="3"/>
      <c r="F2" s="3"/>
      <c r="G2" s="213"/>
      <c r="H2" s="213"/>
      <c r="K2" s="16"/>
    </row>
    <row r="3" spans="1:11" ht="14.4" thickTop="1" thickBot="1" x14ac:dyDescent="0.3">
      <c r="B3" s="214" t="s">
        <v>0</v>
      </c>
      <c r="C3" s="215"/>
      <c r="D3" s="215"/>
      <c r="E3" s="215"/>
      <c r="F3" s="216"/>
      <c r="G3" s="214" t="s">
        <v>1</v>
      </c>
      <c r="H3" s="215"/>
      <c r="I3" s="215"/>
      <c r="J3" s="216"/>
    </row>
    <row r="4" spans="1:11" x14ac:dyDescent="0.25">
      <c r="B4" s="19" t="s">
        <v>8</v>
      </c>
      <c r="C4" s="8" t="s">
        <v>7</v>
      </c>
      <c r="D4" s="11" t="s">
        <v>9</v>
      </c>
      <c r="E4" s="15"/>
      <c r="F4" s="20" t="s">
        <v>10</v>
      </c>
      <c r="G4" s="19" t="s">
        <v>8</v>
      </c>
      <c r="H4" s="8" t="s">
        <v>7</v>
      </c>
      <c r="I4" s="15" t="s">
        <v>9</v>
      </c>
      <c r="J4" s="20" t="s">
        <v>10</v>
      </c>
    </row>
    <row r="5" spans="1:11" ht="13.8" thickBot="1" x14ac:dyDescent="0.3">
      <c r="A5" s="2" t="s">
        <v>2</v>
      </c>
      <c r="B5" s="21">
        <f>+June00GulfCoast!B37</f>
        <v>990732</v>
      </c>
      <c r="C5" s="9"/>
      <c r="D5" s="4"/>
      <c r="E5" s="4"/>
      <c r="F5" s="34"/>
      <c r="G5" s="21">
        <f>+June00GulfCoast!K37</f>
        <v>998964</v>
      </c>
      <c r="H5" s="9"/>
      <c r="I5" s="14"/>
      <c r="J5" s="22"/>
    </row>
    <row r="6" spans="1:11" ht="13.8" thickBot="1" x14ac:dyDescent="0.3">
      <c r="A6" s="1">
        <v>36739</v>
      </c>
      <c r="B6" s="58">
        <v>1862</v>
      </c>
      <c r="C6" s="49">
        <v>0</v>
      </c>
      <c r="D6" s="60">
        <v>0</v>
      </c>
      <c r="E6" s="53"/>
      <c r="F6" s="50">
        <v>0</v>
      </c>
      <c r="G6" s="58"/>
      <c r="H6" s="53">
        <v>0</v>
      </c>
      <c r="I6" s="60">
        <v>0</v>
      </c>
      <c r="J6" s="51">
        <v>0</v>
      </c>
    </row>
    <row r="7" spans="1:11" ht="13.8" thickBot="1" x14ac:dyDescent="0.3">
      <c r="A7" s="1">
        <v>36740</v>
      </c>
      <c r="B7" s="59">
        <v>1862</v>
      </c>
      <c r="C7" s="56">
        <v>0</v>
      </c>
      <c r="D7" s="61">
        <v>0</v>
      </c>
      <c r="E7" s="53"/>
      <c r="F7" s="50">
        <v>0</v>
      </c>
      <c r="G7" s="58">
        <v>0</v>
      </c>
      <c r="H7" s="53">
        <v>0</v>
      </c>
      <c r="I7" s="61">
        <v>0</v>
      </c>
      <c r="J7" s="54">
        <v>0</v>
      </c>
    </row>
    <row r="8" spans="1:11" ht="13.8" thickBot="1" x14ac:dyDescent="0.3">
      <c r="A8" s="1">
        <v>36741</v>
      </c>
      <c r="B8" s="59">
        <v>1862</v>
      </c>
      <c r="C8" s="56">
        <v>0</v>
      </c>
      <c r="D8" s="61">
        <v>0</v>
      </c>
      <c r="E8" s="53"/>
      <c r="F8" s="50">
        <v>0</v>
      </c>
      <c r="G8" s="58"/>
      <c r="H8" s="53">
        <v>0</v>
      </c>
      <c r="I8" s="61">
        <v>0</v>
      </c>
      <c r="J8" s="54">
        <v>0</v>
      </c>
    </row>
    <row r="9" spans="1:11" ht="13.8" thickBot="1" x14ac:dyDescent="0.3">
      <c r="A9" s="1">
        <v>36742</v>
      </c>
      <c r="B9" s="59">
        <v>1862</v>
      </c>
      <c r="C9" s="56">
        <v>0</v>
      </c>
      <c r="D9" s="61">
        <v>0</v>
      </c>
      <c r="E9" s="53"/>
      <c r="F9" s="50">
        <v>0</v>
      </c>
      <c r="G9" s="58"/>
      <c r="H9" s="53">
        <v>0</v>
      </c>
      <c r="I9" s="61">
        <v>0</v>
      </c>
      <c r="J9" s="54">
        <v>0</v>
      </c>
    </row>
    <row r="10" spans="1:11" ht="13.8" thickBot="1" x14ac:dyDescent="0.3">
      <c r="A10" s="1">
        <v>36743</v>
      </c>
      <c r="B10" s="59">
        <v>1862</v>
      </c>
      <c r="C10" s="56">
        <v>0</v>
      </c>
      <c r="D10" s="61">
        <v>0</v>
      </c>
      <c r="E10" s="53"/>
      <c r="F10" s="50">
        <v>0</v>
      </c>
      <c r="G10" s="58"/>
      <c r="H10" s="53">
        <v>0</v>
      </c>
      <c r="I10" s="61">
        <v>0</v>
      </c>
      <c r="J10" s="54">
        <v>0</v>
      </c>
    </row>
    <row r="11" spans="1:11" ht="13.8" thickBot="1" x14ac:dyDescent="0.3">
      <c r="A11" s="1">
        <v>36744</v>
      </c>
      <c r="B11" s="59">
        <v>1862</v>
      </c>
      <c r="C11" s="52">
        <v>0</v>
      </c>
      <c r="D11" s="61">
        <v>0</v>
      </c>
      <c r="E11" s="53"/>
      <c r="F11" s="50">
        <v>0</v>
      </c>
      <c r="G11" s="58"/>
      <c r="H11" s="55">
        <v>0</v>
      </c>
      <c r="I11" s="61">
        <v>0</v>
      </c>
      <c r="J11" s="54">
        <v>0</v>
      </c>
    </row>
    <row r="12" spans="1:11" ht="13.8" thickBot="1" x14ac:dyDescent="0.3">
      <c r="A12" s="1">
        <v>36745</v>
      </c>
      <c r="B12" s="59">
        <v>1862</v>
      </c>
      <c r="C12" s="52">
        <v>0</v>
      </c>
      <c r="D12" s="61">
        <v>0</v>
      </c>
      <c r="E12" s="53"/>
      <c r="F12" s="50">
        <v>0</v>
      </c>
      <c r="G12" s="58"/>
      <c r="H12" s="55">
        <v>0</v>
      </c>
      <c r="I12" s="61">
        <v>0</v>
      </c>
      <c r="J12" s="54">
        <v>0</v>
      </c>
    </row>
    <row r="13" spans="1:11" ht="13.8" thickBot="1" x14ac:dyDescent="0.3">
      <c r="A13" s="1">
        <v>36746</v>
      </c>
      <c r="B13" s="59">
        <v>1862</v>
      </c>
      <c r="C13" s="52">
        <v>0</v>
      </c>
      <c r="D13" s="61">
        <v>0</v>
      </c>
      <c r="E13" s="53"/>
      <c r="F13" s="50">
        <v>0</v>
      </c>
      <c r="G13" s="58"/>
      <c r="H13" s="55">
        <v>0</v>
      </c>
      <c r="I13" s="61">
        <v>0</v>
      </c>
      <c r="J13" s="54">
        <v>0</v>
      </c>
    </row>
    <row r="14" spans="1:11" ht="13.8" thickBot="1" x14ac:dyDescent="0.3">
      <c r="A14" s="1">
        <v>36747</v>
      </c>
      <c r="B14" s="59">
        <v>1862</v>
      </c>
      <c r="C14" s="52">
        <v>0</v>
      </c>
      <c r="D14" s="61">
        <v>0</v>
      </c>
      <c r="E14" s="53"/>
      <c r="F14" s="50">
        <v>0</v>
      </c>
      <c r="G14" s="58"/>
      <c r="H14" s="55">
        <v>0</v>
      </c>
      <c r="I14" s="61">
        <v>0</v>
      </c>
      <c r="J14" s="54">
        <v>0</v>
      </c>
    </row>
    <row r="15" spans="1:11" ht="13.8" thickBot="1" x14ac:dyDescent="0.3">
      <c r="A15" s="1">
        <v>36748</v>
      </c>
      <c r="B15" s="48">
        <v>1862</v>
      </c>
      <c r="C15" s="52">
        <v>0</v>
      </c>
      <c r="D15" s="61">
        <v>0</v>
      </c>
      <c r="E15" s="53"/>
      <c r="F15" s="50">
        <v>0</v>
      </c>
      <c r="G15" s="58"/>
      <c r="H15" s="55">
        <v>0</v>
      </c>
      <c r="I15" s="61">
        <v>0</v>
      </c>
      <c r="J15" s="54">
        <v>0</v>
      </c>
    </row>
    <row r="16" spans="1:11" ht="13.8" thickBot="1" x14ac:dyDescent="0.3">
      <c r="A16" s="1">
        <v>36749</v>
      </c>
      <c r="B16" s="48">
        <v>1862</v>
      </c>
      <c r="C16" s="52">
        <v>0</v>
      </c>
      <c r="D16" s="61">
        <v>0</v>
      </c>
      <c r="E16" s="53"/>
      <c r="F16" s="50">
        <v>0</v>
      </c>
      <c r="G16" s="58"/>
      <c r="H16" s="55">
        <v>0</v>
      </c>
      <c r="I16" s="61">
        <v>0</v>
      </c>
      <c r="J16" s="54">
        <v>0</v>
      </c>
    </row>
    <row r="17" spans="1:10" ht="13.8" thickBot="1" x14ac:dyDescent="0.3">
      <c r="A17" s="1">
        <v>36750</v>
      </c>
      <c r="B17" s="48">
        <v>1862</v>
      </c>
      <c r="C17" s="52">
        <v>0</v>
      </c>
      <c r="D17" s="61">
        <v>0</v>
      </c>
      <c r="E17" s="53"/>
      <c r="F17" s="50">
        <v>0</v>
      </c>
      <c r="G17" s="58"/>
      <c r="H17" s="55">
        <v>0</v>
      </c>
      <c r="I17" s="61">
        <v>0</v>
      </c>
      <c r="J17" s="54">
        <v>0</v>
      </c>
    </row>
    <row r="18" spans="1:10" ht="13.8" thickBot="1" x14ac:dyDescent="0.3">
      <c r="A18" s="1">
        <v>36751</v>
      </c>
      <c r="B18" s="48">
        <v>1862</v>
      </c>
      <c r="C18" s="52">
        <v>0</v>
      </c>
      <c r="D18" s="61">
        <v>0</v>
      </c>
      <c r="E18" s="53"/>
      <c r="F18" s="50">
        <v>0</v>
      </c>
      <c r="G18" s="58"/>
      <c r="H18" s="55">
        <v>0</v>
      </c>
      <c r="I18" s="61">
        <v>0</v>
      </c>
      <c r="J18" s="54">
        <v>0</v>
      </c>
    </row>
    <row r="19" spans="1:10" ht="13.8" thickBot="1" x14ac:dyDescent="0.3">
      <c r="A19" s="1">
        <v>36752</v>
      </c>
      <c r="B19" s="48">
        <v>1862</v>
      </c>
      <c r="C19" s="52">
        <v>0</v>
      </c>
      <c r="D19" s="61">
        <v>0</v>
      </c>
      <c r="E19" s="53"/>
      <c r="F19" s="50">
        <v>0</v>
      </c>
      <c r="G19" s="58"/>
      <c r="H19" s="55">
        <v>0</v>
      </c>
      <c r="I19" s="61">
        <v>0</v>
      </c>
      <c r="J19" s="54">
        <v>0</v>
      </c>
    </row>
    <row r="20" spans="1:10" ht="13.8" thickBot="1" x14ac:dyDescent="0.3">
      <c r="A20" s="1">
        <v>36753</v>
      </c>
      <c r="B20" s="48">
        <v>1862</v>
      </c>
      <c r="C20" s="52">
        <v>0</v>
      </c>
      <c r="D20" s="61">
        <v>0</v>
      </c>
      <c r="E20" s="53"/>
      <c r="F20" s="50">
        <v>0</v>
      </c>
      <c r="G20" s="58"/>
      <c r="H20" s="55">
        <v>0</v>
      </c>
      <c r="I20" s="61">
        <v>0</v>
      </c>
      <c r="J20" s="54">
        <v>0</v>
      </c>
    </row>
    <row r="21" spans="1:10" ht="13.8" thickBot="1" x14ac:dyDescent="0.3">
      <c r="A21" s="1">
        <v>36754</v>
      </c>
      <c r="B21" s="48">
        <v>1862</v>
      </c>
      <c r="C21" s="52">
        <v>0</v>
      </c>
      <c r="D21" s="61">
        <v>0</v>
      </c>
      <c r="E21" s="53"/>
      <c r="F21" s="50">
        <v>0</v>
      </c>
      <c r="G21" s="58"/>
      <c r="H21" s="55">
        <v>0</v>
      </c>
      <c r="I21" s="61">
        <v>0</v>
      </c>
      <c r="J21" s="54">
        <v>0</v>
      </c>
    </row>
    <row r="22" spans="1:10" ht="13.8" thickBot="1" x14ac:dyDescent="0.3">
      <c r="A22" s="1">
        <v>36755</v>
      </c>
      <c r="B22" s="48">
        <v>1862</v>
      </c>
      <c r="C22" s="52">
        <v>0</v>
      </c>
      <c r="D22" s="61">
        <v>0</v>
      </c>
      <c r="E22" s="53"/>
      <c r="F22" s="50">
        <v>0</v>
      </c>
      <c r="G22" s="58"/>
      <c r="H22" s="55">
        <v>0</v>
      </c>
      <c r="I22" s="61">
        <v>0</v>
      </c>
      <c r="J22" s="54">
        <v>0</v>
      </c>
    </row>
    <row r="23" spans="1:10" ht="13.8" thickBot="1" x14ac:dyDescent="0.3">
      <c r="A23" s="1">
        <v>36756</v>
      </c>
      <c r="B23" s="48">
        <v>1862</v>
      </c>
      <c r="C23" s="52">
        <v>0</v>
      </c>
      <c r="D23" s="61">
        <v>0</v>
      </c>
      <c r="E23" s="53"/>
      <c r="F23" s="50">
        <v>0</v>
      </c>
      <c r="G23" s="58"/>
      <c r="H23" s="55">
        <v>0</v>
      </c>
      <c r="I23" s="61">
        <v>0</v>
      </c>
      <c r="J23" s="54">
        <v>0</v>
      </c>
    </row>
    <row r="24" spans="1:10" ht="13.8" thickBot="1" x14ac:dyDescent="0.3">
      <c r="A24" s="1">
        <v>36757</v>
      </c>
      <c r="B24" s="48">
        <v>1862</v>
      </c>
      <c r="C24" s="52">
        <v>0</v>
      </c>
      <c r="D24" s="61">
        <v>0</v>
      </c>
      <c r="E24" s="53"/>
      <c r="F24" s="50">
        <v>0</v>
      </c>
      <c r="G24" s="58"/>
      <c r="H24" s="55">
        <v>0</v>
      </c>
      <c r="I24" s="61">
        <v>0</v>
      </c>
      <c r="J24" s="54">
        <v>0</v>
      </c>
    </row>
    <row r="25" spans="1:10" ht="13.8" thickBot="1" x14ac:dyDescent="0.3">
      <c r="A25" s="1">
        <v>36758</v>
      </c>
      <c r="B25" s="48">
        <v>1862</v>
      </c>
      <c r="C25" s="52">
        <v>0</v>
      </c>
      <c r="D25" s="61">
        <v>0</v>
      </c>
      <c r="E25" s="53"/>
      <c r="F25" s="50">
        <v>0</v>
      </c>
      <c r="G25" s="58"/>
      <c r="H25" s="55">
        <v>0</v>
      </c>
      <c r="I25" s="61">
        <v>0</v>
      </c>
      <c r="J25" s="54">
        <v>0</v>
      </c>
    </row>
    <row r="26" spans="1:10" ht="13.8" thickBot="1" x14ac:dyDescent="0.3">
      <c r="A26" s="1">
        <v>36759</v>
      </c>
      <c r="B26" s="48">
        <v>1862</v>
      </c>
      <c r="C26" s="52">
        <v>0</v>
      </c>
      <c r="D26" s="61">
        <v>0</v>
      </c>
      <c r="E26" s="53"/>
      <c r="F26" s="50">
        <v>0</v>
      </c>
      <c r="G26" s="58"/>
      <c r="H26" s="55">
        <v>0</v>
      </c>
      <c r="I26" s="61">
        <v>0</v>
      </c>
      <c r="J26" s="54">
        <v>0</v>
      </c>
    </row>
    <row r="27" spans="1:10" ht="13.8" thickBot="1" x14ac:dyDescent="0.3">
      <c r="A27" s="1">
        <v>36760</v>
      </c>
      <c r="B27" s="48">
        <v>1862</v>
      </c>
      <c r="C27" s="52">
        <v>0</v>
      </c>
      <c r="D27" s="61">
        <v>0</v>
      </c>
      <c r="E27" s="53"/>
      <c r="F27" s="50">
        <v>0</v>
      </c>
      <c r="G27" s="58"/>
      <c r="H27" s="55">
        <v>0</v>
      </c>
      <c r="I27" s="61">
        <v>0</v>
      </c>
      <c r="J27" s="54">
        <v>0</v>
      </c>
    </row>
    <row r="28" spans="1:10" ht="13.8" thickBot="1" x14ac:dyDescent="0.3">
      <c r="A28" s="1">
        <v>36761</v>
      </c>
      <c r="B28" s="48">
        <v>1862</v>
      </c>
      <c r="C28" s="52">
        <v>0</v>
      </c>
      <c r="D28" s="61">
        <v>0</v>
      </c>
      <c r="E28" s="53"/>
      <c r="F28" s="50">
        <v>0</v>
      </c>
      <c r="G28" s="58"/>
      <c r="H28" s="55">
        <v>0</v>
      </c>
      <c r="I28" s="61">
        <v>0</v>
      </c>
      <c r="J28" s="54">
        <v>0</v>
      </c>
    </row>
    <row r="29" spans="1:10" ht="13.8" thickBot="1" x14ac:dyDescent="0.3">
      <c r="A29" s="1">
        <v>36762</v>
      </c>
      <c r="B29" s="48">
        <v>1862</v>
      </c>
      <c r="C29" s="52">
        <v>0</v>
      </c>
      <c r="D29" s="61">
        <v>0</v>
      </c>
      <c r="E29" s="53"/>
      <c r="F29" s="50">
        <v>0</v>
      </c>
      <c r="G29" s="58"/>
      <c r="H29" s="55">
        <v>0</v>
      </c>
      <c r="I29" s="61">
        <v>0</v>
      </c>
      <c r="J29" s="54">
        <v>0</v>
      </c>
    </row>
    <row r="30" spans="1:10" ht="13.8" thickBot="1" x14ac:dyDescent="0.3">
      <c r="A30" s="1">
        <v>36763</v>
      </c>
      <c r="B30" s="48">
        <v>1862</v>
      </c>
      <c r="C30" s="52">
        <v>0</v>
      </c>
      <c r="D30" s="61">
        <v>0</v>
      </c>
      <c r="E30" s="53"/>
      <c r="F30" s="50">
        <v>0</v>
      </c>
      <c r="G30" s="58"/>
      <c r="H30" s="55">
        <v>0</v>
      </c>
      <c r="I30" s="61">
        <v>0</v>
      </c>
      <c r="J30" s="54">
        <v>0</v>
      </c>
    </row>
    <row r="31" spans="1:10" ht="13.8" thickBot="1" x14ac:dyDescent="0.3">
      <c r="A31" s="1">
        <v>36764</v>
      </c>
      <c r="B31" s="48">
        <v>1862</v>
      </c>
      <c r="C31" s="52">
        <v>0</v>
      </c>
      <c r="D31" s="61">
        <v>0</v>
      </c>
      <c r="E31" s="53"/>
      <c r="F31" s="50">
        <v>0</v>
      </c>
      <c r="G31" s="58"/>
      <c r="H31" s="56">
        <v>0</v>
      </c>
      <c r="I31" s="61">
        <v>0</v>
      </c>
      <c r="J31" s="54">
        <v>0</v>
      </c>
    </row>
    <row r="32" spans="1:10" ht="13.8" thickBot="1" x14ac:dyDescent="0.3">
      <c r="A32" s="1">
        <v>36765</v>
      </c>
      <c r="B32" s="48">
        <v>1862</v>
      </c>
      <c r="C32" s="52">
        <v>0</v>
      </c>
      <c r="D32" s="61">
        <v>0</v>
      </c>
      <c r="E32" s="53"/>
      <c r="F32" s="50">
        <v>0</v>
      </c>
      <c r="G32" s="58"/>
      <c r="H32" s="55">
        <v>0</v>
      </c>
      <c r="I32" s="61">
        <v>0</v>
      </c>
      <c r="J32" s="54">
        <v>0</v>
      </c>
    </row>
    <row r="33" spans="1:10" ht="13.8" thickBot="1" x14ac:dyDescent="0.3">
      <c r="A33" s="1">
        <v>36766</v>
      </c>
      <c r="B33" s="48">
        <v>1862</v>
      </c>
      <c r="C33" s="52">
        <v>0</v>
      </c>
      <c r="D33" s="61">
        <v>0</v>
      </c>
      <c r="E33" s="53"/>
      <c r="F33" s="50">
        <v>0</v>
      </c>
      <c r="G33" s="58"/>
      <c r="H33" s="55">
        <v>0</v>
      </c>
      <c r="I33" s="61">
        <v>0</v>
      </c>
      <c r="J33" s="54">
        <v>0</v>
      </c>
    </row>
    <row r="34" spans="1:10" ht="13.8" thickBot="1" x14ac:dyDescent="0.3">
      <c r="A34" s="1">
        <v>36767</v>
      </c>
      <c r="B34" s="48">
        <v>1862</v>
      </c>
      <c r="C34" s="52">
        <v>0</v>
      </c>
      <c r="D34" s="61">
        <v>0</v>
      </c>
      <c r="E34" s="53"/>
      <c r="F34" s="50">
        <v>0</v>
      </c>
      <c r="G34" s="58"/>
      <c r="H34" s="55">
        <v>0</v>
      </c>
      <c r="I34" s="61">
        <v>0</v>
      </c>
      <c r="J34" s="54">
        <v>0</v>
      </c>
    </row>
    <row r="35" spans="1:10" x14ac:dyDescent="0.25">
      <c r="A35" s="1">
        <v>36768</v>
      </c>
      <c r="B35" s="137">
        <v>1862</v>
      </c>
      <c r="C35" s="52">
        <v>0</v>
      </c>
      <c r="D35" s="61">
        <v>0</v>
      </c>
      <c r="E35" s="53"/>
      <c r="F35" s="50">
        <v>0</v>
      </c>
      <c r="G35" s="58"/>
      <c r="H35" s="55">
        <v>0</v>
      </c>
      <c r="I35" s="61">
        <v>0</v>
      </c>
      <c r="J35" s="54">
        <v>0</v>
      </c>
    </row>
    <row r="36" spans="1:10" x14ac:dyDescent="0.25">
      <c r="A36" s="1">
        <v>36769</v>
      </c>
      <c r="B36" s="59">
        <v>1862</v>
      </c>
      <c r="C36" s="137"/>
      <c r="D36" s="137"/>
      <c r="E36" s="53"/>
      <c r="F36" s="53"/>
      <c r="G36" s="59">
        <v>0</v>
      </c>
      <c r="H36" s="135"/>
      <c r="I36" s="53"/>
      <c r="J36" s="135"/>
    </row>
    <row r="37" spans="1:10" x14ac:dyDescent="0.25">
      <c r="A37" s="2" t="s">
        <v>3</v>
      </c>
      <c r="B37" s="25">
        <f>SUM(SUM(B6:B35)+SUM(D6:D35)+B5+SUM(C6:C35)+SUM(F6:F35))</f>
        <v>1046592</v>
      </c>
      <c r="C37" s="25">
        <v>0</v>
      </c>
      <c r="D37" s="25">
        <v>0</v>
      </c>
      <c r="E37" s="25"/>
      <c r="F37" s="25">
        <v>0</v>
      </c>
      <c r="G37" s="25">
        <f>SUM(SUM(G6:G35)+SUM(I6:I35)+G5+SUM(H6:H35)+SUM(J6:J35))</f>
        <v>998964</v>
      </c>
      <c r="H37" s="25">
        <f>SUM(SUM(H6:H35)+SUM(J6:J35)+H5+SUM(I6:I35)+SUM(K6:K35))</f>
        <v>0</v>
      </c>
      <c r="I37" s="25">
        <f>SUM(SUM(I6:I35)+SUM(K6:K35)+I5+SUM(J6:J35)+SUM(L6:L35))</f>
        <v>0</v>
      </c>
      <c r="J37" s="25">
        <f>SUM(SUM(J6:J35)+SUM(L6:L35)+J5+SUM(K6:K35)+SUM(M6:M35))</f>
        <v>0</v>
      </c>
    </row>
    <row r="38" spans="1:10" x14ac:dyDescent="0.25">
      <c r="A38" s="2" t="s">
        <v>4</v>
      </c>
      <c r="B38" s="26">
        <v>1371225</v>
      </c>
      <c r="C38" s="16"/>
      <c r="D38" s="16"/>
      <c r="E38" s="16"/>
      <c r="F38" s="37"/>
      <c r="G38" s="26">
        <v>999975</v>
      </c>
      <c r="H38" s="23"/>
      <c r="I38" s="46"/>
      <c r="J38" s="47"/>
    </row>
    <row r="39" spans="1:10" ht="13.8" thickBot="1" x14ac:dyDescent="0.3">
      <c r="A39" s="2" t="s">
        <v>5</v>
      </c>
      <c r="B39" s="27">
        <f>+B38-B37</f>
        <v>324633</v>
      </c>
      <c r="C39" s="38"/>
      <c r="D39" s="39"/>
      <c r="E39" s="39"/>
      <c r="F39" s="40"/>
      <c r="G39" s="27">
        <f>+G38-G37</f>
        <v>1011</v>
      </c>
      <c r="H39" s="28"/>
      <c r="I39" s="29"/>
      <c r="J39" s="30"/>
    </row>
    <row r="40" spans="1:10" ht="14.4" thickTop="1" thickBot="1" x14ac:dyDescent="0.3">
      <c r="A40" s="94" t="s">
        <v>24</v>
      </c>
      <c r="B40" s="96">
        <f>+B37+G37</f>
        <v>2045556</v>
      </c>
    </row>
    <row r="41" spans="1:10" ht="13.8" thickTop="1" x14ac:dyDescent="0.25"/>
    <row r="42" spans="1:10" x14ac:dyDescent="0.25">
      <c r="A42" t="s">
        <v>28</v>
      </c>
    </row>
  </sheetData>
  <mergeCells count="5">
    <mergeCell ref="A1:K1"/>
    <mergeCell ref="B2:D2"/>
    <mergeCell ref="G2:H2"/>
    <mergeCell ref="G3:J3"/>
    <mergeCell ref="B3:F3"/>
  </mergeCells>
  <pageMargins left="0" right="0" top="0.5" bottom="0.5" header="0.5" footer="0.5"/>
  <pageSetup scale="90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topLeftCell="A8" workbookViewId="0">
      <selection activeCell="B37" sqref="B37"/>
    </sheetView>
  </sheetViews>
  <sheetFormatPr defaultRowHeight="13.2" x14ac:dyDescent="0.25"/>
  <cols>
    <col min="1" max="1" width="21" customWidth="1"/>
    <col min="2" max="10" width="14.44140625" customWidth="1"/>
  </cols>
  <sheetData>
    <row r="1" spans="1:11" x14ac:dyDescent="0.25">
      <c r="A1" s="213" t="s">
        <v>6</v>
      </c>
      <c r="B1" s="213"/>
      <c r="C1" s="213"/>
      <c r="D1" s="213"/>
      <c r="E1" s="213"/>
      <c r="F1" s="213"/>
      <c r="G1" s="213"/>
      <c r="H1" s="213"/>
      <c r="I1" s="213"/>
      <c r="J1" s="213"/>
      <c r="K1" s="213"/>
    </row>
    <row r="2" spans="1:11" ht="13.8" thickBot="1" x14ac:dyDescent="0.3">
      <c r="B2" s="213" t="s">
        <v>35</v>
      </c>
      <c r="C2" s="213"/>
      <c r="D2" s="213"/>
      <c r="E2" s="3"/>
      <c r="F2" s="3"/>
      <c r="G2" s="213"/>
      <c r="H2" s="213"/>
      <c r="K2" s="16"/>
    </row>
    <row r="3" spans="1:11" ht="14.4" thickTop="1" thickBot="1" x14ac:dyDescent="0.3">
      <c r="B3" s="214" t="s">
        <v>0</v>
      </c>
      <c r="C3" s="215"/>
      <c r="D3" s="215"/>
      <c r="E3" s="215"/>
      <c r="F3" s="216"/>
      <c r="G3" s="214" t="s">
        <v>1</v>
      </c>
      <c r="H3" s="215"/>
      <c r="I3" s="215"/>
      <c r="J3" s="216"/>
    </row>
    <row r="4" spans="1:11" x14ac:dyDescent="0.25">
      <c r="B4" s="19" t="s">
        <v>8</v>
      </c>
      <c r="C4" s="8" t="s">
        <v>7</v>
      </c>
      <c r="D4" s="11" t="s">
        <v>9</v>
      </c>
      <c r="E4" s="20" t="s">
        <v>10</v>
      </c>
      <c r="G4" s="19" t="s">
        <v>8</v>
      </c>
      <c r="H4" s="8" t="s">
        <v>7</v>
      </c>
      <c r="I4" s="15" t="s">
        <v>9</v>
      </c>
      <c r="J4" s="20" t="s">
        <v>10</v>
      </c>
    </row>
    <row r="5" spans="1:11" ht="13.8" thickBot="1" x14ac:dyDescent="0.3">
      <c r="A5" s="2" t="s">
        <v>2</v>
      </c>
      <c r="B5" s="21">
        <v>564547</v>
      </c>
      <c r="C5" s="9"/>
      <c r="D5" s="4">
        <v>477598</v>
      </c>
      <c r="E5" s="4"/>
      <c r="F5" s="141"/>
      <c r="G5" s="4">
        <f>+June00GulfCoast!K37</f>
        <v>998964</v>
      </c>
      <c r="H5" s="9"/>
      <c r="I5" s="14"/>
      <c r="J5" s="22"/>
    </row>
    <row r="6" spans="1:11" x14ac:dyDescent="0.25">
      <c r="A6" s="1">
        <v>36770</v>
      </c>
      <c r="B6" s="58">
        <v>0</v>
      </c>
      <c r="C6" s="49">
        <v>0</v>
      </c>
      <c r="D6" s="60">
        <v>0</v>
      </c>
      <c r="E6" s="144" t="s">
        <v>36</v>
      </c>
      <c r="F6" s="142">
        <v>0</v>
      </c>
      <c r="G6" s="145"/>
      <c r="H6" s="53">
        <v>0</v>
      </c>
      <c r="I6" s="60">
        <v>0</v>
      </c>
      <c r="J6" s="51">
        <v>0</v>
      </c>
    </row>
    <row r="7" spans="1:11" x14ac:dyDescent="0.25">
      <c r="A7" s="1">
        <v>36771</v>
      </c>
      <c r="B7" s="59">
        <v>0</v>
      </c>
      <c r="C7" s="56">
        <v>0</v>
      </c>
      <c r="D7" s="61">
        <v>0</v>
      </c>
      <c r="E7" s="144" t="s">
        <v>36</v>
      </c>
      <c r="F7" s="143">
        <v>0</v>
      </c>
      <c r="G7" s="137">
        <v>0</v>
      </c>
      <c r="H7" s="53">
        <v>0</v>
      </c>
      <c r="I7" s="61">
        <v>0</v>
      </c>
      <c r="J7" s="54">
        <v>0</v>
      </c>
    </row>
    <row r="8" spans="1:11" x14ac:dyDescent="0.25">
      <c r="A8" s="1">
        <v>36772</v>
      </c>
      <c r="B8" s="59">
        <v>0</v>
      </c>
      <c r="C8" s="56">
        <v>0</v>
      </c>
      <c r="D8" s="61">
        <v>0</v>
      </c>
      <c r="E8" s="53"/>
      <c r="F8" s="143">
        <v>0</v>
      </c>
      <c r="G8" s="137"/>
      <c r="H8" s="53">
        <v>0</v>
      </c>
      <c r="I8" s="61">
        <v>0</v>
      </c>
      <c r="J8" s="54">
        <v>0</v>
      </c>
    </row>
    <row r="9" spans="1:11" x14ac:dyDescent="0.25">
      <c r="A9" s="1">
        <v>36773</v>
      </c>
      <c r="B9" s="59">
        <v>0</v>
      </c>
      <c r="C9" s="56">
        <v>0</v>
      </c>
      <c r="D9" s="61">
        <v>0</v>
      </c>
      <c r="E9" s="53"/>
      <c r="F9" s="143">
        <v>0</v>
      </c>
      <c r="G9" s="137"/>
      <c r="H9" s="53">
        <v>0</v>
      </c>
      <c r="I9" s="61">
        <v>0</v>
      </c>
      <c r="J9" s="54">
        <v>0</v>
      </c>
    </row>
    <row r="10" spans="1:11" x14ac:dyDescent="0.25">
      <c r="A10" s="1">
        <v>36774</v>
      </c>
      <c r="B10" s="59">
        <v>0</v>
      </c>
      <c r="C10" s="56">
        <v>0</v>
      </c>
      <c r="D10" s="61">
        <v>0</v>
      </c>
      <c r="E10" s="53"/>
      <c r="F10" s="143">
        <v>0</v>
      </c>
      <c r="G10" s="137"/>
      <c r="H10" s="53">
        <v>0</v>
      </c>
      <c r="I10" s="61">
        <v>0</v>
      </c>
      <c r="J10" s="54">
        <v>0</v>
      </c>
    </row>
    <row r="11" spans="1:11" x14ac:dyDescent="0.25">
      <c r="A11" s="1">
        <v>36775</v>
      </c>
      <c r="B11" s="59">
        <v>3147</v>
      </c>
      <c r="C11" s="52">
        <v>0</v>
      </c>
      <c r="D11" s="61">
        <v>0</v>
      </c>
      <c r="E11" s="53"/>
      <c r="F11" s="143">
        <v>0</v>
      </c>
      <c r="G11" s="137"/>
      <c r="H11" s="55">
        <v>0</v>
      </c>
      <c r="I11" s="61">
        <v>0</v>
      </c>
      <c r="J11" s="54">
        <v>0</v>
      </c>
    </row>
    <row r="12" spans="1:11" x14ac:dyDescent="0.25">
      <c r="A12" s="1">
        <v>36776</v>
      </c>
      <c r="B12" s="59">
        <v>7861</v>
      </c>
      <c r="C12" s="52">
        <v>0</v>
      </c>
      <c r="D12" s="61">
        <v>5163</v>
      </c>
      <c r="E12" s="53"/>
      <c r="F12" s="143">
        <v>0</v>
      </c>
      <c r="G12" s="137"/>
      <c r="H12" s="55">
        <v>0</v>
      </c>
      <c r="I12" s="61">
        <v>0</v>
      </c>
      <c r="J12" s="54">
        <v>0</v>
      </c>
    </row>
    <row r="13" spans="1:11" x14ac:dyDescent="0.25">
      <c r="A13" s="1">
        <v>36777</v>
      </c>
      <c r="B13" s="59">
        <v>7861</v>
      </c>
      <c r="C13" s="52">
        <v>0</v>
      </c>
      <c r="D13" s="61">
        <v>5163</v>
      </c>
      <c r="E13" s="53"/>
      <c r="F13" s="143">
        <v>0</v>
      </c>
      <c r="G13" s="137"/>
      <c r="H13" s="55">
        <v>0</v>
      </c>
      <c r="I13" s="61">
        <v>0</v>
      </c>
      <c r="J13" s="54">
        <v>0</v>
      </c>
    </row>
    <row r="14" spans="1:11" x14ac:dyDescent="0.25">
      <c r="A14" s="1">
        <v>36778</v>
      </c>
      <c r="B14" s="59">
        <v>7861</v>
      </c>
      <c r="C14" s="52">
        <v>0</v>
      </c>
      <c r="D14" s="61">
        <v>5163</v>
      </c>
      <c r="E14" s="53"/>
      <c r="F14" s="143">
        <v>0</v>
      </c>
      <c r="G14" s="137"/>
      <c r="H14" s="55">
        <v>0</v>
      </c>
      <c r="I14" s="61">
        <v>0</v>
      </c>
      <c r="J14" s="54">
        <v>0</v>
      </c>
    </row>
    <row r="15" spans="1:11" x14ac:dyDescent="0.25">
      <c r="A15" s="1">
        <v>36779</v>
      </c>
      <c r="B15" s="59">
        <v>7861</v>
      </c>
      <c r="C15" s="52">
        <v>0</v>
      </c>
      <c r="D15" s="61">
        <v>5163</v>
      </c>
      <c r="E15" s="53"/>
      <c r="F15" s="143">
        <v>0</v>
      </c>
      <c r="G15" s="137"/>
      <c r="H15" s="55">
        <v>0</v>
      </c>
      <c r="I15" s="61">
        <v>0</v>
      </c>
      <c r="J15" s="54">
        <v>0</v>
      </c>
    </row>
    <row r="16" spans="1:11" x14ac:dyDescent="0.25">
      <c r="A16" s="1">
        <v>36780</v>
      </c>
      <c r="B16" s="59">
        <v>7861</v>
      </c>
      <c r="C16" s="52">
        <v>0</v>
      </c>
      <c r="D16" s="61">
        <v>5163</v>
      </c>
      <c r="E16" s="53"/>
      <c r="F16" s="143">
        <v>0</v>
      </c>
      <c r="G16" s="137"/>
      <c r="H16" s="55">
        <v>0</v>
      </c>
      <c r="I16" s="61">
        <v>0</v>
      </c>
      <c r="J16" s="54">
        <v>0</v>
      </c>
    </row>
    <row r="17" spans="1:10" x14ac:dyDescent="0.25">
      <c r="A17" s="1">
        <v>36781</v>
      </c>
      <c r="B17" s="48">
        <v>7861</v>
      </c>
      <c r="C17" s="52">
        <v>0</v>
      </c>
      <c r="D17" s="61">
        <v>5163</v>
      </c>
      <c r="E17" s="53"/>
      <c r="F17" s="143">
        <v>0</v>
      </c>
      <c r="G17" s="137"/>
      <c r="H17" s="55">
        <v>0</v>
      </c>
      <c r="I17" s="61">
        <v>0</v>
      </c>
      <c r="J17" s="54">
        <v>0</v>
      </c>
    </row>
    <row r="18" spans="1:10" x14ac:dyDescent="0.25">
      <c r="A18" s="1">
        <v>36782</v>
      </c>
      <c r="B18" s="48">
        <v>7861</v>
      </c>
      <c r="C18" s="52">
        <v>0</v>
      </c>
      <c r="D18" s="61">
        <v>5163</v>
      </c>
      <c r="E18" s="53"/>
      <c r="F18" s="143">
        <v>0</v>
      </c>
      <c r="G18" s="137"/>
      <c r="H18" s="55">
        <v>0</v>
      </c>
      <c r="I18" s="61">
        <v>0</v>
      </c>
      <c r="J18" s="54">
        <v>0</v>
      </c>
    </row>
    <row r="19" spans="1:10" x14ac:dyDescent="0.25">
      <c r="A19" s="1">
        <v>36783</v>
      </c>
      <c r="B19" s="48">
        <v>1868</v>
      </c>
      <c r="C19" s="52">
        <v>0</v>
      </c>
      <c r="D19" s="61">
        <v>5163</v>
      </c>
      <c r="E19" s="53"/>
      <c r="F19" s="143">
        <v>0</v>
      </c>
      <c r="G19" s="137"/>
      <c r="H19" s="55">
        <v>0</v>
      </c>
      <c r="I19" s="61">
        <v>0</v>
      </c>
      <c r="J19" s="54">
        <v>0</v>
      </c>
    </row>
    <row r="20" spans="1:10" x14ac:dyDescent="0.25">
      <c r="A20" s="1">
        <v>36784</v>
      </c>
      <c r="B20" s="48">
        <v>10810</v>
      </c>
      <c r="C20" s="52">
        <v>0</v>
      </c>
      <c r="D20" s="61">
        <v>5163</v>
      </c>
      <c r="E20" s="53"/>
      <c r="F20" s="143">
        <v>0</v>
      </c>
      <c r="G20" s="137"/>
      <c r="H20" s="55">
        <v>0</v>
      </c>
      <c r="I20" s="61">
        <v>0</v>
      </c>
      <c r="J20" s="54">
        <v>0</v>
      </c>
    </row>
    <row r="21" spans="1:10" x14ac:dyDescent="0.25">
      <c r="A21" s="1">
        <v>36785</v>
      </c>
      <c r="B21" s="48">
        <v>7861</v>
      </c>
      <c r="C21" s="52">
        <v>0</v>
      </c>
      <c r="D21" s="61">
        <v>5163</v>
      </c>
      <c r="E21" s="53"/>
      <c r="F21" s="143">
        <v>0</v>
      </c>
      <c r="G21" s="137"/>
      <c r="H21" s="55">
        <v>0</v>
      </c>
      <c r="I21" s="61">
        <v>0</v>
      </c>
      <c r="J21" s="54">
        <v>0</v>
      </c>
    </row>
    <row r="22" spans="1:10" x14ac:dyDescent="0.25">
      <c r="A22" s="1">
        <v>36786</v>
      </c>
      <c r="B22" s="48">
        <v>7861</v>
      </c>
      <c r="C22" s="52">
        <v>0</v>
      </c>
      <c r="D22" s="61">
        <v>5163</v>
      </c>
      <c r="E22" s="53"/>
      <c r="F22" s="143">
        <v>0</v>
      </c>
      <c r="G22" s="137"/>
      <c r="H22" s="55">
        <v>0</v>
      </c>
      <c r="I22" s="61">
        <v>0</v>
      </c>
      <c r="J22" s="54">
        <v>0</v>
      </c>
    </row>
    <row r="23" spans="1:10" x14ac:dyDescent="0.25">
      <c r="A23" s="1">
        <v>36787</v>
      </c>
      <c r="B23" s="48">
        <v>7861</v>
      </c>
      <c r="C23" s="52">
        <v>0</v>
      </c>
      <c r="D23" s="61">
        <v>5163</v>
      </c>
      <c r="E23" s="53"/>
      <c r="F23" s="143">
        <v>0</v>
      </c>
      <c r="G23" s="137"/>
      <c r="H23" s="55">
        <v>0</v>
      </c>
      <c r="I23" s="61">
        <v>0</v>
      </c>
      <c r="J23" s="54">
        <v>0</v>
      </c>
    </row>
    <row r="24" spans="1:10" x14ac:dyDescent="0.25">
      <c r="A24" s="1">
        <v>36788</v>
      </c>
      <c r="B24" s="48">
        <v>7861</v>
      </c>
      <c r="C24" s="52">
        <v>0</v>
      </c>
      <c r="D24" s="61">
        <v>5163</v>
      </c>
      <c r="E24" s="53"/>
      <c r="F24" s="143">
        <v>0</v>
      </c>
      <c r="G24" s="137"/>
      <c r="H24" s="55">
        <v>0</v>
      </c>
      <c r="I24" s="61">
        <v>0</v>
      </c>
      <c r="J24" s="54">
        <v>0</v>
      </c>
    </row>
    <row r="25" spans="1:10" x14ac:dyDescent="0.25">
      <c r="A25" s="1">
        <v>36789</v>
      </c>
      <c r="B25" s="48">
        <v>7861</v>
      </c>
      <c r="C25" s="52">
        <v>0</v>
      </c>
      <c r="D25" s="61">
        <v>5163</v>
      </c>
      <c r="E25" s="53"/>
      <c r="F25" s="143">
        <v>0</v>
      </c>
      <c r="G25" s="137"/>
      <c r="H25" s="55">
        <v>0</v>
      </c>
      <c r="I25" s="61">
        <v>0</v>
      </c>
      <c r="J25" s="54">
        <v>0</v>
      </c>
    </row>
    <row r="26" spans="1:10" x14ac:dyDescent="0.25">
      <c r="A26" s="1">
        <v>36790</v>
      </c>
      <c r="B26" s="48">
        <v>7861</v>
      </c>
      <c r="C26" s="52">
        <v>0</v>
      </c>
      <c r="D26" s="61">
        <v>5163</v>
      </c>
      <c r="E26" s="53"/>
      <c r="F26" s="143">
        <v>0</v>
      </c>
      <c r="G26" s="137"/>
      <c r="H26" s="55">
        <v>0</v>
      </c>
      <c r="I26" s="61">
        <v>0</v>
      </c>
      <c r="J26" s="54">
        <v>0</v>
      </c>
    </row>
    <row r="27" spans="1:10" x14ac:dyDescent="0.25">
      <c r="A27" s="1">
        <v>36791</v>
      </c>
      <c r="B27" s="48">
        <v>7861</v>
      </c>
      <c r="C27" s="52">
        <v>0</v>
      </c>
      <c r="D27" s="61">
        <v>5163</v>
      </c>
      <c r="E27" s="53"/>
      <c r="F27" s="143">
        <v>0</v>
      </c>
      <c r="G27" s="137"/>
      <c r="H27" s="55">
        <v>0</v>
      </c>
      <c r="I27" s="61">
        <v>0</v>
      </c>
      <c r="J27" s="54">
        <v>0</v>
      </c>
    </row>
    <row r="28" spans="1:10" x14ac:dyDescent="0.25">
      <c r="A28" s="1">
        <v>36792</v>
      </c>
      <c r="B28" s="48">
        <v>7861</v>
      </c>
      <c r="C28" s="52">
        <v>0</v>
      </c>
      <c r="D28" s="61">
        <v>5163</v>
      </c>
      <c r="E28" s="53"/>
      <c r="F28" s="143">
        <v>0</v>
      </c>
      <c r="G28" s="137"/>
      <c r="H28" s="55">
        <v>0</v>
      </c>
      <c r="I28" s="61">
        <v>0</v>
      </c>
      <c r="J28" s="54">
        <v>0</v>
      </c>
    </row>
    <row r="29" spans="1:10" x14ac:dyDescent="0.25">
      <c r="A29" s="1">
        <v>36793</v>
      </c>
      <c r="B29" s="48">
        <v>7861</v>
      </c>
      <c r="C29" s="52">
        <v>0</v>
      </c>
      <c r="D29" s="61">
        <v>5163</v>
      </c>
      <c r="E29" s="53"/>
      <c r="F29" s="143">
        <v>0</v>
      </c>
      <c r="G29" s="137"/>
      <c r="H29" s="55">
        <v>0</v>
      </c>
      <c r="I29" s="61">
        <v>0</v>
      </c>
      <c r="J29" s="54">
        <v>0</v>
      </c>
    </row>
    <row r="30" spans="1:10" x14ac:dyDescent="0.25">
      <c r="A30" s="1">
        <v>36794</v>
      </c>
      <c r="B30" s="48">
        <v>7861</v>
      </c>
      <c r="C30" s="52">
        <v>0</v>
      </c>
      <c r="D30" s="61">
        <v>5163</v>
      </c>
      <c r="E30" s="53"/>
      <c r="F30" s="143">
        <v>0</v>
      </c>
      <c r="G30" s="137"/>
      <c r="H30" s="55">
        <v>0</v>
      </c>
      <c r="I30" s="61">
        <v>0</v>
      </c>
      <c r="J30" s="54">
        <v>0</v>
      </c>
    </row>
    <row r="31" spans="1:10" x14ac:dyDescent="0.25">
      <c r="A31" s="1">
        <v>36795</v>
      </c>
      <c r="B31" s="48">
        <v>7861</v>
      </c>
      <c r="C31" s="52">
        <v>0</v>
      </c>
      <c r="D31" s="61">
        <v>5163</v>
      </c>
      <c r="E31" s="53"/>
      <c r="F31" s="143">
        <v>0</v>
      </c>
      <c r="G31" s="137"/>
      <c r="H31" s="56">
        <v>0</v>
      </c>
      <c r="I31" s="61">
        <v>0</v>
      </c>
      <c r="J31" s="54">
        <v>0</v>
      </c>
    </row>
    <row r="32" spans="1:10" x14ac:dyDescent="0.25">
      <c r="A32" s="1">
        <v>36796</v>
      </c>
      <c r="B32" s="48">
        <v>7861</v>
      </c>
      <c r="C32" s="52">
        <v>0</v>
      </c>
      <c r="D32" s="61">
        <v>5163</v>
      </c>
      <c r="E32" s="53"/>
      <c r="F32" s="143">
        <v>0</v>
      </c>
      <c r="G32" s="137"/>
      <c r="H32" s="55">
        <v>0</v>
      </c>
      <c r="I32" s="61">
        <v>0</v>
      </c>
      <c r="J32" s="54">
        <v>0</v>
      </c>
    </row>
    <row r="33" spans="1:10" x14ac:dyDescent="0.25">
      <c r="A33" s="1">
        <v>36797</v>
      </c>
      <c r="B33" s="48">
        <v>7861</v>
      </c>
      <c r="C33" s="52">
        <v>0</v>
      </c>
      <c r="D33" s="61">
        <v>5163</v>
      </c>
      <c r="E33" s="53"/>
      <c r="F33" s="143">
        <v>0</v>
      </c>
      <c r="G33" s="137"/>
      <c r="H33" s="55">
        <v>0</v>
      </c>
      <c r="I33" s="61">
        <v>0</v>
      </c>
      <c r="J33" s="54">
        <v>0</v>
      </c>
    </row>
    <row r="34" spans="1:10" x14ac:dyDescent="0.25">
      <c r="A34" s="1">
        <v>36798</v>
      </c>
      <c r="B34" s="48">
        <v>7861</v>
      </c>
      <c r="C34" s="52">
        <v>0</v>
      </c>
      <c r="D34" s="61">
        <v>5163</v>
      </c>
      <c r="E34" s="53"/>
      <c r="F34" s="143">
        <v>0</v>
      </c>
      <c r="G34" s="137"/>
      <c r="H34" s="55">
        <v>0</v>
      </c>
      <c r="I34" s="61">
        <v>0</v>
      </c>
      <c r="J34" s="54">
        <v>0</v>
      </c>
    </row>
    <row r="35" spans="1:10" x14ac:dyDescent="0.25">
      <c r="A35" s="1">
        <v>36799</v>
      </c>
      <c r="B35" s="48">
        <v>4803</v>
      </c>
      <c r="C35" s="52">
        <v>0</v>
      </c>
      <c r="D35" s="61">
        <v>5163</v>
      </c>
      <c r="E35" s="53"/>
      <c r="F35" s="143">
        <v>0</v>
      </c>
      <c r="G35" s="137"/>
      <c r="H35" s="55">
        <v>0</v>
      </c>
      <c r="I35" s="61">
        <v>0</v>
      </c>
      <c r="J35" s="54">
        <v>0</v>
      </c>
    </row>
    <row r="36" spans="1:10" x14ac:dyDescent="0.25">
      <c r="A36" s="1"/>
      <c r="B36" s="48">
        <v>0</v>
      </c>
      <c r="C36" s="137"/>
      <c r="D36" s="137"/>
      <c r="E36" s="53"/>
      <c r="F36" s="143"/>
      <c r="G36" s="137">
        <v>0</v>
      </c>
      <c r="H36" s="135"/>
      <c r="I36" s="53"/>
      <c r="J36" s="135"/>
    </row>
    <row r="37" spans="1:10" x14ac:dyDescent="0.25">
      <c r="A37" s="2" t="s">
        <v>3</v>
      </c>
      <c r="B37" s="25">
        <f>SUM(B11:B36)+B5</f>
        <v>750256</v>
      </c>
      <c r="C37" s="25">
        <v>0</v>
      </c>
      <c r="D37" s="25">
        <f>SUM(SUM(D6:D35)+SUM(F6:F35)+D5+SUM(E6:E35)+SUM(H6:H35))</f>
        <v>601510</v>
      </c>
      <c r="E37" s="25"/>
      <c r="F37" s="25">
        <v>0</v>
      </c>
      <c r="G37" s="25">
        <f>SUM(SUM(G6:G35)+SUM(I6:I35)+G5+SUM(H6:H35)+SUM(J6:J35))</f>
        <v>998964</v>
      </c>
      <c r="H37" s="25">
        <f>SUM(SUM(H6:H35)+SUM(J6:J35)+H5+SUM(I6:I35)+SUM(K6:K35))</f>
        <v>0</v>
      </c>
      <c r="I37" s="25">
        <f>SUM(SUM(I6:I35)+SUM(K6:K35)+I5+SUM(J6:J35)+SUM(L6:L35))</f>
        <v>0</v>
      </c>
      <c r="J37" s="25">
        <f>SUM(SUM(J6:J35)+SUM(L6:L35)+J5+SUM(K6:K35)+SUM(M6:M35))</f>
        <v>0</v>
      </c>
    </row>
    <row r="38" spans="1:10" x14ac:dyDescent="0.25">
      <c r="A38" s="2" t="s">
        <v>4</v>
      </c>
      <c r="B38" s="26">
        <v>1371225</v>
      </c>
      <c r="C38" s="16"/>
      <c r="D38" s="16"/>
      <c r="E38" s="16"/>
      <c r="F38" s="37"/>
      <c r="G38" s="26">
        <v>999975</v>
      </c>
      <c r="H38" s="23"/>
      <c r="I38" s="46"/>
      <c r="J38" s="47"/>
    </row>
    <row r="39" spans="1:10" ht="13.8" thickBot="1" x14ac:dyDescent="0.3">
      <c r="A39" s="2" t="s">
        <v>5</v>
      </c>
      <c r="B39" s="27">
        <f>+B38-B37</f>
        <v>620969</v>
      </c>
      <c r="C39" s="38"/>
      <c r="D39" s="39"/>
      <c r="E39" s="39"/>
      <c r="F39" s="40"/>
      <c r="G39" s="27">
        <f>+G38-G37</f>
        <v>1011</v>
      </c>
      <c r="H39" s="28"/>
      <c r="I39" s="29"/>
      <c r="J39" s="30"/>
    </row>
    <row r="40" spans="1:10" ht="14.4" thickTop="1" thickBot="1" x14ac:dyDescent="0.3">
      <c r="A40" s="94" t="s">
        <v>24</v>
      </c>
      <c r="B40" s="96">
        <f>+B37+G37</f>
        <v>1749220</v>
      </c>
    </row>
    <row r="41" spans="1:10" ht="13.8" thickTop="1" x14ac:dyDescent="0.25"/>
  </sheetData>
  <mergeCells count="5">
    <mergeCell ref="A1:K1"/>
    <mergeCell ref="B2:D2"/>
    <mergeCell ref="G2:H2"/>
    <mergeCell ref="G3:J3"/>
    <mergeCell ref="B3:F3"/>
  </mergeCells>
  <pageMargins left="0" right="0" top="0.5" bottom="0.5" header="0.5" footer="0.5"/>
  <pageSetup scale="90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"/>
  <sheetViews>
    <sheetView topLeftCell="C1" workbookViewId="0">
      <selection activeCell="H7" sqref="H7"/>
    </sheetView>
  </sheetViews>
  <sheetFormatPr defaultRowHeight="13.2" x14ac:dyDescent="0.25"/>
  <cols>
    <col min="1" max="1" width="24.88671875" customWidth="1"/>
    <col min="2" max="10" width="14.44140625" customWidth="1"/>
  </cols>
  <sheetData>
    <row r="1" spans="1:11" x14ac:dyDescent="0.25">
      <c r="A1" s="213" t="s">
        <v>6</v>
      </c>
      <c r="B1" s="213"/>
      <c r="C1" s="213"/>
      <c r="D1" s="213"/>
      <c r="E1" s="213"/>
      <c r="F1" s="213"/>
      <c r="G1" s="213"/>
      <c r="H1" s="213"/>
      <c r="I1" s="213"/>
      <c r="J1" s="213"/>
      <c r="K1" s="213"/>
    </row>
    <row r="2" spans="1:11" ht="13.8" thickBot="1" x14ac:dyDescent="0.3">
      <c r="B2" s="213" t="s">
        <v>35</v>
      </c>
      <c r="C2" s="213"/>
      <c r="D2" s="213"/>
      <c r="E2" s="3"/>
      <c r="F2" s="3"/>
      <c r="G2" s="213"/>
      <c r="H2" s="213"/>
      <c r="K2" s="16"/>
    </row>
    <row r="3" spans="1:11" ht="14.4" thickTop="1" thickBot="1" x14ac:dyDescent="0.3">
      <c r="B3" s="214" t="s">
        <v>0</v>
      </c>
      <c r="C3" s="215"/>
      <c r="D3" s="215"/>
      <c r="E3" s="215"/>
      <c r="F3" s="216"/>
      <c r="G3" s="214" t="s">
        <v>1</v>
      </c>
      <c r="H3" s="215"/>
      <c r="I3" s="215"/>
      <c r="J3" s="216"/>
    </row>
    <row r="4" spans="1:11" x14ac:dyDescent="0.25">
      <c r="B4" s="19" t="s">
        <v>8</v>
      </c>
      <c r="C4" s="8" t="s">
        <v>7</v>
      </c>
      <c r="D4" s="11" t="s">
        <v>9</v>
      </c>
      <c r="E4" s="20" t="s">
        <v>10</v>
      </c>
      <c r="G4" s="19" t="s">
        <v>8</v>
      </c>
      <c r="H4" s="8" t="s">
        <v>7</v>
      </c>
      <c r="I4" s="15" t="s">
        <v>9</v>
      </c>
      <c r="J4" s="20" t="s">
        <v>10</v>
      </c>
    </row>
    <row r="5" spans="1:11" x14ac:dyDescent="0.25">
      <c r="B5" s="151" t="s">
        <v>37</v>
      </c>
      <c r="C5" s="152" t="s">
        <v>38</v>
      </c>
      <c r="D5" s="150" t="s">
        <v>37</v>
      </c>
      <c r="E5" s="153" t="s">
        <v>38</v>
      </c>
      <c r="G5" s="148"/>
      <c r="H5" s="147"/>
      <c r="I5" s="148"/>
      <c r="J5" s="149"/>
    </row>
    <row r="6" spans="1:11" ht="13.8" thickBot="1" x14ac:dyDescent="0.3">
      <c r="A6" s="2" t="s">
        <v>2</v>
      </c>
      <c r="B6" s="21">
        <v>564547</v>
      </c>
      <c r="C6" s="9">
        <v>750256</v>
      </c>
      <c r="D6" s="4">
        <v>477598</v>
      </c>
      <c r="E6" s="4">
        <v>601510</v>
      </c>
      <c r="F6" s="141"/>
      <c r="G6" s="4">
        <v>671237</v>
      </c>
      <c r="H6" s="9">
        <v>671237</v>
      </c>
      <c r="I6" s="14"/>
      <c r="J6" s="34">
        <v>340978</v>
      </c>
    </row>
    <row r="7" spans="1:11" x14ac:dyDescent="0.25">
      <c r="A7" s="146">
        <v>36800</v>
      </c>
      <c r="B7" s="58">
        <v>0</v>
      </c>
      <c r="C7" s="49">
        <v>0</v>
      </c>
      <c r="D7" s="60">
        <v>0</v>
      </c>
      <c r="E7" s="144" t="s">
        <v>36</v>
      </c>
      <c r="F7" s="142">
        <v>0</v>
      </c>
      <c r="G7" s="145"/>
      <c r="H7" s="53">
        <v>0</v>
      </c>
      <c r="I7" s="60">
        <v>0</v>
      </c>
      <c r="J7" s="51">
        <v>0</v>
      </c>
    </row>
    <row r="8" spans="1:11" x14ac:dyDescent="0.25">
      <c r="A8" s="146">
        <v>36801</v>
      </c>
      <c r="B8" s="59">
        <v>0</v>
      </c>
      <c r="C8" s="56">
        <v>0</v>
      </c>
      <c r="D8" s="61">
        <v>0</v>
      </c>
      <c r="E8" s="144" t="s">
        <v>36</v>
      </c>
      <c r="F8" s="143">
        <v>0</v>
      </c>
      <c r="G8" s="137">
        <v>0</v>
      </c>
      <c r="H8" s="53">
        <v>0</v>
      </c>
      <c r="I8" s="61">
        <v>0</v>
      </c>
      <c r="J8" s="54">
        <v>0</v>
      </c>
    </row>
    <row r="9" spans="1:11" x14ac:dyDescent="0.25">
      <c r="A9" s="146">
        <v>36802</v>
      </c>
      <c r="B9" s="59">
        <v>0</v>
      </c>
      <c r="C9" s="56">
        <v>0</v>
      </c>
      <c r="D9" s="61">
        <v>0</v>
      </c>
      <c r="E9" s="53"/>
      <c r="F9" s="143">
        <v>0</v>
      </c>
      <c r="G9" s="137"/>
      <c r="H9" s="53">
        <v>0</v>
      </c>
      <c r="I9" s="61">
        <v>0</v>
      </c>
      <c r="J9" s="54">
        <v>0</v>
      </c>
    </row>
    <row r="10" spans="1:11" x14ac:dyDescent="0.25">
      <c r="A10" s="146">
        <v>36803</v>
      </c>
      <c r="B10" s="59">
        <v>0</v>
      </c>
      <c r="C10" s="56">
        <v>-5218</v>
      </c>
      <c r="D10" s="61">
        <v>0</v>
      </c>
      <c r="E10" s="53"/>
      <c r="F10" s="143">
        <v>0</v>
      </c>
      <c r="G10" s="137"/>
      <c r="H10" s="53">
        <v>0</v>
      </c>
      <c r="I10" s="61">
        <v>0</v>
      </c>
      <c r="J10" s="54">
        <v>0</v>
      </c>
    </row>
    <row r="11" spans="1:11" x14ac:dyDescent="0.25">
      <c r="A11" s="146">
        <v>36804</v>
      </c>
      <c r="B11" s="59">
        <v>0</v>
      </c>
      <c r="C11" s="56">
        <v>0</v>
      </c>
      <c r="D11" s="61">
        <v>0</v>
      </c>
      <c r="E11" s="53"/>
      <c r="F11" s="143">
        <v>0</v>
      </c>
      <c r="G11" s="137"/>
      <c r="H11" s="53">
        <v>0</v>
      </c>
      <c r="I11" s="61">
        <v>0</v>
      </c>
      <c r="J11" s="54">
        <v>0</v>
      </c>
    </row>
    <row r="12" spans="1:11" x14ac:dyDescent="0.25">
      <c r="A12" s="146">
        <v>36805</v>
      </c>
      <c r="B12" s="61">
        <v>0</v>
      </c>
      <c r="C12" s="52">
        <v>0</v>
      </c>
      <c r="D12" s="61">
        <v>0</v>
      </c>
      <c r="E12" s="144">
        <v>-5000</v>
      </c>
      <c r="F12" s="143">
        <v>0</v>
      </c>
      <c r="G12" s="137"/>
      <c r="H12" s="55">
        <v>0</v>
      </c>
      <c r="I12" s="61">
        <v>0</v>
      </c>
      <c r="J12" s="54">
        <v>0</v>
      </c>
    </row>
    <row r="13" spans="1:11" x14ac:dyDescent="0.25">
      <c r="A13" s="146">
        <v>36806</v>
      </c>
      <c r="B13" s="61">
        <v>0</v>
      </c>
      <c r="C13" s="52">
        <v>-7650</v>
      </c>
      <c r="D13" s="61">
        <v>0</v>
      </c>
      <c r="E13" s="53">
        <v>-10633</v>
      </c>
      <c r="F13" s="143">
        <v>0</v>
      </c>
      <c r="G13" s="137"/>
      <c r="H13" s="56">
        <v>-7425</v>
      </c>
      <c r="I13" s="61">
        <v>0</v>
      </c>
      <c r="J13" s="54">
        <v>0</v>
      </c>
    </row>
    <row r="14" spans="1:11" x14ac:dyDescent="0.25">
      <c r="A14" s="146">
        <v>36807</v>
      </c>
      <c r="B14" s="61">
        <v>0</v>
      </c>
      <c r="C14" s="52">
        <v>-7650</v>
      </c>
      <c r="D14" s="61">
        <v>0</v>
      </c>
      <c r="E14" s="53">
        <v>-10633</v>
      </c>
      <c r="F14" s="143">
        <v>0</v>
      </c>
      <c r="G14" s="137"/>
      <c r="H14" s="56">
        <v>-7425</v>
      </c>
      <c r="I14" s="61">
        <v>0</v>
      </c>
      <c r="J14" s="54">
        <v>0</v>
      </c>
    </row>
    <row r="15" spans="1:11" x14ac:dyDescent="0.25">
      <c r="A15" s="146">
        <v>36808</v>
      </c>
      <c r="B15" s="61">
        <v>0</v>
      </c>
      <c r="C15" s="52">
        <v>-7650</v>
      </c>
      <c r="D15" s="61">
        <v>0</v>
      </c>
      <c r="E15" s="53">
        <v>-10633</v>
      </c>
      <c r="F15" s="143">
        <v>0</v>
      </c>
      <c r="G15" s="137"/>
      <c r="H15" s="56">
        <v>-7425</v>
      </c>
      <c r="I15" s="61">
        <v>0</v>
      </c>
      <c r="J15" s="54">
        <v>0</v>
      </c>
    </row>
    <row r="16" spans="1:11" x14ac:dyDescent="0.25">
      <c r="A16" s="146">
        <v>36809</v>
      </c>
      <c r="B16" s="61">
        <v>0</v>
      </c>
      <c r="C16" s="52">
        <v>-9051</v>
      </c>
      <c r="D16" s="61">
        <v>0</v>
      </c>
      <c r="E16" s="53">
        <v>-5052</v>
      </c>
      <c r="F16" s="143">
        <v>0</v>
      </c>
      <c r="G16" s="137"/>
      <c r="H16" s="55">
        <v>0</v>
      </c>
      <c r="I16" s="61">
        <v>0</v>
      </c>
      <c r="J16" s="54">
        <v>0</v>
      </c>
    </row>
    <row r="17" spans="1:10" x14ac:dyDescent="0.25">
      <c r="A17" s="146">
        <v>36810</v>
      </c>
      <c r="B17" s="61">
        <v>0</v>
      </c>
      <c r="C17" s="52">
        <v>-9031</v>
      </c>
      <c r="D17" s="61">
        <v>0</v>
      </c>
      <c r="E17" s="53">
        <v>-9252</v>
      </c>
      <c r="F17" s="143">
        <v>0</v>
      </c>
      <c r="G17" s="137"/>
      <c r="H17" s="56">
        <v>-4539</v>
      </c>
      <c r="I17" s="61">
        <v>0</v>
      </c>
      <c r="J17" s="54">
        <v>0</v>
      </c>
    </row>
    <row r="18" spans="1:10" x14ac:dyDescent="0.25">
      <c r="A18" s="146">
        <v>36811</v>
      </c>
      <c r="B18" s="61">
        <v>0</v>
      </c>
      <c r="C18" s="52">
        <v>-4532</v>
      </c>
      <c r="D18" s="61">
        <v>0</v>
      </c>
      <c r="E18" s="53">
        <v>-852</v>
      </c>
      <c r="F18" s="143">
        <v>0</v>
      </c>
      <c r="G18" s="137"/>
      <c r="H18" s="55">
        <v>0</v>
      </c>
      <c r="I18" s="61">
        <v>0</v>
      </c>
      <c r="J18" s="54">
        <v>0</v>
      </c>
    </row>
    <row r="19" spans="1:10" x14ac:dyDescent="0.25">
      <c r="A19" s="146">
        <v>36812</v>
      </c>
      <c r="B19" s="61">
        <v>0</v>
      </c>
      <c r="C19" s="52">
        <v>-9051</v>
      </c>
      <c r="D19" s="61">
        <v>0</v>
      </c>
      <c r="E19" s="53">
        <v>-5963</v>
      </c>
      <c r="F19" s="143">
        <v>0</v>
      </c>
      <c r="G19" s="137"/>
      <c r="H19" s="55">
        <v>0</v>
      </c>
      <c r="I19" s="61">
        <v>0</v>
      </c>
      <c r="J19" s="54">
        <v>0</v>
      </c>
    </row>
    <row r="20" spans="1:10" x14ac:dyDescent="0.25">
      <c r="A20" s="146">
        <v>36813</v>
      </c>
      <c r="B20" s="61">
        <v>0</v>
      </c>
      <c r="C20" s="52">
        <v>-9051</v>
      </c>
      <c r="D20" s="61">
        <v>0</v>
      </c>
      <c r="E20" s="53">
        <v>-5052</v>
      </c>
      <c r="F20" s="143">
        <v>0</v>
      </c>
      <c r="G20" s="137"/>
      <c r="H20" s="55">
        <v>0</v>
      </c>
      <c r="I20" s="61">
        <v>0</v>
      </c>
      <c r="J20" s="54">
        <v>0</v>
      </c>
    </row>
    <row r="21" spans="1:10" x14ac:dyDescent="0.25">
      <c r="A21" s="146">
        <v>36814</v>
      </c>
      <c r="B21" s="61">
        <v>0</v>
      </c>
      <c r="C21" s="52">
        <v>-9051</v>
      </c>
      <c r="D21" s="61">
        <v>0</v>
      </c>
      <c r="E21" s="53">
        <v>-5052</v>
      </c>
      <c r="F21" s="143">
        <v>0</v>
      </c>
      <c r="G21" s="137"/>
      <c r="H21" s="55">
        <v>0</v>
      </c>
      <c r="I21" s="61">
        <v>0</v>
      </c>
      <c r="J21" s="54">
        <v>0</v>
      </c>
    </row>
    <row r="22" spans="1:10" x14ac:dyDescent="0.25">
      <c r="A22" s="146">
        <v>36815</v>
      </c>
      <c r="B22" s="61">
        <v>0</v>
      </c>
      <c r="C22" s="52">
        <v>-9051</v>
      </c>
      <c r="D22" s="61">
        <v>0</v>
      </c>
      <c r="E22" s="53">
        <v>-5052</v>
      </c>
      <c r="F22" s="143">
        <v>0</v>
      </c>
      <c r="G22" s="137"/>
      <c r="H22" s="55">
        <v>0</v>
      </c>
      <c r="I22" s="61">
        <v>0</v>
      </c>
      <c r="J22" s="54">
        <v>0</v>
      </c>
    </row>
    <row r="23" spans="1:10" x14ac:dyDescent="0.25">
      <c r="A23" s="146">
        <v>36816</v>
      </c>
      <c r="B23" s="61">
        <v>0</v>
      </c>
      <c r="C23" s="52">
        <v>-9051</v>
      </c>
      <c r="D23" s="61">
        <v>0</v>
      </c>
      <c r="E23" s="53">
        <v>-5052</v>
      </c>
      <c r="F23" s="143">
        <v>0</v>
      </c>
      <c r="G23" s="137"/>
      <c r="H23" s="55">
        <v>0</v>
      </c>
      <c r="I23" s="61">
        <v>0</v>
      </c>
      <c r="J23" s="54">
        <v>0</v>
      </c>
    </row>
    <row r="24" spans="1:10" x14ac:dyDescent="0.25">
      <c r="A24" s="146">
        <v>36817</v>
      </c>
      <c r="B24" s="61">
        <v>0</v>
      </c>
      <c r="C24" s="52">
        <v>-9051</v>
      </c>
      <c r="D24" s="61">
        <v>0</v>
      </c>
      <c r="E24" s="53">
        <v>-5052</v>
      </c>
      <c r="F24" s="143">
        <v>0</v>
      </c>
      <c r="G24" s="137"/>
      <c r="H24" s="55">
        <v>0</v>
      </c>
      <c r="I24" s="61">
        <v>0</v>
      </c>
      <c r="J24" s="54">
        <v>0</v>
      </c>
    </row>
    <row r="25" spans="1:10" x14ac:dyDescent="0.25">
      <c r="A25" s="146">
        <v>36818</v>
      </c>
      <c r="B25" s="61">
        <v>0</v>
      </c>
      <c r="C25" s="52">
        <v>-9051</v>
      </c>
      <c r="D25" s="61">
        <v>0</v>
      </c>
      <c r="E25" s="53">
        <v>-5052</v>
      </c>
      <c r="F25" s="143">
        <v>0</v>
      </c>
      <c r="G25" s="137"/>
      <c r="H25" s="55">
        <v>0</v>
      </c>
      <c r="I25" s="61">
        <v>0</v>
      </c>
      <c r="J25" s="54">
        <v>0</v>
      </c>
    </row>
    <row r="26" spans="1:10" x14ac:dyDescent="0.25">
      <c r="A26" s="146">
        <v>36819</v>
      </c>
      <c r="B26" s="61">
        <v>0</v>
      </c>
      <c r="C26" s="52">
        <v>-9051</v>
      </c>
      <c r="D26" s="61">
        <v>0</v>
      </c>
      <c r="E26" s="53">
        <v>-5052</v>
      </c>
      <c r="F26" s="143">
        <v>0</v>
      </c>
      <c r="G26" s="137"/>
      <c r="H26" s="55">
        <v>0</v>
      </c>
      <c r="I26" s="61">
        <v>0</v>
      </c>
      <c r="J26" s="54">
        <v>0</v>
      </c>
    </row>
    <row r="27" spans="1:10" x14ac:dyDescent="0.25">
      <c r="A27" s="146">
        <v>36820</v>
      </c>
      <c r="B27" s="61">
        <v>0</v>
      </c>
      <c r="C27" s="52">
        <v>-9051</v>
      </c>
      <c r="D27" s="61">
        <v>0</v>
      </c>
      <c r="E27" s="53">
        <v>-5052</v>
      </c>
      <c r="F27" s="143">
        <v>0</v>
      </c>
      <c r="G27" s="137"/>
      <c r="H27" s="55">
        <v>0</v>
      </c>
      <c r="I27" s="61">
        <v>0</v>
      </c>
      <c r="J27" s="54">
        <v>0</v>
      </c>
    </row>
    <row r="28" spans="1:10" x14ac:dyDescent="0.25">
      <c r="A28" s="146">
        <v>36821</v>
      </c>
      <c r="B28" s="61">
        <v>0</v>
      </c>
      <c r="C28" s="52">
        <v>-9051</v>
      </c>
      <c r="D28" s="61">
        <v>0</v>
      </c>
      <c r="E28" s="53">
        <v>-5052</v>
      </c>
      <c r="F28" s="143">
        <v>0</v>
      </c>
      <c r="G28" s="137"/>
      <c r="H28" s="55">
        <v>0</v>
      </c>
      <c r="I28" s="61">
        <v>0</v>
      </c>
      <c r="J28" s="54">
        <v>0</v>
      </c>
    </row>
    <row r="29" spans="1:10" x14ac:dyDescent="0.25">
      <c r="A29" s="146">
        <v>36822</v>
      </c>
      <c r="B29" s="61">
        <v>0</v>
      </c>
      <c r="C29" s="52">
        <v>-9051</v>
      </c>
      <c r="D29" s="61">
        <v>0</v>
      </c>
      <c r="E29" s="53">
        <v>-5052</v>
      </c>
      <c r="F29" s="143">
        <v>0</v>
      </c>
      <c r="G29" s="137"/>
      <c r="H29" s="55">
        <v>0</v>
      </c>
      <c r="I29" s="61">
        <v>0</v>
      </c>
      <c r="J29" s="54">
        <v>0</v>
      </c>
    </row>
    <row r="30" spans="1:10" x14ac:dyDescent="0.25">
      <c r="A30" s="146">
        <v>36823</v>
      </c>
      <c r="B30" s="61">
        <v>0</v>
      </c>
      <c r="C30" s="52">
        <v>-9051</v>
      </c>
      <c r="D30" s="61">
        <v>0</v>
      </c>
      <c r="E30" s="53">
        <v>-5052</v>
      </c>
      <c r="F30" s="143">
        <v>0</v>
      </c>
      <c r="G30" s="137"/>
      <c r="H30" s="55">
        <v>0</v>
      </c>
      <c r="I30" s="61">
        <v>0</v>
      </c>
      <c r="J30" s="54">
        <v>0</v>
      </c>
    </row>
    <row r="31" spans="1:10" x14ac:dyDescent="0.25">
      <c r="A31" s="146">
        <v>36824</v>
      </c>
      <c r="B31" s="61">
        <v>0</v>
      </c>
      <c r="C31" s="52">
        <v>-9051</v>
      </c>
      <c r="D31" s="61">
        <v>0</v>
      </c>
      <c r="E31" s="53">
        <v>-5052</v>
      </c>
      <c r="F31" s="143">
        <v>0</v>
      </c>
      <c r="G31" s="137"/>
      <c r="H31" s="55">
        <v>0</v>
      </c>
      <c r="I31" s="61">
        <v>0</v>
      </c>
      <c r="J31" s="54">
        <v>0</v>
      </c>
    </row>
    <row r="32" spans="1:10" x14ac:dyDescent="0.25">
      <c r="A32" s="146">
        <v>36825</v>
      </c>
      <c r="B32" s="61">
        <v>0</v>
      </c>
      <c r="C32" s="52">
        <v>-9051</v>
      </c>
      <c r="D32" s="61">
        <v>0</v>
      </c>
      <c r="E32" s="53">
        <v>-5052</v>
      </c>
      <c r="F32" s="143">
        <v>0</v>
      </c>
      <c r="G32" s="137"/>
      <c r="H32" s="56">
        <v>0</v>
      </c>
      <c r="I32" s="61">
        <v>0</v>
      </c>
      <c r="J32" s="54">
        <v>0</v>
      </c>
    </row>
    <row r="33" spans="1:10" x14ac:dyDescent="0.25">
      <c r="A33" s="146">
        <v>36826</v>
      </c>
      <c r="B33" s="61">
        <v>0</v>
      </c>
      <c r="C33" s="156">
        <v>-13231</v>
      </c>
      <c r="D33" s="61">
        <v>0</v>
      </c>
      <c r="E33" s="157">
        <v>-5052</v>
      </c>
      <c r="F33" s="143">
        <v>0</v>
      </c>
      <c r="G33" s="137"/>
      <c r="H33" s="56">
        <v>-12542</v>
      </c>
      <c r="I33" s="61">
        <v>0</v>
      </c>
      <c r="J33" s="54">
        <v>0</v>
      </c>
    </row>
    <row r="34" spans="1:10" x14ac:dyDescent="0.25">
      <c r="A34" s="146">
        <v>36827</v>
      </c>
      <c r="B34" s="61">
        <v>0</v>
      </c>
      <c r="C34" s="156">
        <v>-3477</v>
      </c>
      <c r="D34" s="61">
        <v>0</v>
      </c>
      <c r="E34" s="157">
        <v>-5052</v>
      </c>
      <c r="F34" s="143">
        <v>0</v>
      </c>
      <c r="G34" s="137"/>
      <c r="H34" s="55">
        <v>0</v>
      </c>
      <c r="I34" s="61">
        <v>0</v>
      </c>
      <c r="J34" s="54">
        <v>0</v>
      </c>
    </row>
    <row r="35" spans="1:10" x14ac:dyDescent="0.25">
      <c r="A35" s="146">
        <v>36828</v>
      </c>
      <c r="B35" s="61">
        <v>0</v>
      </c>
      <c r="C35" s="156">
        <v>-3477</v>
      </c>
      <c r="D35" s="61">
        <v>0</v>
      </c>
      <c r="E35" s="157">
        <v>-5052</v>
      </c>
      <c r="F35" s="143">
        <v>0</v>
      </c>
      <c r="G35" s="137"/>
      <c r="H35" s="55">
        <v>0</v>
      </c>
      <c r="I35" s="61">
        <v>0</v>
      </c>
      <c r="J35" s="54">
        <v>0</v>
      </c>
    </row>
    <row r="36" spans="1:10" x14ac:dyDescent="0.25">
      <c r="A36" s="146">
        <v>36829</v>
      </c>
      <c r="B36" s="61">
        <v>0</v>
      </c>
      <c r="C36" s="156">
        <v>-3477</v>
      </c>
      <c r="D36" s="61">
        <v>0</v>
      </c>
      <c r="E36" s="157">
        <v>-5052</v>
      </c>
      <c r="F36" s="143">
        <v>0</v>
      </c>
      <c r="G36" s="137"/>
      <c r="H36" s="55">
        <v>0</v>
      </c>
      <c r="I36" s="61">
        <v>0</v>
      </c>
      <c r="J36" s="54">
        <v>0</v>
      </c>
    </row>
    <row r="37" spans="1:10" x14ac:dyDescent="0.25">
      <c r="A37" s="146">
        <v>36830</v>
      </c>
      <c r="B37" s="61">
        <v>0</v>
      </c>
      <c r="C37" s="172">
        <v>-9051</v>
      </c>
      <c r="D37" s="171"/>
      <c r="E37" s="159">
        <v>-6012</v>
      </c>
      <c r="F37" s="143"/>
      <c r="G37" s="137">
        <v>0</v>
      </c>
      <c r="H37" s="135"/>
      <c r="I37" s="53"/>
      <c r="J37" s="135"/>
    </row>
    <row r="38" spans="1:10" x14ac:dyDescent="0.25">
      <c r="A38" s="2" t="s">
        <v>40</v>
      </c>
      <c r="B38" s="25">
        <f>SUM(B12:B37)+B6</f>
        <v>564547</v>
      </c>
      <c r="C38" s="25">
        <v>540047</v>
      </c>
      <c r="D38" s="25">
        <v>601510</v>
      </c>
      <c r="E38" s="25">
        <v>451596</v>
      </c>
      <c r="F38" s="25">
        <v>0</v>
      </c>
      <c r="G38" s="25">
        <f>SUM(SUM(G7:G36)+SUM(I7:I36)+G6+SUM(H7:H36)+SUM(J7:J36))</f>
        <v>631881</v>
      </c>
      <c r="H38" s="25">
        <f>SUM(SUM(H7:H36)+SUM(J7:J36)+H6+SUM(I7:I36)+SUM(K7:K36))</f>
        <v>631881</v>
      </c>
      <c r="I38" s="25">
        <f>SUM(SUM(I7:I36)+SUM(K7:K36)+I6+SUM(J7:J36)+SUM(L7:L36))</f>
        <v>0</v>
      </c>
      <c r="J38" s="25">
        <f>SUM(SUM(J7:J36)+SUM(L7:L36)+J6+SUM(K7:K36)+SUM(M7:M36))</f>
        <v>340978</v>
      </c>
    </row>
    <row r="39" spans="1:10" x14ac:dyDescent="0.25">
      <c r="A39" s="2" t="s">
        <v>4</v>
      </c>
      <c r="B39" s="26">
        <v>1371225</v>
      </c>
      <c r="C39" s="16"/>
      <c r="D39" s="16"/>
      <c r="E39" s="16"/>
      <c r="F39" s="37"/>
      <c r="G39" s="26">
        <v>999975</v>
      </c>
      <c r="H39" s="23"/>
      <c r="I39" s="46"/>
      <c r="J39" s="47"/>
    </row>
    <row r="40" spans="1:10" ht="13.8" thickBot="1" x14ac:dyDescent="0.3">
      <c r="A40" s="2" t="s">
        <v>5</v>
      </c>
      <c r="B40" s="27">
        <f>+B39-B38</f>
        <v>806678</v>
      </c>
      <c r="C40" s="38"/>
      <c r="D40" s="39"/>
      <c r="E40" s="39"/>
      <c r="F40" s="40"/>
      <c r="G40" s="27">
        <f>+G39-G38</f>
        <v>368094</v>
      </c>
      <c r="H40" s="28"/>
      <c r="I40" s="29"/>
      <c r="J40" s="30"/>
    </row>
    <row r="41" spans="1:10" ht="14.4" thickTop="1" thickBot="1" x14ac:dyDescent="0.3">
      <c r="A41" s="94" t="s">
        <v>24</v>
      </c>
      <c r="B41" s="96">
        <f>+B38+G38</f>
        <v>1196428</v>
      </c>
    </row>
    <row r="42" spans="1:10" ht="13.8" thickTop="1" x14ac:dyDescent="0.25">
      <c r="B42" s="158">
        <f>SUM(B12:B37)</f>
        <v>0</v>
      </c>
    </row>
  </sheetData>
  <mergeCells count="5">
    <mergeCell ref="A1:K1"/>
    <mergeCell ref="B2:D2"/>
    <mergeCell ref="G2:H2"/>
    <mergeCell ref="G3:J3"/>
    <mergeCell ref="B3:F3"/>
  </mergeCells>
  <pageMargins left="0" right="0" top="0.5" bottom="0.5" header="0.5" footer="0.5"/>
  <pageSetup scale="90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2"/>
  <sheetViews>
    <sheetView topLeftCell="A2" zoomScale="85" workbookViewId="0">
      <selection activeCell="K32" sqref="K32"/>
    </sheetView>
  </sheetViews>
  <sheetFormatPr defaultRowHeight="13.2" x14ac:dyDescent="0.25"/>
  <cols>
    <col min="1" max="1" width="21.5546875" customWidth="1"/>
    <col min="2" max="4" width="14.44140625" customWidth="1"/>
    <col min="5" max="5" width="14.6640625" customWidth="1"/>
    <col min="6" max="10" width="14.44140625" customWidth="1"/>
  </cols>
  <sheetData>
    <row r="1" spans="1:11" x14ac:dyDescent="0.25">
      <c r="A1" s="213" t="s">
        <v>6</v>
      </c>
      <c r="B1" s="213"/>
      <c r="C1" s="213"/>
      <c r="D1" s="213"/>
      <c r="E1" s="213"/>
      <c r="F1" s="213"/>
      <c r="G1" s="213"/>
      <c r="H1" s="213"/>
      <c r="I1" s="213"/>
      <c r="J1" s="213"/>
      <c r="K1" s="213"/>
    </row>
    <row r="2" spans="1:11" ht="13.8" thickBot="1" x14ac:dyDescent="0.3">
      <c r="B2" s="213" t="s">
        <v>35</v>
      </c>
      <c r="C2" s="213"/>
      <c r="D2" s="213"/>
      <c r="E2" s="3"/>
      <c r="F2" s="3"/>
      <c r="G2" s="213"/>
      <c r="H2" s="213"/>
      <c r="K2" s="16"/>
    </row>
    <row r="3" spans="1:11" ht="14.4" thickTop="1" thickBot="1" x14ac:dyDescent="0.3">
      <c r="B3" s="214" t="s">
        <v>43</v>
      </c>
      <c r="C3" s="215"/>
      <c r="D3" s="215"/>
      <c r="E3" s="215"/>
      <c r="F3" s="216"/>
      <c r="G3" s="214" t="s">
        <v>44</v>
      </c>
      <c r="H3" s="215"/>
      <c r="I3" s="215"/>
      <c r="J3" s="216"/>
    </row>
    <row r="4" spans="1:11" x14ac:dyDescent="0.25">
      <c r="B4" s="168" t="s">
        <v>8</v>
      </c>
      <c r="C4" s="8" t="s">
        <v>7</v>
      </c>
      <c r="D4" s="169" t="s">
        <v>9</v>
      </c>
      <c r="E4" s="20" t="s">
        <v>10</v>
      </c>
      <c r="G4" s="168" t="s">
        <v>29</v>
      </c>
      <c r="H4" s="8" t="s">
        <v>7</v>
      </c>
      <c r="I4" s="169" t="s">
        <v>9</v>
      </c>
      <c r="J4" s="20" t="s">
        <v>10</v>
      </c>
    </row>
    <row r="5" spans="1:11" x14ac:dyDescent="0.25">
      <c r="B5" s="173" t="s">
        <v>42</v>
      </c>
      <c r="C5" s="152" t="s">
        <v>39</v>
      </c>
      <c r="D5" s="170"/>
      <c r="E5" s="166" t="s">
        <v>39</v>
      </c>
      <c r="F5" s="167"/>
      <c r="G5" s="154">
        <v>25658</v>
      </c>
      <c r="H5" s="147"/>
      <c r="I5" s="155"/>
      <c r="J5" s="149"/>
    </row>
    <row r="6" spans="1:11" ht="13.8" thickBot="1" x14ac:dyDescent="0.3">
      <c r="A6" s="2" t="s">
        <v>41</v>
      </c>
      <c r="B6" s="177">
        <v>0</v>
      </c>
      <c r="C6" s="9">
        <v>540047</v>
      </c>
      <c r="D6" s="178">
        <v>0</v>
      </c>
      <c r="E6" s="141">
        <v>451596</v>
      </c>
      <c r="F6" s="141"/>
      <c r="G6" s="179"/>
      <c r="H6" s="9">
        <v>631881</v>
      </c>
      <c r="I6" s="180"/>
      <c r="J6" s="187">
        <v>340978</v>
      </c>
    </row>
    <row r="7" spans="1:11" x14ac:dyDescent="0.25">
      <c r="A7" s="146">
        <v>36831</v>
      </c>
      <c r="B7" s="58">
        <v>0</v>
      </c>
      <c r="C7" s="161">
        <v>-8697</v>
      </c>
      <c r="D7" s="60">
        <v>0</v>
      </c>
      <c r="E7" s="162">
        <v>-5752</v>
      </c>
      <c r="F7" s="142">
        <v>0</v>
      </c>
      <c r="G7" s="145"/>
      <c r="H7" s="53">
        <v>0</v>
      </c>
      <c r="I7" s="60">
        <v>0</v>
      </c>
      <c r="J7" s="51">
        <v>0</v>
      </c>
    </row>
    <row r="8" spans="1:11" x14ac:dyDescent="0.25">
      <c r="A8" s="146">
        <v>36832</v>
      </c>
      <c r="B8" s="59">
        <v>0</v>
      </c>
      <c r="C8" s="56">
        <v>-11163</v>
      </c>
      <c r="D8" s="61">
        <v>0</v>
      </c>
      <c r="E8" s="163">
        <v>-6822</v>
      </c>
      <c r="F8" s="143">
        <v>0</v>
      </c>
      <c r="G8" s="137">
        <v>0</v>
      </c>
      <c r="H8" s="175">
        <v>0</v>
      </c>
      <c r="I8" s="61">
        <v>0</v>
      </c>
      <c r="J8" s="54">
        <v>0</v>
      </c>
    </row>
    <row r="9" spans="1:11" x14ac:dyDescent="0.25">
      <c r="A9" s="146">
        <v>36833</v>
      </c>
      <c r="B9" s="59">
        <v>0</v>
      </c>
      <c r="C9" s="56">
        <v>-11682</v>
      </c>
      <c r="D9" s="61">
        <v>0</v>
      </c>
      <c r="E9" s="137">
        <v>-6601</v>
      </c>
      <c r="F9" s="143">
        <v>0</v>
      </c>
      <c r="G9" s="137"/>
      <c r="H9" s="175">
        <v>-5742</v>
      </c>
      <c r="I9" s="61">
        <v>0</v>
      </c>
      <c r="J9" s="54">
        <v>0</v>
      </c>
    </row>
    <row r="10" spans="1:11" x14ac:dyDescent="0.25">
      <c r="A10" s="146">
        <v>36834</v>
      </c>
      <c r="B10" s="59">
        <v>0</v>
      </c>
      <c r="C10" s="56">
        <v>-11251</v>
      </c>
      <c r="D10" s="61">
        <v>0</v>
      </c>
      <c r="E10" s="165">
        <v>-6712</v>
      </c>
      <c r="F10" s="143">
        <v>0</v>
      </c>
      <c r="G10" s="137"/>
      <c r="H10" s="53">
        <v>0</v>
      </c>
      <c r="I10" s="61">
        <v>0</v>
      </c>
      <c r="J10" s="54">
        <v>0</v>
      </c>
    </row>
    <row r="11" spans="1:11" x14ac:dyDescent="0.25">
      <c r="A11" s="146">
        <v>36835</v>
      </c>
      <c r="B11" s="59">
        <v>0</v>
      </c>
      <c r="C11" s="56">
        <v>-11251</v>
      </c>
      <c r="D11" s="61">
        <v>0</v>
      </c>
      <c r="E11" s="165">
        <v>-6712</v>
      </c>
      <c r="F11" s="143">
        <v>0</v>
      </c>
      <c r="G11" s="137"/>
      <c r="H11" s="53">
        <v>0</v>
      </c>
      <c r="I11" s="61">
        <v>0</v>
      </c>
      <c r="J11" s="54">
        <v>0</v>
      </c>
    </row>
    <row r="12" spans="1:11" x14ac:dyDescent="0.25">
      <c r="A12" s="146">
        <v>36836</v>
      </c>
      <c r="B12" s="59">
        <v>0</v>
      </c>
      <c r="C12" s="56">
        <v>-11251</v>
      </c>
      <c r="D12" s="61">
        <v>0</v>
      </c>
      <c r="E12" s="165">
        <v>-6712</v>
      </c>
      <c r="F12" s="143">
        <v>0</v>
      </c>
      <c r="G12" s="137"/>
      <c r="H12" s="55">
        <v>0</v>
      </c>
      <c r="I12" s="61">
        <v>0</v>
      </c>
      <c r="J12" s="54">
        <v>0</v>
      </c>
    </row>
    <row r="13" spans="1:11" x14ac:dyDescent="0.25">
      <c r="A13" s="146">
        <v>36837</v>
      </c>
      <c r="B13" s="59">
        <v>0</v>
      </c>
      <c r="C13" s="52">
        <v>-10974</v>
      </c>
      <c r="D13" s="61">
        <v>0</v>
      </c>
      <c r="E13" s="165">
        <v>-6712</v>
      </c>
      <c r="F13" s="143">
        <v>0</v>
      </c>
      <c r="G13" s="137"/>
      <c r="H13" s="56">
        <v>0</v>
      </c>
      <c r="I13" s="61">
        <v>0</v>
      </c>
      <c r="J13" s="54">
        <v>0</v>
      </c>
    </row>
    <row r="14" spans="1:11" x14ac:dyDescent="0.25">
      <c r="A14" s="146">
        <v>36838</v>
      </c>
      <c r="B14" s="59">
        <v>0</v>
      </c>
      <c r="C14" s="52">
        <v>-10974</v>
      </c>
      <c r="D14" s="61">
        <v>0</v>
      </c>
      <c r="E14" s="165">
        <v>-6712</v>
      </c>
      <c r="F14" s="143">
        <v>0</v>
      </c>
      <c r="G14" s="137"/>
      <c r="H14" s="56">
        <v>0</v>
      </c>
      <c r="I14" s="61">
        <v>0</v>
      </c>
      <c r="J14" s="54">
        <v>0</v>
      </c>
    </row>
    <row r="15" spans="1:11" x14ac:dyDescent="0.25">
      <c r="A15" s="146">
        <v>36839</v>
      </c>
      <c r="B15" s="59">
        <v>0</v>
      </c>
      <c r="C15" s="52">
        <v>-10974</v>
      </c>
      <c r="D15" s="61">
        <v>0</v>
      </c>
      <c r="E15" s="165">
        <v>-6712</v>
      </c>
      <c r="F15" s="143">
        <v>0</v>
      </c>
      <c r="G15" s="137"/>
      <c r="H15" s="56">
        <v>0</v>
      </c>
      <c r="I15" s="61">
        <v>0</v>
      </c>
      <c r="J15" s="54">
        <v>0</v>
      </c>
    </row>
    <row r="16" spans="1:11" x14ac:dyDescent="0.25">
      <c r="A16" s="146">
        <v>36840</v>
      </c>
      <c r="B16" s="59">
        <v>0</v>
      </c>
      <c r="C16" s="52">
        <v>-10974</v>
      </c>
      <c r="D16" s="61">
        <v>0</v>
      </c>
      <c r="E16" s="165">
        <v>-6712</v>
      </c>
      <c r="F16" s="143">
        <v>0</v>
      </c>
      <c r="G16" s="137"/>
      <c r="H16" s="55">
        <v>0</v>
      </c>
      <c r="I16" s="61">
        <v>0</v>
      </c>
      <c r="J16" s="54">
        <v>0</v>
      </c>
    </row>
    <row r="17" spans="1:10" x14ac:dyDescent="0.25">
      <c r="A17" s="146">
        <v>36841</v>
      </c>
      <c r="B17" s="59">
        <v>0</v>
      </c>
      <c r="C17" s="52">
        <v>-8884</v>
      </c>
      <c r="D17" s="61">
        <v>0</v>
      </c>
      <c r="E17" s="165">
        <v>-9399</v>
      </c>
      <c r="F17" s="143">
        <v>0</v>
      </c>
      <c r="G17" s="137"/>
      <c r="H17" s="174">
        <v>-4487</v>
      </c>
      <c r="I17" s="61">
        <v>0</v>
      </c>
      <c r="J17" s="54">
        <v>0</v>
      </c>
    </row>
    <row r="18" spans="1:10" x14ac:dyDescent="0.25">
      <c r="A18" s="146">
        <v>36842</v>
      </c>
      <c r="B18" s="59">
        <v>0</v>
      </c>
      <c r="C18" s="52">
        <v>-8884</v>
      </c>
      <c r="D18" s="61">
        <v>0</v>
      </c>
      <c r="E18" s="165">
        <v>-9399</v>
      </c>
      <c r="F18" s="143">
        <v>0</v>
      </c>
      <c r="G18" s="137"/>
      <c r="H18" s="174">
        <v>-4487</v>
      </c>
      <c r="I18" s="61">
        <v>0</v>
      </c>
      <c r="J18" s="54">
        <v>0</v>
      </c>
    </row>
    <row r="19" spans="1:10" x14ac:dyDescent="0.25">
      <c r="A19" s="146">
        <v>36843</v>
      </c>
      <c r="B19" s="59">
        <v>0</v>
      </c>
      <c r="C19" s="52">
        <v>-8884</v>
      </c>
      <c r="D19" s="61">
        <v>0</v>
      </c>
      <c r="E19" s="165">
        <v>-9399</v>
      </c>
      <c r="F19" s="143">
        <v>0</v>
      </c>
      <c r="G19" s="137"/>
      <c r="H19" s="174">
        <v>-4487</v>
      </c>
      <c r="I19" s="61">
        <v>0</v>
      </c>
      <c r="J19" s="54">
        <v>0</v>
      </c>
    </row>
    <row r="20" spans="1:10" x14ac:dyDescent="0.25">
      <c r="A20" s="146">
        <v>36844</v>
      </c>
      <c r="B20" s="59">
        <v>0</v>
      </c>
      <c r="C20" s="52">
        <v>-8884</v>
      </c>
      <c r="D20" s="61">
        <v>0</v>
      </c>
      <c r="E20" s="165">
        <v>-9399</v>
      </c>
      <c r="F20" s="143">
        <v>0</v>
      </c>
      <c r="G20" s="137"/>
      <c r="H20" s="174">
        <v>-4487</v>
      </c>
      <c r="I20" s="61">
        <v>0</v>
      </c>
      <c r="J20" s="54">
        <v>0</v>
      </c>
    </row>
    <row r="21" spans="1:10" x14ac:dyDescent="0.25">
      <c r="A21" s="146">
        <v>36845</v>
      </c>
      <c r="B21" s="59">
        <v>0</v>
      </c>
      <c r="C21" s="52">
        <v>-8884</v>
      </c>
      <c r="D21" s="61">
        <v>0</v>
      </c>
      <c r="E21" s="165">
        <v>-9399</v>
      </c>
      <c r="F21" s="143">
        <v>0</v>
      </c>
      <c r="G21" s="137"/>
      <c r="H21" s="174">
        <v>-4487</v>
      </c>
      <c r="I21" s="61">
        <v>0</v>
      </c>
      <c r="J21" s="54">
        <v>0</v>
      </c>
    </row>
    <row r="22" spans="1:10" x14ac:dyDescent="0.25">
      <c r="A22" s="146">
        <v>36846</v>
      </c>
      <c r="B22" s="59">
        <v>0</v>
      </c>
      <c r="C22" s="52">
        <v>-8884</v>
      </c>
      <c r="D22" s="61">
        <v>0</v>
      </c>
      <c r="E22" s="165">
        <v>-9399</v>
      </c>
      <c r="F22" s="143">
        <v>0</v>
      </c>
      <c r="G22" s="137"/>
      <c r="H22" s="174">
        <v>-4487</v>
      </c>
      <c r="I22" s="61">
        <v>0</v>
      </c>
      <c r="J22" s="54">
        <v>0</v>
      </c>
    </row>
    <row r="23" spans="1:10" x14ac:dyDescent="0.25">
      <c r="A23" s="146">
        <v>36847</v>
      </c>
      <c r="B23" s="59">
        <v>0</v>
      </c>
      <c r="C23" s="52">
        <v>-8884</v>
      </c>
      <c r="D23" s="61">
        <v>0</v>
      </c>
      <c r="E23" s="165">
        <v>-9399</v>
      </c>
      <c r="F23" s="143">
        <v>0</v>
      </c>
      <c r="G23" s="137"/>
      <c r="H23" s="174">
        <v>-10005</v>
      </c>
      <c r="I23" s="61">
        <v>0</v>
      </c>
      <c r="J23" s="54">
        <v>0</v>
      </c>
    </row>
    <row r="24" spans="1:10" x14ac:dyDescent="0.25">
      <c r="A24" s="146">
        <v>36848</v>
      </c>
      <c r="B24" s="59">
        <v>0</v>
      </c>
      <c r="C24" s="52">
        <v>-8884</v>
      </c>
      <c r="D24" s="61">
        <v>0</v>
      </c>
      <c r="E24" s="165">
        <v>-9399</v>
      </c>
      <c r="F24" s="143">
        <v>0</v>
      </c>
      <c r="G24" s="137"/>
      <c r="H24" s="174">
        <v>-12000</v>
      </c>
      <c r="I24" s="61">
        <v>0</v>
      </c>
      <c r="J24" s="54">
        <v>0</v>
      </c>
    </row>
    <row r="25" spans="1:10" x14ac:dyDescent="0.25">
      <c r="A25" s="146">
        <v>36849</v>
      </c>
      <c r="B25" s="59">
        <v>0</v>
      </c>
      <c r="C25" s="52">
        <v>-8884</v>
      </c>
      <c r="D25" s="61">
        <v>0</v>
      </c>
      <c r="E25" s="165">
        <v>-9399</v>
      </c>
      <c r="F25" s="143">
        <v>0</v>
      </c>
      <c r="G25" s="137"/>
      <c r="H25" s="56">
        <v>-12000</v>
      </c>
      <c r="I25" s="61">
        <v>0</v>
      </c>
      <c r="J25" s="54">
        <v>0</v>
      </c>
    </row>
    <row r="26" spans="1:10" x14ac:dyDescent="0.25">
      <c r="A26" s="146">
        <v>36850</v>
      </c>
      <c r="B26" s="59">
        <v>0</v>
      </c>
      <c r="C26" s="52">
        <v>-8884</v>
      </c>
      <c r="D26" s="61">
        <v>0</v>
      </c>
      <c r="E26" s="165">
        <v>-9399</v>
      </c>
      <c r="F26" s="143">
        <v>0</v>
      </c>
      <c r="G26" s="137"/>
      <c r="H26" s="56">
        <v>-12000</v>
      </c>
      <c r="I26" s="61">
        <v>0</v>
      </c>
      <c r="J26" s="54">
        <v>0</v>
      </c>
    </row>
    <row r="27" spans="1:10" x14ac:dyDescent="0.25">
      <c r="A27" s="146">
        <v>36851</v>
      </c>
      <c r="B27" s="59">
        <v>0</v>
      </c>
      <c r="C27" s="52">
        <v>-7473</v>
      </c>
      <c r="D27" s="61">
        <v>0</v>
      </c>
      <c r="E27" s="165">
        <v>-10810</v>
      </c>
      <c r="F27" s="143">
        <v>0</v>
      </c>
      <c r="G27" s="137"/>
      <c r="H27" s="56">
        <v>-9769</v>
      </c>
      <c r="I27" s="61">
        <v>0</v>
      </c>
      <c r="J27" s="54">
        <v>0</v>
      </c>
    </row>
    <row r="28" spans="1:10" x14ac:dyDescent="0.25">
      <c r="A28" s="146">
        <v>36852</v>
      </c>
      <c r="B28" s="59">
        <v>0</v>
      </c>
      <c r="C28" s="52">
        <v>-8473</v>
      </c>
      <c r="D28" s="61">
        <v>0</v>
      </c>
      <c r="E28" s="165">
        <v>-9810</v>
      </c>
      <c r="F28" s="143">
        <v>0</v>
      </c>
      <c r="G28" s="137"/>
      <c r="H28" s="56">
        <v>-12244</v>
      </c>
      <c r="I28" s="61">
        <v>0</v>
      </c>
      <c r="J28" s="54">
        <v>0</v>
      </c>
    </row>
    <row r="29" spans="1:10" x14ac:dyDescent="0.25">
      <c r="A29" s="146">
        <v>36853</v>
      </c>
      <c r="B29" s="59">
        <v>0</v>
      </c>
      <c r="C29" s="52">
        <v>-8884</v>
      </c>
      <c r="D29" s="61">
        <v>0</v>
      </c>
      <c r="E29" s="165">
        <v>-9399</v>
      </c>
      <c r="F29" s="143">
        <v>0</v>
      </c>
      <c r="G29" s="137">
        <v>387</v>
      </c>
      <c r="H29" s="56">
        <v>-5108</v>
      </c>
      <c r="I29" s="61">
        <v>0</v>
      </c>
      <c r="J29" s="54">
        <v>0</v>
      </c>
    </row>
    <row r="30" spans="1:10" x14ac:dyDescent="0.25">
      <c r="A30" s="146">
        <v>36854</v>
      </c>
      <c r="B30" s="59">
        <v>0</v>
      </c>
      <c r="C30" s="52">
        <v>-8884</v>
      </c>
      <c r="D30" s="61">
        <v>0</v>
      </c>
      <c r="E30" s="165">
        <v>-9399</v>
      </c>
      <c r="F30" s="143">
        <v>0</v>
      </c>
      <c r="G30" s="137">
        <v>26</v>
      </c>
      <c r="H30" s="56">
        <v>-5108</v>
      </c>
      <c r="I30" s="61">
        <v>0</v>
      </c>
      <c r="J30" s="54">
        <v>0</v>
      </c>
    </row>
    <row r="31" spans="1:10" x14ac:dyDescent="0.25">
      <c r="A31" s="146">
        <v>36855</v>
      </c>
      <c r="B31" s="59">
        <v>0</v>
      </c>
      <c r="C31" s="52">
        <v>-8884</v>
      </c>
      <c r="D31" s="61">
        <v>0</v>
      </c>
      <c r="E31" s="165">
        <v>-9399</v>
      </c>
      <c r="F31" s="143">
        <v>0</v>
      </c>
      <c r="G31" s="137">
        <v>339</v>
      </c>
      <c r="H31" s="56">
        <v>-5108</v>
      </c>
      <c r="I31" s="61">
        <v>0</v>
      </c>
      <c r="J31" s="54">
        <v>0</v>
      </c>
    </row>
    <row r="32" spans="1:10" x14ac:dyDescent="0.25">
      <c r="A32" s="146">
        <v>36856</v>
      </c>
      <c r="B32" s="59">
        <v>0</v>
      </c>
      <c r="C32" s="52">
        <v>-8884</v>
      </c>
      <c r="D32" s="61">
        <v>0</v>
      </c>
      <c r="E32" s="165">
        <v>-9399</v>
      </c>
      <c r="F32" s="143">
        <v>0</v>
      </c>
      <c r="G32" s="137">
        <v>320</v>
      </c>
      <c r="H32" s="56">
        <v>-5108</v>
      </c>
      <c r="I32" s="61">
        <v>0</v>
      </c>
      <c r="J32" s="54">
        <v>0</v>
      </c>
    </row>
    <row r="33" spans="1:10" x14ac:dyDescent="0.25">
      <c r="A33" s="146">
        <v>36857</v>
      </c>
      <c r="B33" s="59">
        <v>0</v>
      </c>
      <c r="C33" s="52">
        <v>-8884</v>
      </c>
      <c r="D33" s="61">
        <v>0</v>
      </c>
      <c r="E33" s="165">
        <v>-9399</v>
      </c>
      <c r="F33" s="143">
        <v>0</v>
      </c>
      <c r="G33" s="137">
        <v>315</v>
      </c>
      <c r="H33" s="56">
        <v>-5108</v>
      </c>
      <c r="I33" s="61">
        <v>0</v>
      </c>
      <c r="J33" s="54">
        <v>0</v>
      </c>
    </row>
    <row r="34" spans="1:10" x14ac:dyDescent="0.25">
      <c r="A34" s="146">
        <v>36858</v>
      </c>
      <c r="B34" s="59">
        <v>0</v>
      </c>
      <c r="C34" s="52">
        <v>-8884</v>
      </c>
      <c r="D34" s="61">
        <v>0</v>
      </c>
      <c r="E34" s="164">
        <v>0</v>
      </c>
      <c r="F34" s="143">
        <v>0</v>
      </c>
      <c r="G34" s="137">
        <v>319</v>
      </c>
      <c r="H34" s="56">
        <v>-5108</v>
      </c>
      <c r="I34" s="61">
        <v>0</v>
      </c>
      <c r="J34" s="54">
        <v>0</v>
      </c>
    </row>
    <row r="35" spans="1:10" x14ac:dyDescent="0.25">
      <c r="A35" s="146">
        <v>36859</v>
      </c>
      <c r="B35" s="59">
        <v>0</v>
      </c>
      <c r="C35" s="52">
        <v>-8884</v>
      </c>
      <c r="D35" s="61">
        <v>0</v>
      </c>
      <c r="E35" s="165">
        <v>-9399</v>
      </c>
      <c r="F35" s="143">
        <v>0</v>
      </c>
      <c r="G35" s="137">
        <v>308</v>
      </c>
      <c r="H35" s="56">
        <v>-6109</v>
      </c>
      <c r="I35" s="61">
        <v>0</v>
      </c>
      <c r="J35" s="54">
        <v>0</v>
      </c>
    </row>
    <row r="36" spans="1:10" x14ac:dyDescent="0.25">
      <c r="A36" s="146">
        <v>36860</v>
      </c>
      <c r="B36" s="59">
        <v>0</v>
      </c>
      <c r="C36" s="52">
        <v>-8884</v>
      </c>
      <c r="D36" s="61">
        <v>0</v>
      </c>
      <c r="E36" s="165">
        <v>-9399</v>
      </c>
      <c r="F36" s="143">
        <v>0</v>
      </c>
      <c r="G36" s="137">
        <v>315</v>
      </c>
      <c r="H36" s="56">
        <v>-5108</v>
      </c>
      <c r="I36" s="61">
        <v>0</v>
      </c>
      <c r="J36" s="54">
        <v>0</v>
      </c>
    </row>
    <row r="37" spans="1:10" x14ac:dyDescent="0.25">
      <c r="A37" s="146"/>
      <c r="B37" s="48">
        <v>0</v>
      </c>
      <c r="C37" s="160"/>
      <c r="D37" s="137"/>
      <c r="E37" s="164">
        <v>0</v>
      </c>
      <c r="F37" s="143"/>
      <c r="G37" s="137">
        <v>0</v>
      </c>
      <c r="H37" s="135"/>
      <c r="I37" s="53"/>
      <c r="J37" s="135"/>
    </row>
    <row r="38" spans="1:10" x14ac:dyDescent="0.25">
      <c r="A38" s="2" t="s">
        <v>45</v>
      </c>
      <c r="B38" s="25">
        <f t="shared" ref="B38:J38" si="0">SUM(B7:B37)</f>
        <v>0</v>
      </c>
      <c r="C38" s="25">
        <f t="shared" si="0"/>
        <v>-285049</v>
      </c>
      <c r="D38" s="25">
        <f t="shared" si="0"/>
        <v>0</v>
      </c>
      <c r="E38" s="25">
        <f t="shared" si="0"/>
        <v>-246562</v>
      </c>
      <c r="F38" s="25">
        <f t="shared" si="0"/>
        <v>0</v>
      </c>
      <c r="G38" s="25">
        <f t="shared" si="0"/>
        <v>2329</v>
      </c>
      <c r="H38" s="25">
        <f t="shared" si="0"/>
        <v>-142547</v>
      </c>
      <c r="I38" s="25">
        <f t="shared" si="0"/>
        <v>0</v>
      </c>
      <c r="J38" s="25">
        <f t="shared" si="0"/>
        <v>0</v>
      </c>
    </row>
    <row r="39" spans="1:10" x14ac:dyDescent="0.25">
      <c r="A39" s="2" t="s">
        <v>11</v>
      </c>
      <c r="B39" s="185">
        <f>C39+E39</f>
        <v>460032</v>
      </c>
      <c r="C39" s="16">
        <f>(C6+B38+C38)</f>
        <v>254998</v>
      </c>
      <c r="D39" s="181"/>
      <c r="E39" s="16">
        <f>E6+D38+E38</f>
        <v>205034</v>
      </c>
      <c r="F39" s="182"/>
      <c r="G39" s="185">
        <f>H39+J39</f>
        <v>832641</v>
      </c>
      <c r="H39" s="176">
        <f>H6+G38+H38</f>
        <v>491663</v>
      </c>
      <c r="I39" s="183"/>
      <c r="J39" s="184">
        <f>J6+I38+J38</f>
        <v>340978</v>
      </c>
    </row>
    <row r="40" spans="1:10" ht="13.8" thickBot="1" x14ac:dyDescent="0.3">
      <c r="A40" s="2" t="s">
        <v>5</v>
      </c>
      <c r="B40" s="188">
        <f>B41/2371200</f>
        <v>0.54515561740890683</v>
      </c>
      <c r="C40" s="38"/>
      <c r="D40" s="39"/>
      <c r="E40" s="39"/>
      <c r="F40" s="40"/>
      <c r="G40" s="27"/>
      <c r="H40" s="28"/>
      <c r="I40" s="29"/>
      <c r="J40" s="30"/>
    </row>
    <row r="41" spans="1:10" ht="14.4" thickTop="1" thickBot="1" x14ac:dyDescent="0.3">
      <c r="A41" s="94" t="s">
        <v>24</v>
      </c>
      <c r="B41" s="186">
        <f>B39+G39</f>
        <v>1292673</v>
      </c>
    </row>
    <row r="42" spans="1:10" ht="13.8" thickTop="1" x14ac:dyDescent="0.25">
      <c r="B42" s="158">
        <f>SUM(B12:B37)</f>
        <v>0</v>
      </c>
    </row>
  </sheetData>
  <mergeCells count="5">
    <mergeCell ref="A1:K1"/>
    <mergeCell ref="B2:D2"/>
    <mergeCell ref="G2:H2"/>
    <mergeCell ref="G3:J3"/>
    <mergeCell ref="B3:F3"/>
  </mergeCells>
  <pageMargins left="0" right="0" top="0.5" bottom="0.5" header="0.5" footer="0.5"/>
  <pageSetup scale="8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Named Ranges</vt:lpstr>
      </vt:variant>
      <vt:variant>
        <vt:i4>8</vt:i4>
      </vt:variant>
    </vt:vector>
  </HeadingPairs>
  <TitlesOfParts>
    <vt:vector size="29" baseType="lpstr">
      <vt:lpstr>DEC99GULFCOAST</vt:lpstr>
      <vt:lpstr>JAN00GULFCOAST</vt:lpstr>
      <vt:lpstr>May00GulfCoast</vt:lpstr>
      <vt:lpstr>June00GulfCoast</vt:lpstr>
      <vt:lpstr>July2000GulfCoast</vt:lpstr>
      <vt:lpstr>August 2000 GulfCoast </vt:lpstr>
      <vt:lpstr>September 2000 GulfCoast</vt:lpstr>
      <vt:lpstr>October 2000 GulfCoast </vt:lpstr>
      <vt:lpstr>November 2000 GulfCoast  </vt:lpstr>
      <vt:lpstr>December 2000 GulfCoast   </vt:lpstr>
      <vt:lpstr>January 2001 GulfCoast </vt:lpstr>
      <vt:lpstr>Febuary 2001 GulfCoast </vt:lpstr>
      <vt:lpstr>March 2001 GulfCoast </vt:lpstr>
      <vt:lpstr>JANMOSSBLUFF</vt:lpstr>
      <vt:lpstr>FEBMOSSBLUFF</vt:lpstr>
      <vt:lpstr>MarMOSSBLUFF</vt:lpstr>
      <vt:lpstr>AprMOSSBLUFF</vt:lpstr>
      <vt:lpstr>MayMosBluff</vt:lpstr>
      <vt:lpstr>JuneMossBluff</vt:lpstr>
      <vt:lpstr>JulyMossBluff</vt:lpstr>
      <vt:lpstr>AugustMossBluff</vt:lpstr>
      <vt:lpstr>'December 2000 GulfCoast   '!Print_Area</vt:lpstr>
      <vt:lpstr>'Febuary 2001 GulfCoast '!Print_Area</vt:lpstr>
      <vt:lpstr>JANMOSSBLUFF!Print_Area</vt:lpstr>
      <vt:lpstr>'January 2001 GulfCoast '!Print_Area</vt:lpstr>
      <vt:lpstr>'March 2001 GulfCoast '!Print_Area</vt:lpstr>
      <vt:lpstr>'November 2000 GulfCoast  '!Print_Area</vt:lpstr>
      <vt:lpstr>'October 2000 GulfCoast '!Print_Area</vt:lpstr>
      <vt:lpstr>'September 2000 GulfCoast'!Print_Area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lisa kinsey</dc:creator>
  <cp:lastModifiedBy>Havlíček Jan</cp:lastModifiedBy>
  <cp:lastPrinted>2001-02-13T12:28:22Z</cp:lastPrinted>
  <dcterms:created xsi:type="dcterms:W3CDTF">1999-12-06T14:15:36Z</dcterms:created>
  <dcterms:modified xsi:type="dcterms:W3CDTF">2023-09-10T12:18:29Z</dcterms:modified>
</cp:coreProperties>
</file>