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5180" windowHeight="8832"/>
  </bookViews>
  <sheets>
    <sheet name="OA Form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V1" i="1" l="1"/>
  <c r="V2" i="1"/>
  <c r="J10" i="1"/>
  <c r="T10" i="1"/>
  <c r="V10" i="1"/>
  <c r="J11" i="1"/>
  <c r="L11" i="1"/>
  <c r="N11" i="1"/>
  <c r="T11" i="1"/>
  <c r="J12" i="1"/>
  <c r="L12" i="1"/>
  <c r="N12" i="1"/>
  <c r="T12" i="1"/>
  <c r="J13" i="1"/>
  <c r="T13" i="1"/>
  <c r="V13" i="1"/>
  <c r="J14" i="1"/>
  <c r="V14" i="1"/>
  <c r="J15" i="1"/>
  <c r="L15" i="1"/>
  <c r="N15" i="1"/>
  <c r="T15" i="1"/>
  <c r="V15" i="1"/>
  <c r="J16" i="1"/>
  <c r="L16" i="1"/>
  <c r="N16" i="1"/>
  <c r="T16" i="1"/>
  <c r="V16" i="1"/>
  <c r="V19" i="1"/>
  <c r="V20" i="1"/>
  <c r="L27" i="1"/>
  <c r="N27" i="1"/>
  <c r="L30" i="1"/>
  <c r="N30" i="1"/>
  <c r="L31" i="1"/>
  <c r="N31" i="1"/>
  <c r="J35" i="1"/>
  <c r="N35" i="1"/>
  <c r="V35" i="1"/>
  <c r="J36" i="1"/>
  <c r="N36" i="1"/>
  <c r="V36" i="1"/>
  <c r="V37" i="1"/>
  <c r="V39" i="1"/>
  <c r="V41" i="1"/>
</calcChain>
</file>

<file path=xl/comments1.xml><?xml version="1.0" encoding="utf-8"?>
<comments xmlns="http://schemas.openxmlformats.org/spreadsheetml/2006/main">
  <authors>
    <author>plove</author>
  </authors>
  <commentList>
    <comment ref="J14" authorId="0" shapeId="0">
      <text>
        <r>
          <rPr>
            <b/>
            <sz val="8"/>
            <color indexed="81"/>
            <rFont val="Tahoma"/>
          </rPr>
          <t>plove:</t>
        </r>
        <r>
          <rPr>
            <sz val="8"/>
            <color indexed="81"/>
            <rFont val="Tahoma"/>
          </rPr>
          <t xml:space="preserve">
Enter as  opposite sign as the compare report amount. (Sales same sign as liq file, purchase opposite sign of liq file.</t>
        </r>
      </text>
    </comment>
    <comment ref="V36" authorId="0" shapeId="0">
      <text>
        <r>
          <rPr>
            <b/>
            <sz val="8"/>
            <color indexed="81"/>
            <rFont val="Tahoma"/>
          </rPr>
          <t>plove:</t>
        </r>
        <r>
          <rPr>
            <sz val="8"/>
            <color indexed="81"/>
            <rFont val="Tahoma"/>
          </rPr>
          <t xml:space="preserve">
This is the variance due to estimate volumes vs. firm volumes
</t>
        </r>
      </text>
    </comment>
    <comment ref="V39" authorId="0" shapeId="0">
      <text>
        <r>
          <rPr>
            <b/>
            <sz val="8"/>
            <color indexed="81"/>
            <rFont val="Tahoma"/>
          </rPr>
          <t>plove:</t>
        </r>
        <r>
          <rPr>
            <sz val="8"/>
            <color indexed="81"/>
            <rFont val="Tahoma"/>
          </rPr>
          <t xml:space="preserve">
This is the variance due to additional volume over the original estimate that was valued at the UA4 rate.</t>
        </r>
      </text>
    </comment>
  </commentList>
</comments>
</file>

<file path=xl/sharedStrings.xml><?xml version="1.0" encoding="utf-8"?>
<sst xmlns="http://schemas.openxmlformats.org/spreadsheetml/2006/main" count="111" uniqueCount="77">
  <si>
    <t>ENRON CAPITAL &amp; TRADE RESOURCES</t>
  </si>
  <si>
    <t xml:space="preserve">Date Prepared:  </t>
  </si>
  <si>
    <t xml:space="preserve">ENERGY OPERATIONS </t>
  </si>
  <si>
    <t xml:space="preserve">Time Prepared:  </t>
  </si>
  <si>
    <t>OPERATIONAL ANALYSIS FORM</t>
  </si>
  <si>
    <t>REGION:</t>
  </si>
  <si>
    <t>Client Services Input</t>
  </si>
  <si>
    <t>Adjustment by Gas Accounting</t>
  </si>
  <si>
    <t>PROD MONTH:</t>
  </si>
  <si>
    <t>ECONOMIC ESTIMATE</t>
  </si>
  <si>
    <t>DOWNLOAD UNIFY (G/L EST.)</t>
  </si>
  <si>
    <t>UNIFY/GL SHOULD BE</t>
  </si>
  <si>
    <t>MANUAL ACCRUALS</t>
  </si>
  <si>
    <t>ECONOMIC ESTIMATE  ADJ.</t>
  </si>
  <si>
    <t>TRANS TYPE:</t>
  </si>
  <si>
    <t>A</t>
  </si>
  <si>
    <t>B</t>
  </si>
  <si>
    <t>C</t>
  </si>
  <si>
    <t>C - B</t>
  </si>
  <si>
    <t>C - A</t>
  </si>
  <si>
    <t>(S or P)</t>
  </si>
  <si>
    <t>VOLUME</t>
  </si>
  <si>
    <t>RATE</t>
  </si>
  <si>
    <t xml:space="preserve">                -</t>
  </si>
  <si>
    <t>COUNTERPARTY:</t>
  </si>
  <si>
    <t>AMOUNT</t>
  </si>
  <si>
    <t>CONTRACT #:</t>
  </si>
  <si>
    <t xml:space="preserve"> </t>
  </si>
  <si>
    <t>MISC. CHARGES*</t>
  </si>
  <si>
    <t>Sitara #:</t>
  </si>
  <si>
    <t>LIQUIDATION</t>
  </si>
  <si>
    <t>TAGG #:</t>
  </si>
  <si>
    <t>TOTAL AMOUNT</t>
  </si>
  <si>
    <t>NET RATE</t>
  </si>
  <si>
    <t>FACILITY #:</t>
  </si>
  <si>
    <t>FIRM VOLUME</t>
  </si>
  <si>
    <t>NET P/(L) IMPACT</t>
  </si>
  <si>
    <t>ACCT COORD:</t>
  </si>
  <si>
    <t xml:space="preserve">TRANSFERS </t>
  </si>
  <si>
    <t>EXTENSION:</t>
  </si>
  <si>
    <t>(FROM)</t>
  </si>
  <si>
    <t>TO</t>
  </si>
  <si>
    <t>LIQUIDATION TRANSFERS</t>
  </si>
  <si>
    <t>COUNTERPARTY/REGION</t>
  </si>
  <si>
    <t>REGION</t>
  </si>
  <si>
    <t>TRANSACTION TYPE</t>
  </si>
  <si>
    <t>COUNTERPARTY</t>
  </si>
  <si>
    <t>APPROVAL:</t>
  </si>
  <si>
    <t>DATE:</t>
  </si>
  <si>
    <t>UAF REGION RATE</t>
  </si>
  <si>
    <t>Deal Validation</t>
  </si>
  <si>
    <t>Economic Impact for Desk Price vs. Volume Variances</t>
  </si>
  <si>
    <t>Economics</t>
  </si>
  <si>
    <t>Desk Price Variance</t>
  </si>
  <si>
    <t>Correct Desk Price</t>
  </si>
  <si>
    <t>Price Variance</t>
  </si>
  <si>
    <t>Customer Price Variance</t>
  </si>
  <si>
    <t>Correct Customer Price</t>
  </si>
  <si>
    <t>Volume Variance</t>
  </si>
  <si>
    <t>Total Variance</t>
  </si>
  <si>
    <t>Logistics/Volume Mgmt.</t>
  </si>
  <si>
    <t>REASON FOR VARIANCE:</t>
  </si>
  <si>
    <t>OA</t>
  </si>
  <si>
    <t>UA4 Volume Variance</t>
  </si>
  <si>
    <t>Total Estimate Variance</t>
  </si>
  <si>
    <t>UAF RATE</t>
  </si>
  <si>
    <t>OA REASON CODE:</t>
  </si>
  <si>
    <t>Transfer Type (Econ. or Unify):</t>
  </si>
  <si>
    <t>HPLC 012</t>
  </si>
  <si>
    <t>S</t>
  </si>
  <si>
    <t>Kris Hanson</t>
  </si>
  <si>
    <t>35060</t>
  </si>
  <si>
    <t>Mobil Oil - Beaumont</t>
  </si>
  <si>
    <t>ee9211</t>
  </si>
  <si>
    <t>1040, 1576</t>
  </si>
  <si>
    <t>Volumes updated after flash</t>
  </si>
  <si>
    <t>C-Volume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</si>
</sst>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000"/>
    <numFmt numFmtId="165" formatCode="&quot;$&quot;#,##0.00000_);\(&quot;$&quot;#,##0.00000\)"/>
    <numFmt numFmtId="166" formatCode="&quot;$&quot;#,##0.00000_);[Red]\(&quot;$&quot;#,##0.00000\)"/>
    <numFmt numFmtId="167" formatCode="_(* #,##0_);_(* \(#,##0\);_(* &quot;-&quot;??_);_(@_)"/>
    <numFmt numFmtId="168" formatCode="&quot;$&quot;#,##0.0000_);[Red]\(&quot;$&quot;#,##0.0000\)"/>
  </numFmts>
  <fonts count="20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9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10"/>
      <name val="Arial"/>
    </font>
    <font>
      <sz val="9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9"/>
      <name val="Arial"/>
    </font>
    <font>
      <sz val="10"/>
      <color indexed="12"/>
      <name val="Arial"/>
      <family val="2"/>
    </font>
    <font>
      <sz val="10"/>
      <color indexed="8"/>
      <name val="Arial"/>
      <family val="2"/>
    </font>
    <font>
      <sz val="8"/>
      <name val="Arial"/>
      <family val="2"/>
    </font>
    <font>
      <b/>
      <sz val="12"/>
      <color indexed="8"/>
      <name val="Arial"/>
      <family val="2"/>
    </font>
    <font>
      <b/>
      <sz val="12"/>
      <color indexed="8"/>
      <name val="Times New Roman"/>
      <family val="1"/>
    </font>
    <font>
      <b/>
      <sz val="12"/>
      <name val="Arial"/>
      <family val="2"/>
    </font>
    <font>
      <sz val="9"/>
      <color indexed="12"/>
      <name val="Arial"/>
      <family val="2"/>
    </font>
    <font>
      <sz val="8"/>
      <color indexed="81"/>
      <name val="Tahoma"/>
    </font>
    <font>
      <b/>
      <sz val="8"/>
      <color indexed="81"/>
      <name val="Tahoma"/>
    </font>
  </fonts>
  <fills count="6">
    <fill>
      <patternFill patternType="none"/>
    </fill>
    <fill>
      <patternFill patternType="gray125"/>
    </fill>
    <fill>
      <patternFill patternType="solid">
        <fgColor indexed="8"/>
        <bgColor indexed="8"/>
      </patternFill>
    </fill>
    <fill>
      <patternFill patternType="solid">
        <fgColor indexed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58">
    <xf numFmtId="0" fontId="0" fillId="0" borderId="0" xfId="0"/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  <xf numFmtId="0" fontId="0" fillId="0" borderId="0" xfId="0" applyBorder="1"/>
    <xf numFmtId="38" fontId="3" fillId="0" borderId="0" xfId="0" applyNumberFormat="1" applyFont="1" applyAlignment="1">
      <alignment horizontal="right"/>
    </xf>
    <xf numFmtId="14" fontId="3" fillId="0" borderId="0" xfId="0" applyNumberFormat="1" applyFont="1" applyBorder="1" applyAlignment="1">
      <alignment horizontal="left"/>
    </xf>
    <xf numFmtId="18" fontId="3" fillId="0" borderId="0" xfId="0" applyNumberFormat="1" applyFont="1" applyBorder="1" applyAlignment="1">
      <alignment horizontal="left"/>
    </xf>
    <xf numFmtId="0" fontId="4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0" fontId="5" fillId="0" borderId="0" xfId="0" applyFont="1" applyAlignment="1">
      <alignment horizontal="centerContinuous"/>
    </xf>
    <xf numFmtId="0" fontId="4" fillId="0" borderId="0" xfId="0" applyFont="1" applyBorder="1" applyAlignment="1">
      <alignment horizontal="centerContinuous"/>
    </xf>
    <xf numFmtId="0" fontId="6" fillId="0" borderId="0" xfId="0" applyFont="1"/>
    <xf numFmtId="0" fontId="6" fillId="0" borderId="0" xfId="0" applyFont="1" applyBorder="1"/>
    <xf numFmtId="0" fontId="7" fillId="2" borderId="0" xfId="0" applyFont="1" applyFill="1"/>
    <xf numFmtId="0" fontId="7" fillId="3" borderId="0" xfId="0" applyFont="1" applyFill="1" applyBorder="1"/>
    <xf numFmtId="0" fontId="8" fillId="0" borderId="0" xfId="0" applyFont="1"/>
    <xf numFmtId="0" fontId="0" fillId="2" borderId="0" xfId="0" applyFill="1"/>
    <xf numFmtId="0" fontId="3" fillId="0" borderId="0" xfId="0" applyFont="1" applyAlignment="1">
      <alignment horizontal="centerContinuous"/>
    </xf>
    <xf numFmtId="0" fontId="9" fillId="0" borderId="0" xfId="0" applyFont="1" applyAlignment="1">
      <alignment horizontal="centerContinuous"/>
    </xf>
    <xf numFmtId="0" fontId="7" fillId="0" borderId="0" xfId="0" applyFont="1" applyAlignment="1">
      <alignment horizontal="centerContinuous"/>
    </xf>
    <xf numFmtId="0" fontId="7" fillId="0" borderId="0" xfId="0" applyFont="1" applyBorder="1" applyAlignment="1">
      <alignment horizontal="centerContinuous"/>
    </xf>
    <xf numFmtId="0" fontId="7" fillId="0" borderId="0" xfId="0" applyFont="1" applyFill="1" applyBorder="1" applyAlignment="1">
      <alignment horizontal="centerContinuous"/>
    </xf>
    <xf numFmtId="0" fontId="7" fillId="0" borderId="0" xfId="0" applyFont="1"/>
    <xf numFmtId="0" fontId="7" fillId="0" borderId="0" xfId="0" applyFont="1" applyAlignment="1">
      <alignment vertical="center"/>
    </xf>
    <xf numFmtId="0" fontId="10" fillId="0" borderId="0" xfId="0" applyFont="1" applyAlignment="1">
      <alignment horizontal="center" wrapText="1"/>
    </xf>
    <xf numFmtId="0" fontId="7" fillId="0" borderId="0" xfId="0" applyFont="1" applyBorder="1"/>
    <xf numFmtId="0" fontId="7" fillId="0" borderId="0" xfId="0" applyFont="1" applyFill="1" applyBorder="1"/>
    <xf numFmtId="0" fontId="3" fillId="0" borderId="0" xfId="0" applyFont="1" applyBorder="1" applyAlignment="1">
      <alignment horizontal="center" wrapText="1"/>
    </xf>
    <xf numFmtId="0" fontId="8" fillId="0" borderId="0" xfId="0" applyFont="1" applyAlignment="1">
      <alignment horizontal="centerContinuous" wrapText="1"/>
    </xf>
    <xf numFmtId="0" fontId="3" fillId="0" borderId="1" xfId="0" applyFont="1" applyBorder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0" fillId="0" borderId="0" xfId="0" applyFill="1" applyBorder="1"/>
    <xf numFmtId="0" fontId="2" fillId="0" borderId="0" xfId="0" applyFont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38" fontId="0" fillId="2" borderId="0" xfId="0" applyNumberFormat="1" applyFill="1"/>
    <xf numFmtId="39" fontId="3" fillId="0" borderId="0" xfId="0" applyNumberFormat="1" applyFont="1" applyAlignment="1">
      <alignment horizontal="right" vertical="center"/>
    </xf>
    <xf numFmtId="39" fontId="3" fillId="0" borderId="0" xfId="0" applyNumberFormat="1" applyFont="1" applyAlignment="1">
      <alignment horizontal="center" vertical="center"/>
    </xf>
    <xf numFmtId="39" fontId="0" fillId="0" borderId="0" xfId="0" applyNumberFormat="1"/>
    <xf numFmtId="39" fontId="0" fillId="0" borderId="0" xfId="1" applyNumberFormat="1" applyFont="1" applyBorder="1"/>
    <xf numFmtId="39" fontId="0" fillId="0" borderId="0" xfId="0" applyNumberFormat="1" applyFill="1" applyBorder="1"/>
    <xf numFmtId="37" fontId="0" fillId="0" borderId="0" xfId="1" applyNumberFormat="1" applyFont="1" applyProtection="1"/>
    <xf numFmtId="38" fontId="0" fillId="0" borderId="0" xfId="0" applyNumberFormat="1"/>
    <xf numFmtId="164" fontId="0" fillId="2" borderId="0" xfId="0" applyNumberFormat="1" applyFill="1"/>
    <xf numFmtId="164" fontId="3" fillId="0" borderId="0" xfId="0" applyNumberFormat="1" applyFont="1" applyAlignment="1">
      <alignment horizontal="right" vertical="center"/>
    </xf>
    <xf numFmtId="164" fontId="3" fillId="0" borderId="0" xfId="0" applyNumberFormat="1" applyFont="1" applyAlignment="1">
      <alignment horizontal="center" vertical="center"/>
    </xf>
    <xf numFmtId="164" fontId="0" fillId="0" borderId="0" xfId="0" applyNumberFormat="1" applyBorder="1"/>
    <xf numFmtId="166" fontId="0" fillId="0" borderId="2" xfId="0" applyNumberFormat="1" applyBorder="1"/>
    <xf numFmtId="164" fontId="0" fillId="0" borderId="0" xfId="0" applyNumberFormat="1"/>
    <xf numFmtId="8" fontId="0" fillId="2" borderId="0" xfId="0" applyNumberFormat="1" applyFill="1"/>
    <xf numFmtId="8" fontId="3" fillId="0" borderId="0" xfId="0" applyNumberFormat="1" applyFont="1" applyAlignment="1">
      <alignment horizontal="right" vertical="center"/>
    </xf>
    <xf numFmtId="8" fontId="3" fillId="0" borderId="0" xfId="0" applyNumberFormat="1" applyFont="1" applyAlignment="1">
      <alignment horizontal="center" vertical="center"/>
    </xf>
    <xf numFmtId="7" fontId="12" fillId="4" borderId="0" xfId="1" applyNumberFormat="1" applyFont="1" applyFill="1"/>
    <xf numFmtId="7" fontId="12" fillId="4" borderId="0" xfId="0" applyNumberFormat="1" applyFont="1" applyFill="1"/>
    <xf numFmtId="7" fontId="0" fillId="0" borderId="0" xfId="0" applyNumberFormat="1" applyBorder="1"/>
    <xf numFmtId="7" fontId="0" fillId="0" borderId="0" xfId="0" applyNumberFormat="1"/>
    <xf numFmtId="7" fontId="0" fillId="0" borderId="0" xfId="0" applyNumberFormat="1" applyFill="1" applyBorder="1"/>
    <xf numFmtId="7" fontId="0" fillId="0" borderId="0" xfId="1" applyNumberFormat="1" applyFont="1" applyProtection="1"/>
    <xf numFmtId="8" fontId="0" fillId="0" borderId="0" xfId="0" applyNumberFormat="1"/>
    <xf numFmtId="7" fontId="0" fillId="0" borderId="0" xfId="0" applyNumberFormat="1" applyProtection="1"/>
    <xf numFmtId="38" fontId="0" fillId="0" borderId="0" xfId="0" applyNumberFormat="1" applyBorder="1"/>
    <xf numFmtId="7" fontId="0" fillId="0" borderId="0" xfId="0" quotePrefix="1" applyNumberFormat="1" applyProtection="1"/>
    <xf numFmtId="7" fontId="0" fillId="0" borderId="3" xfId="2" applyNumberFormat="1" applyFont="1" applyBorder="1" applyProtection="1"/>
    <xf numFmtId="7" fontId="0" fillId="0" borderId="0" xfId="2" applyNumberFormat="1" applyFont="1"/>
    <xf numFmtId="7" fontId="0" fillId="0" borderId="0" xfId="2" applyNumberFormat="1" applyFont="1" applyBorder="1"/>
    <xf numFmtId="166" fontId="0" fillId="0" borderId="4" xfId="0" applyNumberFormat="1" applyBorder="1"/>
    <xf numFmtId="8" fontId="0" fillId="0" borderId="0" xfId="0" applyNumberFormat="1" applyBorder="1"/>
    <xf numFmtId="166" fontId="0" fillId="0" borderId="0" xfId="0" applyNumberFormat="1" applyBorder="1"/>
    <xf numFmtId="0" fontId="13" fillId="0" borderId="0" xfId="0" applyFont="1"/>
    <xf numFmtId="44" fontId="7" fillId="0" borderId="0" xfId="2" applyFont="1" applyBorder="1"/>
    <xf numFmtId="0" fontId="6" fillId="0" borderId="0" xfId="0" applyFont="1" applyFill="1" applyBorder="1" applyAlignment="1">
      <alignment horizontal="right"/>
    </xf>
    <xf numFmtId="7" fontId="0" fillId="0" borderId="4" xfId="0" applyNumberFormat="1" applyBorder="1"/>
    <xf numFmtId="0" fontId="0" fillId="3" borderId="0" xfId="0" applyFill="1"/>
    <xf numFmtId="0" fontId="0" fillId="2" borderId="0" xfId="0" applyFill="1" applyBorder="1"/>
    <xf numFmtId="0" fontId="2" fillId="0" borderId="0" xfId="0" applyFont="1" applyBorder="1" applyAlignment="1">
      <alignment horizontal="centerContinuous" vertical="center"/>
    </xf>
    <xf numFmtId="0" fontId="7" fillId="0" borderId="0" xfId="0" applyFont="1" applyAlignment="1">
      <alignment horizontal="centerContinuous" vertical="center"/>
    </xf>
    <xf numFmtId="0" fontId="2" fillId="0" borderId="0" xfId="0" applyFont="1" applyAlignment="1">
      <alignment horizontal="centerContinuous"/>
    </xf>
    <xf numFmtId="0" fontId="0" fillId="0" borderId="0" xfId="0" applyFill="1" applyAlignment="1">
      <alignment horizontal="centerContinuous"/>
    </xf>
    <xf numFmtId="0" fontId="3" fillId="0" borderId="1" xfId="0" applyFont="1" applyBorder="1" applyAlignment="1">
      <alignment horizontal="centerContinuous" vertical="center" wrapText="1"/>
    </xf>
    <xf numFmtId="0" fontId="0" fillId="0" borderId="0" xfId="0" applyFill="1"/>
    <xf numFmtId="0" fontId="3" fillId="0" borderId="0" xfId="0" applyFont="1" applyAlignment="1">
      <alignment horizontal="centerContinuous" vertical="center"/>
    </xf>
    <xf numFmtId="0" fontId="8" fillId="0" borderId="0" xfId="0" applyFont="1" applyAlignment="1">
      <alignment horizontal="centerContinuous" vertical="center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right"/>
    </xf>
    <xf numFmtId="0" fontId="10" fillId="0" borderId="0" xfId="0" applyFont="1" applyAlignment="1">
      <alignment horizontal="centerContinuous" vertical="center" wrapText="1"/>
    </xf>
    <xf numFmtId="0" fontId="10" fillId="0" borderId="1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3" fillId="0" borderId="0" xfId="0" applyFont="1" applyAlignment="1">
      <alignment horizontal="right" vertical="center" wrapText="1"/>
    </xf>
    <xf numFmtId="0" fontId="10" fillId="0" borderId="0" xfId="0" applyFont="1" applyAlignment="1">
      <alignment horizontal="left" vertical="center"/>
    </xf>
    <xf numFmtId="7" fontId="12" fillId="4" borderId="3" xfId="2" applyNumberFormat="1" applyFont="1" applyFill="1" applyBorder="1"/>
    <xf numFmtId="0" fontId="0" fillId="0" borderId="0" xfId="0" applyAlignment="1">
      <alignment horizontal="right" wrapText="1"/>
    </xf>
    <xf numFmtId="7" fontId="11" fillId="0" borderId="0" xfId="0" applyNumberFormat="1" applyFont="1"/>
    <xf numFmtId="0" fontId="3" fillId="0" borderId="0" xfId="0" applyFont="1" applyAlignment="1">
      <alignment horizontal="right" vertical="center"/>
    </xf>
    <xf numFmtId="0" fontId="6" fillId="0" borderId="0" xfId="0" applyFont="1" applyFill="1" applyBorder="1" applyAlignment="1">
      <alignment horizontal="right" wrapText="1"/>
    </xf>
    <xf numFmtId="0" fontId="0" fillId="2" borderId="0" xfId="0" applyFill="1" applyAlignment="1">
      <alignment horizontal="centerContinuous"/>
    </xf>
    <xf numFmtId="168" fontId="15" fillId="0" borderId="0" xfId="0" applyNumberFormat="1" applyFont="1" applyBorder="1" applyAlignment="1" applyProtection="1">
      <alignment horizontal="left"/>
    </xf>
    <xf numFmtId="0" fontId="2" fillId="0" borderId="0" xfId="0" applyFont="1"/>
    <xf numFmtId="8" fontId="14" fillId="0" borderId="0" xfId="2" applyNumberFormat="1" applyFont="1" applyBorder="1" applyAlignment="1" applyProtection="1">
      <alignment horizontal="left"/>
    </xf>
    <xf numFmtId="8" fontId="14" fillId="0" borderId="2" xfId="2" applyNumberFormat="1" applyFont="1" applyBorder="1" applyAlignment="1" applyProtection="1">
      <alignment horizontal="left"/>
    </xf>
    <xf numFmtId="8" fontId="16" fillId="0" borderId="3" xfId="2" applyNumberFormat="1" applyFont="1" applyBorder="1" applyAlignment="1">
      <alignment horizontal="left"/>
    </xf>
    <xf numFmtId="0" fontId="10" fillId="3" borderId="0" xfId="0" applyFont="1" applyFill="1" applyAlignment="1">
      <alignment vertical="center"/>
    </xf>
    <xf numFmtId="0" fontId="7" fillId="3" borderId="0" xfId="0" applyFont="1" applyFill="1"/>
    <xf numFmtId="0" fontId="0" fillId="3" borderId="0" xfId="0" applyFill="1" applyBorder="1"/>
    <xf numFmtId="0" fontId="10" fillId="4" borderId="0" xfId="0" applyFont="1" applyFill="1" applyAlignment="1">
      <alignment vertical="center"/>
    </xf>
    <xf numFmtId="0" fontId="7" fillId="4" borderId="0" xfId="0" applyFont="1" applyFill="1"/>
    <xf numFmtId="0" fontId="8" fillId="4" borderId="0" xfId="0" applyFont="1" applyFill="1"/>
    <xf numFmtId="0" fontId="0" fillId="4" borderId="0" xfId="0" applyFill="1" applyBorder="1"/>
    <xf numFmtId="0" fontId="7" fillId="4" borderId="0" xfId="0" applyFont="1" applyFill="1" applyBorder="1"/>
    <xf numFmtId="0" fontId="10" fillId="0" borderId="0" xfId="0" applyFont="1" applyAlignment="1">
      <alignment horizontal="right" vertical="center"/>
    </xf>
    <xf numFmtId="0" fontId="10" fillId="0" borderId="0" xfId="0" applyFont="1" applyAlignment="1">
      <alignment vertical="center"/>
    </xf>
    <xf numFmtId="0" fontId="17" fillId="5" borderId="0" xfId="0" applyFont="1" applyFill="1"/>
    <xf numFmtId="0" fontId="10" fillId="0" borderId="0" xfId="0" applyFont="1" applyBorder="1"/>
    <xf numFmtId="168" fontId="14" fillId="0" borderId="0" xfId="0" applyNumberFormat="1" applyFont="1" applyBorder="1" applyAlignment="1" applyProtection="1">
      <alignment horizontal="left"/>
      <protection hidden="1"/>
    </xf>
    <xf numFmtId="7" fontId="11" fillId="0" borderId="0" xfId="0" quotePrefix="1" applyNumberFormat="1" applyFont="1" applyFill="1" applyProtection="1"/>
    <xf numFmtId="167" fontId="11" fillId="5" borderId="5" xfId="1" applyNumberFormat="1" applyFont="1" applyFill="1" applyBorder="1" applyProtection="1">
      <protection locked="0"/>
    </xf>
    <xf numFmtId="37" fontId="11" fillId="5" borderId="0" xfId="1" applyNumberFormat="1" applyFont="1" applyFill="1" applyProtection="1">
      <protection locked="0"/>
    </xf>
    <xf numFmtId="39" fontId="0" fillId="0" borderId="0" xfId="1" applyNumberFormat="1" applyFont="1" applyProtection="1">
      <protection locked="0"/>
    </xf>
    <xf numFmtId="39" fontId="0" fillId="0" borderId="0" xfId="0" applyNumberFormat="1" applyProtection="1">
      <protection locked="0"/>
    </xf>
    <xf numFmtId="165" fontId="11" fillId="5" borderId="2" xfId="0" applyNumberFormat="1" applyFont="1" applyFill="1" applyBorder="1" applyProtection="1">
      <protection locked="0"/>
    </xf>
    <xf numFmtId="165" fontId="11" fillId="0" borderId="0" xfId="0" applyNumberFormat="1" applyFont="1" applyProtection="1">
      <protection locked="0"/>
    </xf>
    <xf numFmtId="7" fontId="11" fillId="5" borderId="0" xfId="0" applyNumberFormat="1" applyFont="1" applyFill="1" applyProtection="1">
      <protection locked="0"/>
    </xf>
    <xf numFmtId="7" fontId="0" fillId="0" borderId="0" xfId="0" applyNumberFormat="1" applyProtection="1">
      <protection locked="0"/>
    </xf>
    <xf numFmtId="165" fontId="11" fillId="5" borderId="4" xfId="0" applyNumberFormat="1" applyFont="1" applyFill="1" applyBorder="1" applyProtection="1">
      <protection locked="0"/>
    </xf>
    <xf numFmtId="0" fontId="11" fillId="5" borderId="2" xfId="0" applyFont="1" applyFill="1" applyBorder="1" applyAlignment="1" applyProtection="1">
      <alignment horizontal="center"/>
      <protection locked="0"/>
    </xf>
    <xf numFmtId="7" fontId="11" fillId="5" borderId="4" xfId="2" applyNumberFormat="1" applyFont="1" applyFill="1" applyBorder="1" applyProtection="1">
      <protection locked="0"/>
    </xf>
    <xf numFmtId="166" fontId="11" fillId="5" borderId="2" xfId="0" applyNumberFormat="1" applyFont="1" applyFill="1" applyBorder="1" applyProtection="1">
      <protection locked="0"/>
    </xf>
    <xf numFmtId="7" fontId="0" fillId="5" borderId="4" xfId="0" applyNumberFormat="1" applyFill="1" applyBorder="1" applyProtection="1">
      <protection locked="0"/>
    </xf>
    <xf numFmtId="0" fontId="17" fillId="5" borderId="0" xfId="0" applyFont="1" applyFill="1" applyAlignment="1" applyProtection="1">
      <alignment horizontal="left"/>
      <protection locked="0"/>
    </xf>
    <xf numFmtId="0" fontId="17" fillId="5" borderId="0" xfId="0" applyFont="1" applyFill="1" applyProtection="1">
      <protection locked="0"/>
    </xf>
    <xf numFmtId="0" fontId="11" fillId="5" borderId="0" xfId="0" applyFont="1" applyFill="1" applyBorder="1" applyProtection="1">
      <protection locked="0"/>
    </xf>
    <xf numFmtId="0" fontId="17" fillId="5" borderId="0" xfId="0" applyFont="1" applyFill="1" applyBorder="1" applyProtection="1">
      <protection locked="0"/>
    </xf>
    <xf numFmtId="0" fontId="11" fillId="5" borderId="0" xfId="0" applyFont="1" applyFill="1" applyProtection="1">
      <protection locked="0"/>
    </xf>
    <xf numFmtId="0" fontId="3" fillId="0" borderId="0" xfId="0" applyFont="1" applyBorder="1" applyAlignment="1" applyProtection="1">
      <alignment horizontal="left" wrapText="1"/>
      <protection locked="0"/>
    </xf>
    <xf numFmtId="0" fontId="6" fillId="5" borderId="1" xfId="0" applyFont="1" applyFill="1" applyBorder="1" applyAlignment="1" applyProtection="1">
      <alignment horizontal="left"/>
      <protection locked="0"/>
    </xf>
    <xf numFmtId="0" fontId="6" fillId="5" borderId="1" xfId="0" applyFont="1" applyFill="1" applyBorder="1" applyProtection="1">
      <protection locked="0"/>
    </xf>
    <xf numFmtId="0" fontId="0" fillId="5" borderId="1" xfId="0" applyFill="1" applyBorder="1" applyProtection="1">
      <protection locked="0"/>
    </xf>
    <xf numFmtId="0" fontId="0" fillId="0" borderId="0" xfId="0" applyProtection="1">
      <protection locked="0"/>
    </xf>
    <xf numFmtId="8" fontId="3" fillId="0" borderId="0" xfId="0" applyNumberFormat="1" applyFont="1" applyAlignment="1" applyProtection="1">
      <alignment horizontal="left"/>
      <protection locked="0"/>
    </xf>
    <xf numFmtId="0" fontId="3" fillId="0" borderId="0" xfId="0" applyFont="1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8" fontId="3" fillId="0" borderId="0" xfId="0" applyNumberFormat="1" applyFont="1" applyProtection="1">
      <protection locked="0"/>
    </xf>
    <xf numFmtId="8" fontId="3" fillId="0" borderId="0" xfId="0" applyNumberFormat="1" applyFont="1" applyAlignment="1" applyProtection="1">
      <alignment horizontal="left" wrapText="1"/>
      <protection locked="0"/>
    </xf>
    <xf numFmtId="0" fontId="3" fillId="0" borderId="0" xfId="0" applyFont="1" applyProtection="1">
      <protection locked="0"/>
    </xf>
    <xf numFmtId="0" fontId="3" fillId="0" borderId="0" xfId="0" applyFont="1" applyBorder="1" applyProtection="1">
      <protection locked="0"/>
    </xf>
    <xf numFmtId="0" fontId="7" fillId="0" borderId="1" xfId="0" applyFont="1" applyBorder="1" applyProtection="1">
      <protection locked="0"/>
    </xf>
    <xf numFmtId="0" fontId="7" fillId="0" borderId="0" xfId="0" applyFont="1" applyProtection="1">
      <protection locked="0"/>
    </xf>
    <xf numFmtId="0" fontId="7" fillId="0" borderId="0" xfId="0" applyFont="1" applyAlignment="1" applyProtection="1">
      <alignment horizontal="left"/>
      <protection locked="0"/>
    </xf>
    <xf numFmtId="0" fontId="7" fillId="0" borderId="0" xfId="0" applyFont="1" applyBorder="1" applyProtection="1">
      <protection locked="0"/>
    </xf>
    <xf numFmtId="0" fontId="3" fillId="0" borderId="1" xfId="0" applyFont="1" applyBorder="1" applyProtection="1">
      <protection locked="0"/>
    </xf>
    <xf numFmtId="0" fontId="3" fillId="0" borderId="1" xfId="0" applyFont="1" applyBorder="1" applyAlignment="1" applyProtection="1">
      <alignment horizontal="left"/>
      <protection locked="0"/>
    </xf>
    <xf numFmtId="0" fontId="7" fillId="0" borderId="1" xfId="0" applyFont="1" applyBorder="1" applyAlignment="1" applyProtection="1">
      <alignment horizontal="left"/>
      <protection locked="0"/>
    </xf>
    <xf numFmtId="8" fontId="16" fillId="0" borderId="0" xfId="2" applyNumberFormat="1" applyFont="1" applyBorder="1" applyAlignment="1">
      <alignment horizontal="left"/>
    </xf>
    <xf numFmtId="8" fontId="16" fillId="0" borderId="4" xfId="0" applyNumberFormat="1" applyFont="1" applyBorder="1" applyAlignment="1">
      <alignment horizontal="left"/>
    </xf>
    <xf numFmtId="0" fontId="2" fillId="0" borderId="0" xfId="0" applyFont="1" applyAlignment="1">
      <alignment vertical="top"/>
    </xf>
    <xf numFmtId="0" fontId="2" fillId="5" borderId="2" xfId="0" applyFont="1" applyFill="1" applyBorder="1" applyProtection="1">
      <protection locked="0"/>
    </xf>
    <xf numFmtId="17" fontId="6" fillId="5" borderId="1" xfId="0" quotePrefix="1" applyNumberFormat="1" applyFont="1" applyFill="1" applyBorder="1" applyAlignment="1" applyProtection="1">
      <alignment horizontal="left"/>
      <protection locked="0"/>
    </xf>
    <xf numFmtId="17" fontId="6" fillId="5" borderId="1" xfId="0" applyNumberFormat="1" applyFont="1" applyFill="1" applyBorder="1" applyAlignment="1" applyProtection="1">
      <alignment horizontal="left"/>
      <protection locked="0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L583"/>
  <sheetViews>
    <sheetView tabSelected="1" topLeftCell="D31" workbookViewId="0">
      <selection activeCell="J48" sqref="J48"/>
    </sheetView>
  </sheetViews>
  <sheetFormatPr defaultRowHeight="13.2" x14ac:dyDescent="0.25"/>
  <cols>
    <col min="1" max="1" width="13.5546875" customWidth="1"/>
    <col min="2" max="2" width="2" customWidth="1"/>
    <col min="3" max="3" width="11.88671875" style="1" customWidth="1"/>
    <col min="4" max="4" width="1.44140625" customWidth="1"/>
    <col min="5" max="5" width="10" customWidth="1"/>
    <col min="6" max="6" width="5.109375" customWidth="1"/>
    <col min="7" max="7" width="2.44140625" customWidth="1"/>
    <col min="8" max="8" width="22.5546875" customWidth="1"/>
    <col min="9" max="9" width="5.33203125" customWidth="1"/>
    <col min="10" max="10" width="18.33203125" customWidth="1"/>
    <col min="11" max="11" width="2.109375" customWidth="1"/>
    <col min="12" max="12" width="20.33203125" customWidth="1"/>
    <col min="13" max="13" width="2.109375" customWidth="1"/>
    <col min="14" max="14" width="18" customWidth="1"/>
    <col min="15" max="15" width="1.44140625" style="3" customWidth="1"/>
    <col min="16" max="16" width="1.44140625" customWidth="1"/>
    <col min="17" max="17" width="14.109375" style="3" customWidth="1"/>
    <col min="18" max="18" width="12.88671875" customWidth="1"/>
    <col min="19" max="19" width="1.109375" style="3" customWidth="1"/>
    <col min="20" max="20" width="16.44140625" style="3" customWidth="1"/>
    <col min="21" max="21" width="5.44140625" style="3" customWidth="1"/>
    <col min="22" max="22" width="18.5546875" customWidth="1"/>
    <col min="23" max="23" width="1.5546875" style="3" customWidth="1"/>
    <col min="24" max="24" width="18" customWidth="1"/>
    <col min="25" max="25" width="1.44140625" style="3" customWidth="1"/>
    <col min="26" max="26" width="18" customWidth="1"/>
    <col min="27" max="27" width="2.44140625" customWidth="1"/>
    <col min="28" max="28" width="1.5546875" customWidth="1"/>
  </cols>
  <sheetData>
    <row r="1" spans="1:38" ht="13.5" customHeight="1" x14ac:dyDescent="0.25">
      <c r="M1" s="2" t="s">
        <v>0</v>
      </c>
      <c r="T1"/>
      <c r="U1" s="4" t="s">
        <v>1</v>
      </c>
      <c r="V1" s="5">
        <f ca="1">NOW()</f>
        <v>36594.320416203707</v>
      </c>
      <c r="W1"/>
    </row>
    <row r="2" spans="1:38" ht="13.5" customHeight="1" x14ac:dyDescent="0.25">
      <c r="M2" s="2" t="s">
        <v>2</v>
      </c>
      <c r="T2"/>
      <c r="U2" s="4" t="s">
        <v>3</v>
      </c>
      <c r="V2" s="6">
        <f ca="1">NOW()</f>
        <v>36594.320416203707</v>
      </c>
    </row>
    <row r="3" spans="1:38" ht="10.5" customHeight="1" x14ac:dyDescent="0.25">
      <c r="J3" s="7" t="s">
        <v>4</v>
      </c>
      <c r="K3" s="8"/>
      <c r="L3" s="7"/>
      <c r="M3" s="9"/>
      <c r="N3" s="9"/>
      <c r="O3" s="10"/>
      <c r="P3" s="7"/>
      <c r="Q3" s="10"/>
      <c r="R3" s="11"/>
      <c r="S3" s="12"/>
      <c r="T3" s="12"/>
    </row>
    <row r="4" spans="1:38" ht="26.25" customHeight="1" x14ac:dyDescent="0.25"/>
    <row r="5" spans="1:38" ht="7.5" customHeight="1" x14ac:dyDescent="0.25">
      <c r="C5"/>
      <c r="G5" s="13"/>
      <c r="H5" s="13"/>
      <c r="I5" s="13"/>
      <c r="J5" s="13"/>
      <c r="K5" s="13"/>
      <c r="L5" s="13"/>
      <c r="M5" s="13"/>
      <c r="N5" s="13"/>
      <c r="O5" s="13"/>
      <c r="P5" s="13"/>
      <c r="Q5" s="14"/>
      <c r="R5" s="13"/>
      <c r="S5" s="13"/>
      <c r="T5" s="13"/>
      <c r="U5" s="13"/>
      <c r="V5" s="13"/>
      <c r="W5" s="13"/>
      <c r="Y5"/>
    </row>
    <row r="6" spans="1:38" ht="18.75" customHeight="1" thickBot="1" x14ac:dyDescent="0.3">
      <c r="A6" s="133" t="s">
        <v>5</v>
      </c>
      <c r="B6" s="133"/>
      <c r="C6" s="134" t="s">
        <v>68</v>
      </c>
      <c r="D6" s="135"/>
      <c r="E6" s="136"/>
      <c r="F6" s="15"/>
      <c r="G6" s="16"/>
      <c r="K6" s="17"/>
      <c r="L6" s="18" t="s">
        <v>6</v>
      </c>
      <c r="M6" s="19"/>
      <c r="O6" s="20"/>
      <c r="P6" s="19"/>
      <c r="Q6" s="21"/>
      <c r="S6"/>
      <c r="T6" s="11" t="s">
        <v>7</v>
      </c>
      <c r="U6" s="11"/>
      <c r="V6" s="11"/>
      <c r="W6" s="13"/>
      <c r="Y6"/>
    </row>
    <row r="7" spans="1:38" ht="20.25" customHeight="1" x14ac:dyDescent="0.25">
      <c r="A7" s="137"/>
      <c r="B7" s="137"/>
      <c r="C7" s="137"/>
      <c r="D7" s="137"/>
      <c r="E7" s="137"/>
      <c r="F7" s="15"/>
      <c r="G7" s="16"/>
      <c r="H7" s="22"/>
      <c r="I7" s="22"/>
      <c r="J7" s="23"/>
      <c r="K7" s="22"/>
      <c r="L7" s="24"/>
      <c r="M7" s="22"/>
      <c r="N7" s="22"/>
      <c r="O7" s="25"/>
      <c r="P7" s="22"/>
      <c r="Q7" s="26"/>
      <c r="S7"/>
      <c r="T7"/>
      <c r="U7"/>
      <c r="V7" s="27"/>
      <c r="W7" s="13"/>
      <c r="Y7"/>
    </row>
    <row r="8" spans="1:38" ht="21.75" customHeight="1" thickBot="1" x14ac:dyDescent="0.3">
      <c r="A8" s="138" t="s">
        <v>8</v>
      </c>
      <c r="B8" s="138"/>
      <c r="C8" s="157">
        <v>36557</v>
      </c>
      <c r="D8" s="135"/>
      <c r="E8" s="136"/>
      <c r="F8" s="28"/>
      <c r="G8" s="16"/>
      <c r="H8" s="22"/>
      <c r="I8" s="22"/>
      <c r="J8" s="29" t="s">
        <v>9</v>
      </c>
      <c r="K8" s="30"/>
      <c r="L8" s="31" t="s">
        <v>10</v>
      </c>
      <c r="M8" s="30"/>
      <c r="N8" s="31" t="s">
        <v>11</v>
      </c>
      <c r="O8" s="32"/>
      <c r="Q8" s="33"/>
      <c r="S8"/>
      <c r="T8" s="31" t="s">
        <v>12</v>
      </c>
      <c r="U8" s="32"/>
      <c r="V8" s="31" t="s">
        <v>13</v>
      </c>
      <c r="W8" s="13"/>
      <c r="Y8"/>
    </row>
    <row r="9" spans="1:38" ht="20.25" customHeight="1" thickBot="1" x14ac:dyDescent="0.3">
      <c r="A9" s="139" t="s">
        <v>14</v>
      </c>
      <c r="B9" s="139"/>
      <c r="C9" s="134" t="s">
        <v>69</v>
      </c>
      <c r="D9" s="135"/>
      <c r="E9" s="136"/>
      <c r="G9" s="16"/>
      <c r="H9" s="22"/>
      <c r="I9" s="22"/>
      <c r="J9" s="34" t="s">
        <v>15</v>
      </c>
      <c r="K9" s="34"/>
      <c r="L9" s="34" t="s">
        <v>16</v>
      </c>
      <c r="M9" s="34"/>
      <c r="N9" s="34" t="s">
        <v>17</v>
      </c>
      <c r="O9" s="35"/>
      <c r="Q9" s="33"/>
      <c r="S9"/>
      <c r="T9" s="34" t="s">
        <v>18</v>
      </c>
      <c r="U9" s="35"/>
      <c r="V9" s="34" t="s">
        <v>19</v>
      </c>
      <c r="W9" s="16"/>
      <c r="Y9"/>
    </row>
    <row r="10" spans="1:38" ht="20.25" customHeight="1" x14ac:dyDescent="0.25">
      <c r="A10" s="139" t="s">
        <v>20</v>
      </c>
      <c r="B10" s="139"/>
      <c r="C10" s="137" t="s">
        <v>27</v>
      </c>
      <c r="D10" s="137"/>
      <c r="E10" s="137"/>
      <c r="F10" s="3"/>
      <c r="G10" s="36"/>
      <c r="H10" s="37" t="s">
        <v>21</v>
      </c>
      <c r="I10" s="38"/>
      <c r="J10" s="116">
        <f>3024582-11600</f>
        <v>3012982</v>
      </c>
      <c r="K10" s="117"/>
      <c r="L10" s="116">
        <v>3012982</v>
      </c>
      <c r="M10" s="118"/>
      <c r="N10" s="116">
        <v>3023442</v>
      </c>
      <c r="O10" s="40"/>
      <c r="P10" s="39"/>
      <c r="Q10" s="41"/>
      <c r="R10" s="39"/>
      <c r="S10" s="39"/>
      <c r="T10" s="42">
        <f>+N10-L10</f>
        <v>10460</v>
      </c>
      <c r="U10" s="40"/>
      <c r="V10" s="42">
        <f>+N10-J10</f>
        <v>10460</v>
      </c>
      <c r="W10" s="36"/>
      <c r="X10" s="43"/>
      <c r="Y10" s="43"/>
      <c r="Z10" s="43"/>
      <c r="AA10" s="43"/>
      <c r="AB10" s="43"/>
      <c r="AC10" s="43"/>
      <c r="AD10" s="43"/>
      <c r="AE10" s="43"/>
      <c r="AF10" s="43"/>
      <c r="AG10" s="43"/>
      <c r="AH10" s="43"/>
      <c r="AI10" s="43"/>
      <c r="AJ10" s="43"/>
      <c r="AK10" s="43"/>
      <c r="AL10" s="43"/>
    </row>
    <row r="11" spans="1:38" ht="20.25" customHeight="1" x14ac:dyDescent="0.25">
      <c r="A11" s="137"/>
      <c r="B11" s="137"/>
      <c r="C11" s="140"/>
      <c r="D11" s="137"/>
      <c r="E11" s="137"/>
      <c r="F11" s="3"/>
      <c r="G11" s="44"/>
      <c r="H11" s="45" t="s">
        <v>22</v>
      </c>
      <c r="I11" s="46"/>
      <c r="J11" s="119">
        <f>7723778/3012982</f>
        <v>2.5634995496156301</v>
      </c>
      <c r="K11" s="120"/>
      <c r="L11" s="119">
        <f>7753409/3012982</f>
        <v>2.5733339927022465</v>
      </c>
      <c r="M11" s="120"/>
      <c r="N11" s="119">
        <f>7780365.23/3023442</f>
        <v>2.5733469436489935</v>
      </c>
      <c r="O11" s="47"/>
      <c r="Q11" s="33"/>
      <c r="S11"/>
      <c r="T11" s="48">
        <f>IF(T10=0,0,ROUND(T12/T10,5))</f>
        <v>2.57708</v>
      </c>
      <c r="U11" s="47"/>
      <c r="V11" s="48" t="s">
        <v>23</v>
      </c>
      <c r="W11" s="44"/>
      <c r="X11" s="49"/>
      <c r="Y11" s="49"/>
      <c r="Z11" s="49"/>
      <c r="AA11" s="49"/>
      <c r="AB11" s="49"/>
      <c r="AC11" s="49"/>
      <c r="AD11" s="49"/>
      <c r="AE11" s="49"/>
      <c r="AF11" s="49"/>
      <c r="AG11" s="49"/>
      <c r="AH11" s="49"/>
      <c r="AI11" s="49"/>
      <c r="AJ11" s="49"/>
      <c r="AK11" s="49"/>
      <c r="AL11" s="49"/>
    </row>
    <row r="12" spans="1:38" ht="20.25" customHeight="1" thickBot="1" x14ac:dyDescent="0.3">
      <c r="A12" s="141" t="s">
        <v>24</v>
      </c>
      <c r="B12" s="141"/>
      <c r="C12" s="134" t="s">
        <v>72</v>
      </c>
      <c r="D12" s="135"/>
      <c r="E12" s="136"/>
      <c r="F12" s="3"/>
      <c r="G12" s="50"/>
      <c r="H12" s="51" t="s">
        <v>25</v>
      </c>
      <c r="I12" s="52"/>
      <c r="J12" s="53">
        <f>+J10*J11</f>
        <v>7723778</v>
      </c>
      <c r="K12" s="54"/>
      <c r="L12" s="53">
        <f>+L10*L11</f>
        <v>7753409</v>
      </c>
      <c r="M12" s="54"/>
      <c r="N12" s="53">
        <f>+N10*N11</f>
        <v>7780365.2300000004</v>
      </c>
      <c r="O12" s="55"/>
      <c r="P12" s="56"/>
      <c r="Q12" s="57"/>
      <c r="R12" s="56"/>
      <c r="S12" s="56"/>
      <c r="T12" s="58">
        <f>+N12-L12</f>
        <v>26956.230000000447</v>
      </c>
      <c r="U12" s="55"/>
      <c r="V12" s="58" t="s">
        <v>23</v>
      </c>
      <c r="W12" s="50"/>
      <c r="X12" s="59"/>
      <c r="Y12" s="59"/>
      <c r="Z12" s="59"/>
      <c r="AA12" s="59"/>
      <c r="AB12" s="59"/>
      <c r="AC12" s="59"/>
      <c r="AD12" s="59"/>
      <c r="AE12" s="59"/>
      <c r="AF12" s="59"/>
      <c r="AG12" s="59"/>
      <c r="AH12" s="59"/>
      <c r="AI12" s="59"/>
      <c r="AJ12" s="59"/>
      <c r="AK12" s="59"/>
      <c r="AL12" s="59"/>
    </row>
    <row r="13" spans="1:38" ht="20.25" customHeight="1" thickBot="1" x14ac:dyDescent="0.3">
      <c r="A13" s="141" t="s">
        <v>26</v>
      </c>
      <c r="B13" s="141"/>
      <c r="C13" s="134">
        <v>96001534</v>
      </c>
      <c r="D13" s="135"/>
      <c r="E13" s="136"/>
      <c r="F13" s="3"/>
      <c r="G13" s="50"/>
      <c r="H13" s="51" t="s">
        <v>28</v>
      </c>
      <c r="I13" s="52"/>
      <c r="J13" s="121">
        <f>0</f>
        <v>0</v>
      </c>
      <c r="K13" s="122"/>
      <c r="L13" s="121"/>
      <c r="M13" s="122"/>
      <c r="N13" s="121"/>
      <c r="O13" s="55"/>
      <c r="P13" s="56"/>
      <c r="Q13" s="57"/>
      <c r="R13" s="56"/>
      <c r="S13" s="56"/>
      <c r="T13" s="60">
        <f>+N13-L13</f>
        <v>0</v>
      </c>
      <c r="U13" s="55"/>
      <c r="V13" s="60">
        <f>+N13-J13</f>
        <v>0</v>
      </c>
      <c r="W13" s="50"/>
      <c r="X13" s="59"/>
      <c r="Y13" s="59"/>
      <c r="Z13" s="59"/>
      <c r="AA13" s="59"/>
      <c r="AB13" s="59"/>
      <c r="AC13" s="59"/>
      <c r="AD13" s="59"/>
      <c r="AE13" s="59"/>
      <c r="AF13" s="59"/>
      <c r="AG13" s="59"/>
      <c r="AH13" s="59"/>
      <c r="AI13" s="59"/>
      <c r="AJ13" s="59"/>
      <c r="AK13" s="59"/>
      <c r="AL13" s="59"/>
    </row>
    <row r="14" spans="1:38" s="43" customFormat="1" ht="20.25" customHeight="1" thickBot="1" x14ac:dyDescent="0.3">
      <c r="A14" s="142" t="s">
        <v>29</v>
      </c>
      <c r="B14" s="142"/>
      <c r="C14" s="134">
        <v>93472</v>
      </c>
      <c r="D14" s="135" t="s">
        <v>27</v>
      </c>
      <c r="E14" s="136"/>
      <c r="F14" s="61"/>
      <c r="G14" s="50"/>
      <c r="H14" s="51" t="s">
        <v>30</v>
      </c>
      <c r="I14" s="52"/>
      <c r="J14" s="121">
        <f>23925-4350</f>
        <v>19575</v>
      </c>
      <c r="K14" s="56"/>
      <c r="L14" s="62" t="s">
        <v>23</v>
      </c>
      <c r="M14" s="56"/>
      <c r="N14" s="114">
        <v>0</v>
      </c>
      <c r="O14" s="55"/>
      <c r="P14" s="56"/>
      <c r="Q14" s="57"/>
      <c r="R14" s="56"/>
      <c r="S14" s="56"/>
      <c r="T14" s="62" t="s">
        <v>23</v>
      </c>
      <c r="U14" s="55"/>
      <c r="V14" s="60">
        <f>-J14</f>
        <v>-19575</v>
      </c>
      <c r="W14" s="50"/>
      <c r="X14" s="59"/>
      <c r="Y14" s="59"/>
      <c r="Z14" s="59"/>
      <c r="AA14" s="59"/>
      <c r="AB14" s="59"/>
      <c r="AC14" s="59"/>
      <c r="AD14" s="59"/>
      <c r="AE14" s="59"/>
      <c r="AF14" s="59"/>
      <c r="AG14" s="59"/>
      <c r="AH14" s="59"/>
      <c r="AI14" s="59"/>
      <c r="AJ14" s="59"/>
      <c r="AK14" s="59"/>
      <c r="AL14" s="59"/>
    </row>
    <row r="15" spans="1:38" s="49" customFormat="1" ht="20.25" customHeight="1" thickBot="1" x14ac:dyDescent="0.3">
      <c r="A15" s="142" t="s">
        <v>31</v>
      </c>
      <c r="B15" s="142"/>
      <c r="C15" s="134" t="s">
        <v>73</v>
      </c>
      <c r="D15" s="135" t="s">
        <v>27</v>
      </c>
      <c r="E15" s="136"/>
      <c r="G15" s="16"/>
      <c r="H15" s="51" t="s">
        <v>32</v>
      </c>
      <c r="I15" s="52"/>
      <c r="J15" s="63">
        <f>SUM(J12:J14)</f>
        <v>7743353</v>
      </c>
      <c r="K15" s="64"/>
      <c r="L15" s="63">
        <f>SUM(L12:L14)</f>
        <v>7753409</v>
      </c>
      <c r="M15" s="64"/>
      <c r="N15" s="63">
        <f>SUM(N12:N14)</f>
        <v>7780365.2300000004</v>
      </c>
      <c r="O15" s="65"/>
      <c r="P15" s="56"/>
      <c r="Q15" s="57"/>
      <c r="R15" s="56"/>
      <c r="S15" s="56"/>
      <c r="T15" s="63">
        <f>SUM(T12:T14)</f>
        <v>26956.230000000447</v>
      </c>
      <c r="U15" s="65"/>
      <c r="V15" s="63">
        <f>+N15-J15</f>
        <v>37012.230000000447</v>
      </c>
      <c r="W15" s="50"/>
      <c r="X15" s="59"/>
      <c r="Y15" s="59"/>
      <c r="Z15" s="59"/>
      <c r="AA15" s="59"/>
      <c r="AB15" s="59"/>
      <c r="AC15" s="59"/>
      <c r="AD15" s="59"/>
      <c r="AE15" s="59"/>
      <c r="AF15" s="59"/>
      <c r="AG15" s="59"/>
      <c r="AH15" s="59"/>
      <c r="AI15" s="59"/>
      <c r="AJ15" s="59"/>
      <c r="AK15" s="59"/>
      <c r="AL15" s="59"/>
    </row>
    <row r="16" spans="1:38" s="59" customFormat="1" ht="20.25" customHeight="1" thickBot="1" x14ac:dyDescent="0.3">
      <c r="A16" s="137"/>
      <c r="B16" s="137"/>
      <c r="C16" s="137"/>
      <c r="D16" s="137"/>
      <c r="E16" s="137"/>
      <c r="G16" s="50"/>
      <c r="H16" s="51" t="s">
        <v>33</v>
      </c>
      <c r="I16" s="52"/>
      <c r="J16" s="66">
        <f>IF(J10=0,0,ROUND(J15/J10,5))</f>
        <v>2.57</v>
      </c>
      <c r="L16" s="66">
        <f>IF(L10=0,0,ROUND(L15/L10,5))</f>
        <v>2.5733299999999999</v>
      </c>
      <c r="N16" s="66">
        <f>IF(N10=0,0,ROUND(N15/N10,5))</f>
        <v>2.57335</v>
      </c>
      <c r="O16" s="67"/>
      <c r="P16"/>
      <c r="Q16" s="33"/>
      <c r="R16"/>
      <c r="S16"/>
      <c r="T16" s="66">
        <f>+N16-L16</f>
        <v>2.0000000000131024E-5</v>
      </c>
      <c r="U16" s="67"/>
      <c r="V16" s="66">
        <f>+N16-J16</f>
        <v>3.3500000000001862E-3</v>
      </c>
      <c r="W16" s="50"/>
    </row>
    <row r="17" spans="1:38" s="59" customFormat="1" ht="23.25" customHeight="1" thickTop="1" thickBot="1" x14ac:dyDescent="0.3">
      <c r="A17" s="143" t="s">
        <v>34</v>
      </c>
      <c r="B17" s="143"/>
      <c r="C17" s="134" t="s">
        <v>74</v>
      </c>
      <c r="D17" s="135"/>
      <c r="E17" s="136"/>
      <c r="G17" s="50"/>
      <c r="H17" s="52"/>
      <c r="I17" s="52"/>
      <c r="J17" s="68"/>
      <c r="L17" s="68"/>
      <c r="N17" s="68"/>
      <c r="O17" s="67"/>
      <c r="P17"/>
      <c r="Q17" s="33"/>
      <c r="R17"/>
      <c r="S17"/>
      <c r="T17" s="68"/>
      <c r="U17" s="67"/>
      <c r="V17" s="68"/>
      <c r="W17" s="50"/>
    </row>
    <row r="18" spans="1:38" s="59" customFormat="1" ht="18.75" customHeight="1" x14ac:dyDescent="0.25">
      <c r="A18" s="144"/>
      <c r="B18" s="144"/>
      <c r="C18" s="137"/>
      <c r="D18" s="137"/>
      <c r="E18" s="137"/>
      <c r="G18" s="50"/>
      <c r="H18" s="52" t="s">
        <v>35</v>
      </c>
      <c r="I18" s="52"/>
      <c r="J18" s="115">
        <v>2610000</v>
      </c>
      <c r="L18" s="68"/>
      <c r="N18" s="68"/>
      <c r="O18" s="67"/>
      <c r="P18"/>
      <c r="Q18" s="33"/>
      <c r="R18"/>
      <c r="S18"/>
      <c r="T18" s="68"/>
      <c r="U18" s="67"/>
      <c r="V18" s="68"/>
      <c r="W18" s="50"/>
    </row>
    <row r="19" spans="1:38" s="59" customFormat="1" ht="20.25" customHeight="1" thickBot="1" x14ac:dyDescent="0.3">
      <c r="A19" s="137"/>
      <c r="B19" s="137"/>
      <c r="C19" s="137"/>
      <c r="D19" s="137"/>
      <c r="E19" s="137"/>
      <c r="F19" s="67"/>
      <c r="G19" s="16"/>
      <c r="H19" s="69"/>
      <c r="I19" s="22"/>
      <c r="J19"/>
      <c r="K19"/>
      <c r="L19"/>
      <c r="M19"/>
      <c r="N19"/>
      <c r="O19" s="70"/>
      <c r="P19"/>
      <c r="Q19"/>
      <c r="R19" s="71" t="s">
        <v>65</v>
      </c>
      <c r="S19"/>
      <c r="T19" s="123">
        <v>2.516</v>
      </c>
      <c r="U19"/>
      <c r="V19" s="72">
        <f>ROUND(V10*T19,2)</f>
        <v>26317.360000000001</v>
      </c>
      <c r="W19" s="16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</row>
    <row r="20" spans="1:38" s="59" customFormat="1" ht="19.5" customHeight="1" thickTop="1" x14ac:dyDescent="0.25">
      <c r="A20" s="137"/>
      <c r="B20" s="137"/>
      <c r="C20" s="137"/>
      <c r="D20" s="137"/>
      <c r="E20" s="137"/>
      <c r="F20" s="67"/>
      <c r="G20" s="16"/>
      <c r="H20" s="22"/>
      <c r="I20" s="22"/>
      <c r="J20"/>
      <c r="K20"/>
      <c r="L20"/>
      <c r="M20"/>
      <c r="N20"/>
      <c r="O20" s="3"/>
      <c r="P20"/>
      <c r="Q20"/>
      <c r="R20" s="71" t="s">
        <v>36</v>
      </c>
      <c r="S20" s="70"/>
      <c r="T20"/>
      <c r="U20"/>
      <c r="V20" s="56">
        <f>IF(C9="S",+V15-V19,-(V15-V19))</f>
        <v>10694.870000000446</v>
      </c>
      <c r="W20" s="16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</row>
    <row r="21" spans="1:38" s="59" customFormat="1" ht="14.25" customHeight="1" x14ac:dyDescent="0.25">
      <c r="A21" s="137"/>
      <c r="B21" s="137"/>
      <c r="C21" s="137"/>
      <c r="D21" s="137"/>
      <c r="E21" s="137"/>
      <c r="F21" s="67"/>
      <c r="G21" s="16"/>
      <c r="H21" s="16"/>
      <c r="I21" s="16"/>
      <c r="J21" s="16"/>
      <c r="K21" s="16"/>
      <c r="L21" s="16"/>
      <c r="M21" s="73"/>
      <c r="N21" s="16"/>
      <c r="O21" s="73"/>
      <c r="P21" s="74"/>
      <c r="Q21" s="73"/>
      <c r="R21" s="16"/>
      <c r="S21" s="74"/>
      <c r="T21" s="74"/>
      <c r="U21" s="74"/>
      <c r="V21" s="16"/>
      <c r="W21" s="16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</row>
    <row r="22" spans="1:38" s="59" customFormat="1" ht="15" customHeight="1" thickBot="1" x14ac:dyDescent="0.3">
      <c r="A22" s="143" t="s">
        <v>37</v>
      </c>
      <c r="B22" s="143"/>
      <c r="C22" s="134" t="s">
        <v>70</v>
      </c>
      <c r="D22" s="135"/>
      <c r="E22" s="136"/>
      <c r="G22" s="16"/>
      <c r="H22" s="75" t="s">
        <v>38</v>
      </c>
      <c r="I22" s="76"/>
      <c r="J22" s="75"/>
      <c r="K22" s="8"/>
      <c r="L22" s="8"/>
      <c r="M22" s="8"/>
      <c r="N22" s="77"/>
      <c r="O22" s="78"/>
      <c r="P22" s="73"/>
      <c r="Q22"/>
      <c r="R22"/>
      <c r="S22"/>
      <c r="T22"/>
      <c r="U22"/>
      <c r="V22"/>
      <c r="W22" s="13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</row>
    <row r="23" spans="1:38" ht="15" customHeight="1" thickBot="1" x14ac:dyDescent="0.3">
      <c r="A23" s="143" t="s">
        <v>39</v>
      </c>
      <c r="B23" s="143"/>
      <c r="C23" s="156" t="s">
        <v>71</v>
      </c>
      <c r="D23" s="135"/>
      <c r="E23" s="136"/>
      <c r="G23" s="16"/>
      <c r="L23" s="79" t="s">
        <v>40</v>
      </c>
      <c r="N23" s="79" t="s">
        <v>41</v>
      </c>
      <c r="O23" s="80"/>
      <c r="P23" s="73"/>
      <c r="Q23" s="81" t="s">
        <v>42</v>
      </c>
      <c r="R23" s="81"/>
      <c r="S23" s="8"/>
      <c r="T23" s="82"/>
      <c r="U23" s="81"/>
      <c r="V23" s="81"/>
      <c r="W23" s="13"/>
      <c r="Y23"/>
    </row>
    <row r="24" spans="1:38" ht="27" customHeight="1" thickBot="1" x14ac:dyDescent="0.3">
      <c r="A24" s="137"/>
      <c r="B24" s="137"/>
      <c r="C24" s="137"/>
      <c r="D24" s="137"/>
      <c r="E24" s="137"/>
      <c r="G24" s="16"/>
      <c r="H24" t="s">
        <v>27</v>
      </c>
      <c r="I24" s="83"/>
      <c r="J24" s="84" t="s">
        <v>43</v>
      </c>
      <c r="L24" s="124" t="s">
        <v>27</v>
      </c>
      <c r="N24" s="124" t="s">
        <v>27</v>
      </c>
      <c r="O24" s="80"/>
      <c r="P24" s="73"/>
      <c r="Q24" s="85" t="s">
        <v>27</v>
      </c>
      <c r="R24" s="85"/>
      <c r="S24"/>
      <c r="T24" s="86" t="s">
        <v>40</v>
      </c>
      <c r="U24" s="87"/>
      <c r="V24" s="86" t="s">
        <v>41</v>
      </c>
      <c r="W24" s="13"/>
      <c r="Y24"/>
    </row>
    <row r="25" spans="1:38" ht="21.75" customHeight="1" x14ac:dyDescent="0.25">
      <c r="A25" s="137"/>
      <c r="B25" s="137"/>
      <c r="C25" s="137"/>
      <c r="D25" s="137"/>
      <c r="E25" s="137"/>
      <c r="G25" s="16"/>
      <c r="J25" s="88" t="s">
        <v>21</v>
      </c>
      <c r="L25" s="116">
        <v>0</v>
      </c>
      <c r="N25" s="116">
        <v>0</v>
      </c>
      <c r="O25" s="80"/>
      <c r="P25" s="73"/>
      <c r="Q25" s="89" t="s">
        <v>44</v>
      </c>
      <c r="R25" s="87"/>
      <c r="S25"/>
      <c r="T25" s="124" t="s">
        <v>27</v>
      </c>
      <c r="U25"/>
      <c r="V25" s="124" t="s">
        <v>27</v>
      </c>
      <c r="W25" s="13"/>
      <c r="Y25"/>
    </row>
    <row r="26" spans="1:38" ht="21.75" customHeight="1" x14ac:dyDescent="0.25">
      <c r="A26" s="137"/>
      <c r="B26" s="137"/>
      <c r="C26" s="137"/>
      <c r="D26" s="137"/>
      <c r="E26" s="137"/>
      <c r="G26" s="16"/>
      <c r="H26" s="154" t="s">
        <v>67</v>
      </c>
      <c r="J26" s="88" t="s">
        <v>22</v>
      </c>
      <c r="L26" s="126">
        <v>0</v>
      </c>
      <c r="N26" s="126">
        <v>0</v>
      </c>
      <c r="O26" s="80"/>
      <c r="P26" s="73"/>
      <c r="Q26" s="89" t="s">
        <v>45</v>
      </c>
      <c r="S26"/>
      <c r="T26" s="124" t="s">
        <v>27</v>
      </c>
      <c r="U26"/>
      <c r="V26" s="124" t="s">
        <v>27</v>
      </c>
      <c r="W26" s="13"/>
      <c r="Y26"/>
    </row>
    <row r="27" spans="1:38" ht="21" customHeight="1" thickBot="1" x14ac:dyDescent="0.3">
      <c r="A27" s="137"/>
      <c r="B27" s="137"/>
      <c r="C27" s="137"/>
      <c r="D27" s="137"/>
      <c r="E27" s="137"/>
      <c r="G27" s="16"/>
      <c r="H27" s="155"/>
      <c r="J27" s="88" t="s">
        <v>25</v>
      </c>
      <c r="L27" s="90">
        <f>L25*L26</f>
        <v>0</v>
      </c>
      <c r="N27" s="90">
        <f>N25*N26</f>
        <v>0</v>
      </c>
      <c r="O27"/>
      <c r="P27" s="73"/>
      <c r="Q27" s="89" t="s">
        <v>46</v>
      </c>
      <c r="S27"/>
      <c r="T27" s="124" t="s">
        <v>27</v>
      </c>
      <c r="U27"/>
      <c r="V27" s="124" t="s">
        <v>27</v>
      </c>
      <c r="W27" s="13"/>
      <c r="Y27"/>
    </row>
    <row r="28" spans="1:38" ht="18" customHeight="1" thickTop="1" thickBot="1" x14ac:dyDescent="0.3">
      <c r="A28" s="143" t="s">
        <v>47</v>
      </c>
      <c r="B28" s="143"/>
      <c r="C28" s="139"/>
      <c r="D28" s="143"/>
      <c r="E28" s="143" t="s">
        <v>48</v>
      </c>
      <c r="G28" s="16"/>
      <c r="J28" s="91"/>
      <c r="O28"/>
      <c r="P28" s="73"/>
      <c r="Q28" s="89" t="s">
        <v>25</v>
      </c>
      <c r="S28"/>
      <c r="T28" s="125" t="s">
        <v>27</v>
      </c>
      <c r="U28" s="92"/>
      <c r="V28" s="125" t="s">
        <v>27</v>
      </c>
      <c r="W28" s="13"/>
      <c r="Y28"/>
    </row>
    <row r="29" spans="1:38" ht="21.75" customHeight="1" thickTop="1" thickBot="1" x14ac:dyDescent="0.3">
      <c r="A29" s="145"/>
      <c r="B29" s="145"/>
      <c r="C29" s="145"/>
      <c r="D29" s="146"/>
      <c r="E29" s="145"/>
      <c r="G29" s="16"/>
      <c r="J29" s="93" t="s">
        <v>49</v>
      </c>
      <c r="L29" s="123"/>
      <c r="N29" s="123"/>
      <c r="O29"/>
      <c r="P29" s="73"/>
      <c r="Q29"/>
      <c r="S29"/>
      <c r="T29"/>
      <c r="U29"/>
      <c r="W29" s="13"/>
      <c r="Y29"/>
    </row>
    <row r="30" spans="1:38" ht="21.75" customHeight="1" thickBot="1" x14ac:dyDescent="0.3">
      <c r="A30" s="146" t="s">
        <v>50</v>
      </c>
      <c r="B30" s="146"/>
      <c r="C30" s="147"/>
      <c r="D30" s="146"/>
      <c r="E30" s="146"/>
      <c r="G30" s="16"/>
      <c r="J30" s="94" t="s">
        <v>65</v>
      </c>
      <c r="L30" s="127">
        <f>ROUND(L29*L25,2)</f>
        <v>0</v>
      </c>
      <c r="N30" s="127">
        <f>ROUND(N29*N25,2)</f>
        <v>0</v>
      </c>
      <c r="O30" s="80"/>
      <c r="P30" s="73"/>
      <c r="Q30"/>
      <c r="S30"/>
      <c r="T30"/>
      <c r="U30"/>
      <c r="W30" s="13"/>
      <c r="Y30"/>
    </row>
    <row r="31" spans="1:38" ht="16.5" customHeight="1" thickTop="1" x14ac:dyDescent="0.25">
      <c r="A31" s="148"/>
      <c r="B31" s="148"/>
      <c r="C31" s="148"/>
      <c r="D31" s="146"/>
      <c r="E31" s="148"/>
      <c r="G31" s="16"/>
      <c r="J31" s="94" t="s">
        <v>36</v>
      </c>
      <c r="L31" s="56">
        <f>IF($C$9="SALE",(L27-L30),-(L27-L30))</f>
        <v>0</v>
      </c>
      <c r="N31" s="56">
        <f>IF($C$9="SALE",(N27-N30),-(N27-N30))</f>
        <v>0</v>
      </c>
      <c r="O31" s="80"/>
      <c r="P31" s="73"/>
      <c r="Q31"/>
      <c r="S31"/>
      <c r="T31"/>
      <c r="U31"/>
      <c r="W31" s="13"/>
      <c r="Y31"/>
    </row>
    <row r="32" spans="1:38" ht="7.5" customHeight="1" x14ac:dyDescent="0.25">
      <c r="A32" s="146"/>
      <c r="B32" s="146"/>
      <c r="C32" s="146"/>
      <c r="D32" s="146"/>
      <c r="E32" s="146"/>
      <c r="F32" s="3"/>
      <c r="G32" s="16"/>
      <c r="H32" s="16"/>
      <c r="I32" s="16"/>
      <c r="J32" s="16"/>
      <c r="K32" s="16"/>
      <c r="L32" s="16"/>
      <c r="M32" s="73"/>
      <c r="N32" s="16"/>
      <c r="O32" s="73"/>
      <c r="P32" s="16"/>
      <c r="Q32" s="73"/>
      <c r="R32" s="95"/>
      <c r="S32" s="95"/>
      <c r="T32" s="95"/>
      <c r="U32" s="95"/>
      <c r="V32" s="95"/>
      <c r="W32" s="13"/>
      <c r="Y32"/>
    </row>
    <row r="33" spans="1:25" ht="14.25" customHeight="1" x14ac:dyDescent="0.25">
      <c r="A33" s="143" t="s">
        <v>47</v>
      </c>
      <c r="B33" s="143"/>
      <c r="C33" s="139"/>
      <c r="D33" s="143"/>
      <c r="E33" s="143" t="s">
        <v>48</v>
      </c>
      <c r="F33" s="3"/>
      <c r="G33" s="16"/>
      <c r="O33" s="2" t="s">
        <v>51</v>
      </c>
      <c r="Q33"/>
      <c r="S33"/>
      <c r="T33"/>
      <c r="U33"/>
      <c r="W33" s="13"/>
      <c r="Y33"/>
    </row>
    <row r="34" spans="1:25" ht="14.25" customHeight="1" thickBot="1" x14ac:dyDescent="0.3">
      <c r="A34" s="149"/>
      <c r="B34" s="149"/>
      <c r="C34" s="150"/>
      <c r="D34" s="144"/>
      <c r="E34" s="149"/>
      <c r="F34" s="3"/>
      <c r="G34" s="73"/>
      <c r="O34"/>
      <c r="Q34"/>
      <c r="S34"/>
      <c r="T34"/>
      <c r="U34"/>
      <c r="W34" s="13"/>
      <c r="Y34"/>
    </row>
    <row r="35" spans="1:25" ht="19.5" customHeight="1" x14ac:dyDescent="0.3">
      <c r="A35" s="146" t="s">
        <v>52</v>
      </c>
      <c r="B35" s="146"/>
      <c r="C35" s="146"/>
      <c r="D35" s="146"/>
      <c r="E35" s="146"/>
      <c r="G35" s="16"/>
      <c r="H35" t="s">
        <v>53</v>
      </c>
      <c r="J35" s="113">
        <f>IF(C9="s",IF((N11-J11)*J18=J14,,J14/J18-N11+J11),IF(C9="p",IF((J11-N11)*J18=-J14,0,-((J14/-J18)+N11-J11))))</f>
        <v>-2.3473940333635923E-3</v>
      </c>
      <c r="L35" t="s">
        <v>54</v>
      </c>
      <c r="N35" s="96">
        <f>IF(J35=0,0,+J11-J35)</f>
        <v>2.5658469436489937</v>
      </c>
      <c r="O35"/>
      <c r="Q35"/>
      <c r="S35" s="97" t="s">
        <v>55</v>
      </c>
      <c r="T35"/>
      <c r="U35"/>
      <c r="V35" s="98">
        <f>IF(J36&lt;&gt;0,IF(C9="P",((J36*N10)-V13),IF(C9="S",((J36*N10)+V13),0)),0)</f>
        <v>7097.2097110208861</v>
      </c>
      <c r="W35" s="13"/>
      <c r="Y35"/>
    </row>
    <row r="36" spans="1:25" ht="18" customHeight="1" x14ac:dyDescent="0.3">
      <c r="A36" s="146"/>
      <c r="B36" s="146"/>
      <c r="C36" s="146"/>
      <c r="D36" s="146"/>
      <c r="E36" s="146"/>
      <c r="G36" s="16"/>
      <c r="H36" t="s">
        <v>56</v>
      </c>
      <c r="J36" s="113">
        <f>IF(C9="s",IF((N11-J11)*J18=J14,,(-J14/J18)+N11-J11),IF(C9="p",IF((J11-N11)*J18=-J14,0,(-(J14/-J18)-N11+J11))))</f>
        <v>2.3473940333635923E-3</v>
      </c>
      <c r="L36" t="s">
        <v>57</v>
      </c>
      <c r="N36" s="96">
        <f>IF(J36=0,0,N11-J36)</f>
        <v>2.5709995496156299</v>
      </c>
      <c r="O36"/>
      <c r="Q36"/>
      <c r="S36" s="97" t="s">
        <v>58</v>
      </c>
      <c r="T36"/>
      <c r="U36"/>
      <c r="V36" s="99">
        <f>(IF(N10&lt;&gt;J18,IF(C9="p",IF(N10&gt;J18,(N10-J18)*-(N11-J11+J35),(N10-J18)*-(N11-J11+J35)),IF(C9="s",IF(N10&gt;J18,-(N10-J18)*(-N11+J11-J35),-(N10-J18)*(-N11+J11-J35)),0)),0))</f>
        <v>3100.8149999999341</v>
      </c>
      <c r="W36" s="13"/>
      <c r="Y36"/>
    </row>
    <row r="37" spans="1:25" ht="18" customHeight="1" thickBot="1" x14ac:dyDescent="0.35">
      <c r="A37" s="143" t="s">
        <v>47</v>
      </c>
      <c r="B37" s="144"/>
      <c r="C37" s="139"/>
      <c r="D37" s="143"/>
      <c r="E37" s="143" t="s">
        <v>48</v>
      </c>
      <c r="G37" s="16"/>
      <c r="J37" s="15"/>
      <c r="O37"/>
      <c r="Q37"/>
      <c r="S37" s="97" t="s">
        <v>64</v>
      </c>
      <c r="T37"/>
      <c r="U37"/>
      <c r="V37" s="100">
        <f>SUM(V35:V36)</f>
        <v>10198.02471102082</v>
      </c>
      <c r="W37" s="13"/>
      <c r="Y37"/>
    </row>
    <row r="38" spans="1:25" ht="18" customHeight="1" thickTop="1" thickBot="1" x14ac:dyDescent="0.35">
      <c r="A38" s="145"/>
      <c r="B38" s="145"/>
      <c r="C38" s="151"/>
      <c r="D38" s="148"/>
      <c r="E38" s="145"/>
      <c r="G38" s="16"/>
      <c r="J38" s="15"/>
      <c r="O38"/>
      <c r="Q38"/>
      <c r="S38" s="97"/>
      <c r="T38"/>
      <c r="U38"/>
      <c r="V38" s="152"/>
      <c r="W38" s="13"/>
      <c r="Y38"/>
    </row>
    <row r="39" spans="1:25" ht="18" customHeight="1" x14ac:dyDescent="0.3">
      <c r="A39" s="146" t="s">
        <v>60</v>
      </c>
      <c r="B39" s="146"/>
      <c r="C39" s="146"/>
      <c r="D39" s="146"/>
      <c r="E39" s="146"/>
      <c r="G39" s="16"/>
      <c r="J39" s="15"/>
      <c r="O39"/>
      <c r="Q39"/>
      <c r="S39" s="97" t="s">
        <v>63</v>
      </c>
      <c r="U39"/>
      <c r="V39" s="98">
        <f>(IF(N10&lt;&gt;J10,IF(C9="P",((+T19-J11)*V10),IF(C9="S",-((+T19-J11)*V10),0)),0))</f>
        <v>496.84528897949059</v>
      </c>
      <c r="W39" s="13"/>
      <c r="Y39"/>
    </row>
    <row r="40" spans="1:25" ht="18" customHeight="1" x14ac:dyDescent="0.3">
      <c r="A40" s="146"/>
      <c r="B40" s="146"/>
      <c r="C40" s="147"/>
      <c r="D40" s="146"/>
      <c r="E40" s="146"/>
      <c r="G40" s="16"/>
      <c r="J40" s="15"/>
      <c r="O40"/>
      <c r="Q40"/>
      <c r="S40"/>
      <c r="U40"/>
      <c r="V40" s="152"/>
      <c r="W40" s="13"/>
      <c r="Y40"/>
    </row>
    <row r="41" spans="1:25" ht="18" customHeight="1" thickBot="1" x14ac:dyDescent="0.35">
      <c r="A41" s="143" t="s">
        <v>47</v>
      </c>
      <c r="B41" s="143"/>
      <c r="C41" s="143"/>
      <c r="D41" s="143"/>
      <c r="E41" s="143" t="s">
        <v>48</v>
      </c>
      <c r="F41" s="3"/>
      <c r="G41" s="16"/>
      <c r="O41"/>
      <c r="Q41"/>
      <c r="S41" s="97" t="s">
        <v>59</v>
      </c>
      <c r="U41"/>
      <c r="V41" s="153">
        <f>SUM(V37:V39)</f>
        <v>10694.87000000031</v>
      </c>
      <c r="W41" s="13"/>
      <c r="Y41"/>
    </row>
    <row r="42" spans="1:25" ht="16.5" customHeight="1" thickTop="1" thickBot="1" x14ac:dyDescent="0.3">
      <c r="A42" s="145"/>
      <c r="B42" s="145"/>
      <c r="C42" s="151"/>
      <c r="D42" s="146"/>
      <c r="E42" s="145"/>
      <c r="G42" s="16"/>
      <c r="O42"/>
      <c r="Q42"/>
      <c r="S42"/>
      <c r="T42"/>
      <c r="U42"/>
      <c r="W42" s="13"/>
      <c r="Y42"/>
    </row>
    <row r="43" spans="1:25" ht="18" customHeight="1" x14ac:dyDescent="0.25">
      <c r="A43" s="146" t="s">
        <v>62</v>
      </c>
      <c r="B43" s="146"/>
      <c r="C43" s="147"/>
      <c r="D43" s="146"/>
      <c r="E43" s="146"/>
      <c r="G43" s="16"/>
      <c r="H43" s="101"/>
      <c r="I43" s="101"/>
      <c r="J43" s="102"/>
      <c r="K43" s="102"/>
      <c r="L43" s="102"/>
      <c r="M43" s="102"/>
      <c r="N43" s="73"/>
      <c r="O43" s="103"/>
      <c r="P43" s="73"/>
      <c r="Q43" s="103"/>
      <c r="R43" s="102"/>
      <c r="S43" s="14"/>
      <c r="T43" s="14"/>
      <c r="U43" s="14"/>
      <c r="V43" s="102"/>
      <c r="W43" s="13"/>
      <c r="Y43"/>
    </row>
    <row r="44" spans="1:25" ht="18" customHeight="1" x14ac:dyDescent="0.25">
      <c r="G44" s="16"/>
      <c r="H44" s="104"/>
      <c r="I44" s="104"/>
      <c r="J44" s="105"/>
      <c r="K44" s="105"/>
      <c r="L44" s="105"/>
      <c r="M44" s="105"/>
      <c r="N44" s="106"/>
      <c r="O44" s="107"/>
      <c r="P44" s="18" t="s">
        <v>27</v>
      </c>
      <c r="Q44" s="107"/>
      <c r="R44" s="105"/>
      <c r="S44" s="108"/>
      <c r="T44" s="108"/>
      <c r="U44" s="108"/>
      <c r="V44" s="105"/>
      <c r="W44" s="13"/>
      <c r="Y44"/>
    </row>
    <row r="45" spans="1:25" ht="18.75" customHeight="1" x14ac:dyDescent="0.25">
      <c r="C45"/>
      <c r="G45" s="16"/>
      <c r="H45" s="109" t="s">
        <v>61</v>
      </c>
      <c r="I45" s="110"/>
      <c r="J45" s="128" t="s">
        <v>75</v>
      </c>
      <c r="K45" s="129"/>
      <c r="L45" s="129"/>
      <c r="M45" s="130"/>
      <c r="N45" s="129"/>
      <c r="O45" s="131"/>
      <c r="P45" s="129"/>
      <c r="Q45" s="131"/>
      <c r="R45" s="129"/>
      <c r="S45" s="131"/>
      <c r="T45" s="131"/>
      <c r="U45" s="131"/>
      <c r="V45" s="111"/>
      <c r="W45" s="13"/>
      <c r="Y45"/>
    </row>
    <row r="46" spans="1:25" ht="18.75" customHeight="1" x14ac:dyDescent="0.25">
      <c r="C46"/>
      <c r="G46" s="16"/>
      <c r="H46" s="109" t="s">
        <v>27</v>
      </c>
      <c r="I46" s="110"/>
      <c r="J46" s="128" t="s">
        <v>27</v>
      </c>
      <c r="K46" s="129"/>
      <c r="L46" s="129"/>
      <c r="M46" s="129"/>
      <c r="N46" s="132"/>
      <c r="O46" s="130"/>
      <c r="P46" s="129"/>
      <c r="Q46" s="131"/>
      <c r="R46" s="129"/>
      <c r="S46" s="131"/>
      <c r="T46" s="131"/>
      <c r="U46" s="131"/>
      <c r="V46" s="111"/>
      <c r="W46" s="13"/>
      <c r="Y46"/>
    </row>
    <row r="47" spans="1:25" ht="18.75" customHeight="1" x14ac:dyDescent="0.25">
      <c r="C47"/>
      <c r="G47" s="16"/>
      <c r="H47" s="84" t="s">
        <v>66</v>
      </c>
      <c r="I47" s="110"/>
      <c r="J47" s="128" t="s">
        <v>76</v>
      </c>
      <c r="K47" s="129"/>
      <c r="L47" s="129"/>
      <c r="M47" s="129"/>
      <c r="N47" s="132"/>
      <c r="O47" s="130"/>
      <c r="P47" s="129"/>
      <c r="Q47" s="131"/>
      <c r="R47" s="129"/>
      <c r="S47" s="131"/>
      <c r="T47" s="131"/>
      <c r="U47" s="131"/>
      <c r="V47" s="111"/>
      <c r="W47" s="13"/>
      <c r="Y47"/>
    </row>
    <row r="48" spans="1:25" ht="7.5" customHeight="1" x14ac:dyDescent="0.25">
      <c r="C48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Y48"/>
    </row>
    <row r="49" spans="10:29" ht="10.5" customHeight="1" x14ac:dyDescent="0.25">
      <c r="N49" s="22"/>
      <c r="O49" s="25"/>
      <c r="P49" s="22"/>
      <c r="Q49" s="25"/>
      <c r="Y49"/>
    </row>
    <row r="50" spans="10:29" ht="28.5" customHeight="1" x14ac:dyDescent="0.25">
      <c r="O50"/>
      <c r="Q50"/>
      <c r="S50"/>
      <c r="T50"/>
      <c r="U50"/>
      <c r="Y50"/>
    </row>
    <row r="51" spans="10:29" ht="28.5" customHeight="1" x14ac:dyDescent="0.25">
      <c r="O51"/>
      <c r="Q51"/>
      <c r="S51"/>
      <c r="T51"/>
      <c r="U51"/>
      <c r="AA51" s="112"/>
      <c r="AB51" s="3"/>
      <c r="AC51" s="3"/>
    </row>
    <row r="52" spans="10:29" x14ac:dyDescent="0.25">
      <c r="O52"/>
      <c r="Q52"/>
      <c r="S52"/>
      <c r="T52"/>
      <c r="U52"/>
      <c r="AA52" s="112"/>
      <c r="AB52" s="3"/>
      <c r="AC52" s="3"/>
    </row>
    <row r="53" spans="10:29" ht="15" customHeight="1" x14ac:dyDescent="0.25">
      <c r="N53" s="112"/>
      <c r="O53" s="112"/>
      <c r="P53" s="112"/>
      <c r="Q53" s="112"/>
      <c r="Y53" s="25"/>
      <c r="Z53" s="22"/>
      <c r="AA53" s="112"/>
      <c r="AB53" s="3"/>
      <c r="AC53" s="3"/>
    </row>
    <row r="54" spans="10:29" ht="13.5" customHeight="1" x14ac:dyDescent="0.25">
      <c r="N54" s="112"/>
      <c r="O54" s="112"/>
      <c r="P54" s="112"/>
      <c r="Q54" s="112"/>
      <c r="Y54" s="112"/>
      <c r="Z54" s="112"/>
      <c r="AA54" s="112"/>
      <c r="AB54" s="3"/>
      <c r="AC54" s="3"/>
    </row>
    <row r="55" spans="10:29" x14ac:dyDescent="0.25">
      <c r="L55" s="22"/>
      <c r="M55" s="22"/>
      <c r="N55" s="25"/>
      <c r="O55" s="25"/>
      <c r="P55" s="25"/>
      <c r="Q55" s="25"/>
      <c r="R55" s="22"/>
      <c r="S55" s="25"/>
      <c r="T55" s="25"/>
      <c r="U55" s="25"/>
      <c r="V55" s="22"/>
      <c r="W55" s="25"/>
      <c r="X55" s="22"/>
      <c r="Y55" s="112"/>
      <c r="Z55" s="112"/>
      <c r="AA55" s="25"/>
      <c r="AB55" s="3"/>
      <c r="AC55" s="3"/>
    </row>
    <row r="56" spans="10:29" x14ac:dyDescent="0.25">
      <c r="J56" s="3"/>
      <c r="K56" s="3"/>
      <c r="L56" s="112"/>
      <c r="M56" s="112"/>
      <c r="N56" s="25"/>
      <c r="O56" s="25"/>
      <c r="P56" s="25"/>
      <c r="Q56" s="25"/>
      <c r="R56" s="112"/>
      <c r="S56" s="112"/>
      <c r="T56" s="112"/>
      <c r="U56" s="112"/>
      <c r="V56" s="112"/>
      <c r="W56" s="112"/>
      <c r="X56" s="112"/>
      <c r="Y56" s="112"/>
      <c r="Z56" s="112"/>
      <c r="AA56" s="25"/>
      <c r="AB56" s="3"/>
      <c r="AC56" s="3"/>
    </row>
    <row r="57" spans="10:29" x14ac:dyDescent="0.25">
      <c r="J57" s="3"/>
      <c r="K57" s="3"/>
      <c r="L57" s="112"/>
      <c r="M57" s="112"/>
      <c r="N57" s="3"/>
      <c r="P57" s="3"/>
      <c r="R57" s="112"/>
      <c r="S57" s="112"/>
      <c r="T57" s="112"/>
      <c r="U57" s="112"/>
      <c r="V57" s="112"/>
      <c r="W57" s="112"/>
      <c r="X57" s="112"/>
      <c r="Y57" s="112"/>
      <c r="Z57" s="112"/>
      <c r="AA57" s="3"/>
      <c r="AB57" s="3"/>
      <c r="AC57" s="3"/>
    </row>
    <row r="58" spans="10:29" x14ac:dyDescent="0.25">
      <c r="J58" s="3"/>
      <c r="K58" s="3"/>
      <c r="L58" s="112"/>
      <c r="M58" s="112"/>
      <c r="N58" s="3"/>
      <c r="P58" s="3"/>
      <c r="R58" s="112"/>
      <c r="S58" s="112"/>
      <c r="T58" s="112"/>
      <c r="U58" s="112"/>
      <c r="V58" s="112"/>
      <c r="W58" s="112"/>
      <c r="X58" s="112"/>
      <c r="Y58" s="112"/>
      <c r="Z58" s="112"/>
      <c r="AA58" s="3"/>
      <c r="AB58" s="3"/>
      <c r="AC58" s="3"/>
    </row>
    <row r="59" spans="10:29" x14ac:dyDescent="0.25">
      <c r="J59" s="3"/>
      <c r="K59" s="3"/>
      <c r="L59" s="112"/>
      <c r="M59" s="112"/>
      <c r="N59" s="3"/>
      <c r="P59" s="3"/>
      <c r="R59" s="112"/>
      <c r="S59" s="112"/>
      <c r="T59" s="112"/>
      <c r="U59" s="112"/>
      <c r="V59" s="112"/>
      <c r="W59" s="112"/>
      <c r="X59" s="112"/>
      <c r="Y59" s="25"/>
      <c r="Z59" s="25"/>
      <c r="AA59" s="3"/>
      <c r="AB59" s="3"/>
      <c r="AC59" s="3"/>
    </row>
    <row r="60" spans="10:29" x14ac:dyDescent="0.25">
      <c r="J60" s="3"/>
      <c r="K60" s="3"/>
      <c r="L60" s="112"/>
      <c r="M60" s="112"/>
      <c r="N60" s="3"/>
      <c r="P60" s="3"/>
      <c r="R60" s="112"/>
      <c r="S60" s="112"/>
      <c r="T60" s="112"/>
      <c r="U60" s="112"/>
      <c r="V60" s="112"/>
      <c r="W60" s="112"/>
      <c r="X60" s="112"/>
      <c r="Y60" s="25"/>
      <c r="Z60" s="25"/>
      <c r="AA60" s="3"/>
      <c r="AB60" s="3"/>
      <c r="AC60" s="3"/>
    </row>
    <row r="61" spans="10:29" x14ac:dyDescent="0.25">
      <c r="J61" s="3"/>
      <c r="K61" s="3"/>
      <c r="L61" s="25"/>
      <c r="M61" s="25"/>
      <c r="N61" s="3"/>
      <c r="P61" s="3"/>
      <c r="R61" s="25"/>
      <c r="S61" s="25"/>
      <c r="T61" s="25"/>
      <c r="U61" s="25"/>
      <c r="V61" s="25"/>
      <c r="W61" s="25"/>
      <c r="X61" s="25"/>
      <c r="Z61" s="3"/>
      <c r="AA61" s="3"/>
      <c r="AB61" s="3"/>
      <c r="AC61" s="3"/>
    </row>
    <row r="62" spans="10:29" ht="24.9" customHeight="1" x14ac:dyDescent="0.25">
      <c r="J62" s="3"/>
      <c r="K62" s="3"/>
      <c r="L62" s="25"/>
      <c r="M62" s="25"/>
      <c r="N62" s="3"/>
      <c r="P62" s="3"/>
      <c r="R62" s="25"/>
      <c r="S62" s="25"/>
      <c r="T62" s="25"/>
      <c r="U62" s="25"/>
      <c r="V62" s="25"/>
      <c r="W62" s="25"/>
      <c r="X62" s="25"/>
      <c r="Z62" s="3"/>
      <c r="AA62" s="3"/>
      <c r="AB62" s="3"/>
      <c r="AC62" s="3"/>
    </row>
    <row r="63" spans="10:29" ht="15" customHeight="1" x14ac:dyDescent="0.25">
      <c r="J63" s="3"/>
      <c r="K63" s="3"/>
      <c r="L63" s="3"/>
      <c r="M63" s="3"/>
      <c r="N63" s="3"/>
      <c r="P63" s="3"/>
      <c r="R63" s="3"/>
      <c r="V63" s="3"/>
      <c r="X63" s="3"/>
      <c r="Z63" s="3"/>
      <c r="AA63" s="3"/>
      <c r="AB63" s="3"/>
      <c r="AC63" s="3"/>
    </row>
    <row r="64" spans="10:29" ht="24.9" customHeight="1" x14ac:dyDescent="0.25">
      <c r="J64" s="3"/>
      <c r="K64" s="3"/>
      <c r="L64" s="3"/>
      <c r="M64" s="3"/>
      <c r="N64" s="3"/>
      <c r="P64" s="3"/>
      <c r="R64" s="3"/>
      <c r="V64" s="3"/>
      <c r="X64" s="3"/>
      <c r="Z64" s="3"/>
      <c r="AA64" s="3"/>
      <c r="AB64" s="3"/>
      <c r="AC64" s="3"/>
    </row>
    <row r="65" spans="10:29" x14ac:dyDescent="0.25">
      <c r="J65" s="3"/>
      <c r="K65" s="3"/>
      <c r="L65" s="3"/>
      <c r="M65" s="3"/>
      <c r="N65" s="3"/>
      <c r="P65" s="3"/>
      <c r="R65" s="3"/>
      <c r="V65" s="3"/>
      <c r="X65" s="3"/>
      <c r="Z65" s="3"/>
      <c r="AA65" s="3"/>
      <c r="AB65" s="3"/>
      <c r="AC65" s="3"/>
    </row>
    <row r="66" spans="10:29" x14ac:dyDescent="0.25">
      <c r="J66" s="3"/>
      <c r="K66" s="3"/>
      <c r="L66" s="3"/>
      <c r="M66" s="3"/>
      <c r="N66" s="3"/>
      <c r="P66" s="3"/>
      <c r="R66" s="3"/>
      <c r="V66" s="3"/>
      <c r="X66" s="3"/>
      <c r="Z66" s="3"/>
      <c r="AA66" s="3"/>
      <c r="AB66" s="3"/>
      <c r="AC66" s="3"/>
    </row>
    <row r="67" spans="10:29" x14ac:dyDescent="0.25">
      <c r="J67" s="3"/>
      <c r="K67" s="3"/>
      <c r="L67" s="3"/>
      <c r="M67" s="3"/>
      <c r="N67" s="3"/>
      <c r="P67" s="3"/>
      <c r="R67" s="3"/>
      <c r="V67" s="3"/>
      <c r="X67" s="3"/>
      <c r="Z67" s="3"/>
      <c r="AA67" s="3"/>
      <c r="AB67" s="3"/>
      <c r="AC67" s="3"/>
    </row>
    <row r="68" spans="10:29" x14ac:dyDescent="0.25">
      <c r="J68" s="3"/>
      <c r="K68" s="3"/>
      <c r="L68" s="3"/>
      <c r="M68" s="3"/>
      <c r="N68" s="3"/>
      <c r="P68" s="3"/>
      <c r="R68" s="3"/>
      <c r="V68" s="3"/>
      <c r="X68" s="3"/>
      <c r="Z68" s="3"/>
      <c r="AA68" s="3"/>
      <c r="AB68" s="3"/>
      <c r="AC68" s="3"/>
    </row>
    <row r="69" spans="10:29" x14ac:dyDescent="0.25">
      <c r="J69" s="3"/>
      <c r="K69" s="3"/>
      <c r="L69" s="3"/>
      <c r="M69" s="3"/>
      <c r="N69" s="3"/>
      <c r="P69" s="3"/>
      <c r="R69" s="3"/>
      <c r="V69" s="3"/>
      <c r="X69" s="3"/>
      <c r="Z69" s="3"/>
      <c r="AA69" s="3"/>
      <c r="AB69" s="3"/>
      <c r="AC69" s="3"/>
    </row>
    <row r="70" spans="10:29" x14ac:dyDescent="0.25">
      <c r="J70" s="3"/>
      <c r="K70" s="3"/>
      <c r="L70" s="3"/>
      <c r="M70" s="3"/>
      <c r="N70" s="3"/>
      <c r="P70" s="3"/>
      <c r="R70" s="3"/>
      <c r="V70" s="3"/>
      <c r="X70" s="3"/>
      <c r="Z70" s="3"/>
      <c r="AA70" s="3"/>
      <c r="AB70" s="3"/>
      <c r="AC70" s="3"/>
    </row>
    <row r="71" spans="10:29" x14ac:dyDescent="0.25">
      <c r="J71" s="3"/>
      <c r="K71" s="3"/>
      <c r="L71" s="3"/>
      <c r="M71" s="3"/>
      <c r="N71" s="3"/>
      <c r="P71" s="3"/>
      <c r="R71" s="3"/>
      <c r="V71" s="3"/>
      <c r="X71" s="3"/>
      <c r="Z71" s="3"/>
      <c r="AA71" s="3"/>
      <c r="AB71" s="3"/>
      <c r="AC71" s="3"/>
    </row>
    <row r="72" spans="10:29" x14ac:dyDescent="0.25">
      <c r="J72" s="3"/>
      <c r="K72" s="3"/>
      <c r="L72" s="3"/>
      <c r="M72" s="3"/>
      <c r="N72" s="3"/>
      <c r="P72" s="3"/>
      <c r="R72" s="3"/>
      <c r="V72" s="3"/>
      <c r="X72" s="3"/>
      <c r="Z72" s="3"/>
      <c r="AA72" s="3"/>
      <c r="AB72" s="3"/>
      <c r="AC72" s="3"/>
    </row>
    <row r="73" spans="10:29" x14ac:dyDescent="0.25">
      <c r="J73" s="3"/>
      <c r="K73" s="3"/>
      <c r="L73" s="3"/>
      <c r="M73" s="3"/>
      <c r="N73" s="3"/>
      <c r="P73" s="3"/>
      <c r="R73" s="3"/>
      <c r="V73" s="3"/>
      <c r="X73" s="3"/>
      <c r="Z73" s="3"/>
      <c r="AA73" s="3"/>
      <c r="AB73" s="3"/>
      <c r="AC73" s="3"/>
    </row>
    <row r="74" spans="10:29" x14ac:dyDescent="0.25">
      <c r="J74" s="3"/>
      <c r="K74" s="3"/>
      <c r="L74" s="3"/>
      <c r="M74" s="3"/>
      <c r="N74" s="3"/>
      <c r="P74" s="3"/>
      <c r="R74" s="3"/>
      <c r="V74" s="3"/>
      <c r="X74" s="3"/>
      <c r="Z74" s="3"/>
      <c r="AA74" s="3"/>
      <c r="AB74" s="3"/>
      <c r="AC74" s="3"/>
    </row>
    <row r="75" spans="10:29" x14ac:dyDescent="0.25">
      <c r="J75" s="3"/>
      <c r="K75" s="3"/>
      <c r="L75" s="3"/>
      <c r="M75" s="3"/>
      <c r="N75" s="3"/>
      <c r="P75" s="3"/>
      <c r="R75" s="3"/>
      <c r="V75" s="3"/>
      <c r="X75" s="3"/>
      <c r="Z75" s="3"/>
      <c r="AA75" s="3"/>
      <c r="AB75" s="3"/>
      <c r="AC75" s="3"/>
    </row>
    <row r="76" spans="10:29" x14ac:dyDescent="0.25">
      <c r="J76" s="3"/>
      <c r="K76" s="3"/>
      <c r="L76" s="3"/>
      <c r="M76" s="3"/>
      <c r="N76" s="3"/>
      <c r="P76" s="3"/>
      <c r="R76" s="3"/>
      <c r="V76" s="3"/>
      <c r="X76" s="3"/>
      <c r="Z76" s="3"/>
      <c r="AA76" s="3"/>
      <c r="AB76" s="3"/>
      <c r="AC76" s="3"/>
    </row>
    <row r="77" spans="10:29" x14ac:dyDescent="0.25">
      <c r="J77" s="3"/>
      <c r="K77" s="3"/>
      <c r="L77" s="3"/>
      <c r="M77" s="3"/>
      <c r="N77" s="3"/>
      <c r="P77" s="3"/>
      <c r="R77" s="3"/>
      <c r="V77" s="3"/>
      <c r="X77" s="3"/>
      <c r="Z77" s="3"/>
      <c r="AA77" s="3"/>
      <c r="AB77" s="3"/>
      <c r="AC77" s="3"/>
    </row>
    <row r="78" spans="10:29" x14ac:dyDescent="0.25">
      <c r="J78" s="3"/>
      <c r="K78" s="3"/>
      <c r="L78" s="3"/>
      <c r="M78" s="3"/>
      <c r="N78" s="3"/>
      <c r="P78" s="3"/>
      <c r="R78" s="3"/>
      <c r="V78" s="3"/>
      <c r="X78" s="3"/>
      <c r="Z78" s="3"/>
      <c r="AA78" s="3"/>
      <c r="AB78" s="3"/>
      <c r="AC78" s="3"/>
    </row>
    <row r="79" spans="10:29" x14ac:dyDescent="0.25">
      <c r="J79" s="3"/>
      <c r="K79" s="3"/>
      <c r="L79" s="3"/>
      <c r="M79" s="3"/>
      <c r="N79" s="3"/>
      <c r="P79" s="3"/>
      <c r="R79" s="3"/>
      <c r="V79" s="3"/>
      <c r="X79" s="3"/>
      <c r="Z79" s="3"/>
      <c r="AA79" s="3"/>
      <c r="AB79" s="3"/>
      <c r="AC79" s="3"/>
    </row>
    <row r="80" spans="10:29" x14ac:dyDescent="0.25">
      <c r="J80" s="3"/>
      <c r="K80" s="3"/>
      <c r="L80" s="3"/>
      <c r="M80" s="3"/>
      <c r="N80" s="3"/>
      <c r="P80" s="3"/>
      <c r="R80" s="3"/>
      <c r="V80" s="3"/>
      <c r="X80" s="3"/>
      <c r="Z80" s="3"/>
      <c r="AA80" s="3"/>
      <c r="AB80" s="3"/>
      <c r="AC80" s="3"/>
    </row>
    <row r="81" spans="10:29" x14ac:dyDescent="0.25">
      <c r="J81" s="3"/>
      <c r="K81" s="3"/>
      <c r="L81" s="3"/>
      <c r="M81" s="3"/>
      <c r="N81" s="3"/>
      <c r="P81" s="3"/>
      <c r="R81" s="3"/>
      <c r="V81" s="3"/>
      <c r="X81" s="3"/>
      <c r="Z81" s="3"/>
      <c r="AA81" s="3"/>
      <c r="AB81" s="3"/>
      <c r="AC81" s="3"/>
    </row>
    <row r="82" spans="10:29" x14ac:dyDescent="0.25">
      <c r="J82" s="3"/>
      <c r="K82" s="3"/>
      <c r="L82" s="3"/>
      <c r="M82" s="3"/>
      <c r="N82" s="3"/>
      <c r="P82" s="3"/>
      <c r="R82" s="3"/>
      <c r="V82" s="3"/>
      <c r="X82" s="3"/>
      <c r="Z82" s="3"/>
      <c r="AA82" s="3"/>
      <c r="AB82" s="3"/>
      <c r="AC82" s="3"/>
    </row>
    <row r="83" spans="10:29" x14ac:dyDescent="0.25">
      <c r="J83" s="3"/>
      <c r="K83" s="3"/>
      <c r="L83" s="3"/>
      <c r="M83" s="3"/>
      <c r="N83" s="3"/>
      <c r="P83" s="3"/>
      <c r="R83" s="3"/>
      <c r="V83" s="3"/>
      <c r="X83" s="3"/>
      <c r="Z83" s="3"/>
      <c r="AA83" s="3"/>
      <c r="AB83" s="3"/>
      <c r="AC83" s="3"/>
    </row>
    <row r="84" spans="10:29" x14ac:dyDescent="0.25">
      <c r="J84" s="3"/>
      <c r="K84" s="3"/>
      <c r="L84" s="3"/>
      <c r="M84" s="3"/>
      <c r="N84" s="3"/>
      <c r="P84" s="3"/>
      <c r="R84" s="3"/>
      <c r="V84" s="3"/>
      <c r="X84" s="3"/>
      <c r="Z84" s="3"/>
      <c r="AA84" s="3"/>
      <c r="AB84" s="3"/>
      <c r="AC84" s="3"/>
    </row>
    <row r="85" spans="10:29" x14ac:dyDescent="0.25">
      <c r="J85" s="3"/>
      <c r="K85" s="3"/>
      <c r="L85" s="3"/>
      <c r="M85" s="3"/>
      <c r="N85" s="3"/>
      <c r="P85" s="3"/>
      <c r="R85" s="3"/>
      <c r="V85" s="3"/>
      <c r="X85" s="3"/>
      <c r="Z85" s="3"/>
      <c r="AA85" s="3"/>
      <c r="AB85" s="3"/>
      <c r="AC85" s="3"/>
    </row>
    <row r="86" spans="10:29" x14ac:dyDescent="0.25">
      <c r="J86" s="3"/>
      <c r="K86" s="3"/>
      <c r="L86" s="3"/>
      <c r="M86" s="3"/>
      <c r="N86" s="3"/>
      <c r="P86" s="3"/>
      <c r="R86" s="3"/>
      <c r="V86" s="3"/>
      <c r="X86" s="3"/>
      <c r="Z86" s="3"/>
      <c r="AA86" s="3"/>
      <c r="AB86" s="3"/>
      <c r="AC86" s="3"/>
    </row>
    <row r="87" spans="10:29" x14ac:dyDescent="0.25">
      <c r="J87" s="3"/>
      <c r="K87" s="3"/>
      <c r="L87" s="3"/>
      <c r="M87" s="3"/>
      <c r="N87" s="3"/>
      <c r="P87" s="3"/>
      <c r="R87" s="3"/>
      <c r="V87" s="3"/>
      <c r="X87" s="3"/>
      <c r="Z87" s="3"/>
      <c r="AA87" s="3"/>
      <c r="AB87" s="3"/>
      <c r="AC87" s="3"/>
    </row>
    <row r="88" spans="10:29" x14ac:dyDescent="0.25">
      <c r="J88" s="3"/>
      <c r="K88" s="3"/>
      <c r="L88" s="3"/>
      <c r="M88" s="3"/>
      <c r="N88" s="3"/>
      <c r="P88" s="3"/>
      <c r="R88" s="3"/>
      <c r="V88" s="3"/>
      <c r="X88" s="3"/>
      <c r="Z88" s="3"/>
      <c r="AA88" s="3"/>
      <c r="AB88" s="3"/>
      <c r="AC88" s="3"/>
    </row>
    <row r="89" spans="10:29" x14ac:dyDescent="0.25">
      <c r="J89" s="3"/>
      <c r="K89" s="3"/>
      <c r="L89" s="3"/>
      <c r="M89" s="3"/>
      <c r="N89" s="3"/>
      <c r="P89" s="3"/>
      <c r="R89" s="3"/>
      <c r="V89" s="3"/>
      <c r="X89" s="3"/>
      <c r="Z89" s="3"/>
      <c r="AA89" s="3"/>
      <c r="AB89" s="3"/>
      <c r="AC89" s="3"/>
    </row>
    <row r="90" spans="10:29" x14ac:dyDescent="0.25">
      <c r="J90" s="3"/>
      <c r="K90" s="3"/>
      <c r="L90" s="3"/>
      <c r="M90" s="3"/>
      <c r="N90" s="3"/>
      <c r="P90" s="3"/>
      <c r="R90" s="3"/>
      <c r="V90" s="3"/>
      <c r="X90" s="3"/>
      <c r="Z90" s="3"/>
      <c r="AA90" s="3"/>
      <c r="AB90" s="3"/>
      <c r="AC90" s="3"/>
    </row>
    <row r="91" spans="10:29" x14ac:dyDescent="0.25">
      <c r="J91" s="3"/>
      <c r="K91" s="3"/>
      <c r="L91" s="3"/>
      <c r="M91" s="3"/>
      <c r="N91" s="3"/>
      <c r="P91" s="3"/>
      <c r="R91" s="3"/>
      <c r="V91" s="3"/>
      <c r="X91" s="3"/>
      <c r="Z91" s="3"/>
      <c r="AA91" s="3"/>
      <c r="AB91" s="3"/>
      <c r="AC91" s="3"/>
    </row>
    <row r="92" spans="10:29" x14ac:dyDescent="0.25">
      <c r="J92" s="3"/>
      <c r="K92" s="3"/>
      <c r="L92" s="3"/>
      <c r="M92" s="3"/>
      <c r="N92" s="3"/>
      <c r="P92" s="3"/>
      <c r="R92" s="3"/>
      <c r="V92" s="3"/>
      <c r="X92" s="3"/>
      <c r="Z92" s="3"/>
      <c r="AA92" s="3"/>
      <c r="AB92" s="3"/>
      <c r="AC92" s="3"/>
    </row>
    <row r="93" spans="10:29" x14ac:dyDescent="0.25">
      <c r="J93" s="3"/>
      <c r="K93" s="3"/>
      <c r="L93" s="3"/>
      <c r="M93" s="3"/>
      <c r="N93" s="3"/>
      <c r="P93" s="3"/>
      <c r="R93" s="3"/>
      <c r="V93" s="3"/>
      <c r="X93" s="3"/>
      <c r="Z93" s="3"/>
      <c r="AA93" s="3"/>
      <c r="AB93" s="3"/>
      <c r="AC93" s="3"/>
    </row>
    <row r="94" spans="10:29" x14ac:dyDescent="0.25">
      <c r="J94" s="3"/>
      <c r="K94" s="3"/>
      <c r="L94" s="3"/>
      <c r="M94" s="3"/>
      <c r="N94" s="3"/>
      <c r="P94" s="3"/>
      <c r="R94" s="3"/>
      <c r="V94" s="3"/>
      <c r="X94" s="3"/>
      <c r="Z94" s="3"/>
      <c r="AA94" s="3"/>
      <c r="AB94" s="3"/>
      <c r="AC94" s="3"/>
    </row>
    <row r="95" spans="10:29" x14ac:dyDescent="0.25">
      <c r="J95" s="3"/>
      <c r="K95" s="3"/>
      <c r="L95" s="3"/>
      <c r="M95" s="3"/>
      <c r="N95" s="3"/>
      <c r="P95" s="3"/>
      <c r="R95" s="3"/>
      <c r="V95" s="3"/>
      <c r="X95" s="3"/>
      <c r="Z95" s="3"/>
      <c r="AA95" s="3"/>
      <c r="AB95" s="3"/>
      <c r="AC95" s="3"/>
    </row>
    <row r="96" spans="10:29" x14ac:dyDescent="0.25">
      <c r="J96" s="3"/>
      <c r="K96" s="3"/>
      <c r="L96" s="3"/>
      <c r="M96" s="3"/>
      <c r="N96" s="3"/>
      <c r="P96" s="3"/>
      <c r="R96" s="3"/>
      <c r="V96" s="3"/>
      <c r="X96" s="3"/>
      <c r="Z96" s="3"/>
      <c r="AA96" s="3"/>
      <c r="AB96" s="3"/>
      <c r="AC96" s="3"/>
    </row>
    <row r="97" spans="10:29" x14ac:dyDescent="0.25">
      <c r="J97" s="3"/>
      <c r="K97" s="3"/>
      <c r="L97" s="3"/>
      <c r="M97" s="3"/>
      <c r="N97" s="3"/>
      <c r="P97" s="3"/>
      <c r="R97" s="3"/>
      <c r="V97" s="3"/>
      <c r="X97" s="3"/>
      <c r="Z97" s="3"/>
      <c r="AA97" s="3"/>
      <c r="AB97" s="3"/>
      <c r="AC97" s="3"/>
    </row>
    <row r="98" spans="10:29" x14ac:dyDescent="0.25">
      <c r="J98" s="3"/>
      <c r="K98" s="3"/>
      <c r="L98" s="3"/>
      <c r="M98" s="3"/>
      <c r="N98" s="3"/>
      <c r="P98" s="3"/>
      <c r="R98" s="3"/>
      <c r="V98" s="3"/>
      <c r="X98" s="3"/>
      <c r="Z98" s="3"/>
      <c r="AA98" s="3"/>
      <c r="AB98" s="3"/>
      <c r="AC98" s="3"/>
    </row>
    <row r="99" spans="10:29" x14ac:dyDescent="0.25">
      <c r="J99" s="3"/>
      <c r="K99" s="3"/>
      <c r="L99" s="3"/>
      <c r="M99" s="3"/>
      <c r="N99" s="3"/>
      <c r="P99" s="3"/>
      <c r="R99" s="3"/>
      <c r="V99" s="3"/>
      <c r="X99" s="3"/>
      <c r="Z99" s="3"/>
      <c r="AA99" s="3"/>
      <c r="AB99" s="3"/>
      <c r="AC99" s="3"/>
    </row>
    <row r="100" spans="10:29" x14ac:dyDescent="0.25">
      <c r="J100" s="3"/>
      <c r="K100" s="3"/>
      <c r="L100" s="3"/>
      <c r="M100" s="3"/>
      <c r="N100" s="3"/>
      <c r="P100" s="3"/>
      <c r="R100" s="3"/>
      <c r="V100" s="3"/>
      <c r="X100" s="3"/>
      <c r="Z100" s="3"/>
      <c r="AA100" s="3"/>
      <c r="AB100" s="3"/>
      <c r="AC100" s="3"/>
    </row>
    <row r="101" spans="10:29" x14ac:dyDescent="0.25">
      <c r="J101" s="3"/>
      <c r="K101" s="3"/>
      <c r="L101" s="3"/>
      <c r="M101" s="3"/>
      <c r="N101" s="3"/>
      <c r="P101" s="3"/>
      <c r="R101" s="3"/>
      <c r="V101" s="3"/>
      <c r="X101" s="3"/>
      <c r="Z101" s="3"/>
      <c r="AA101" s="3"/>
      <c r="AB101" s="3"/>
      <c r="AC101" s="3"/>
    </row>
    <row r="102" spans="10:29" x14ac:dyDescent="0.25">
      <c r="J102" s="3"/>
      <c r="K102" s="3"/>
      <c r="L102" s="3"/>
      <c r="M102" s="3"/>
      <c r="N102" s="3"/>
      <c r="P102" s="3"/>
      <c r="R102" s="3"/>
      <c r="V102" s="3"/>
      <c r="X102" s="3"/>
      <c r="Z102" s="3"/>
      <c r="AA102" s="3"/>
      <c r="AB102" s="3"/>
      <c r="AC102" s="3"/>
    </row>
    <row r="103" spans="10:29" x14ac:dyDescent="0.25">
      <c r="J103" s="3"/>
      <c r="K103" s="3"/>
      <c r="L103" s="3"/>
      <c r="M103" s="3"/>
      <c r="N103" s="3"/>
      <c r="P103" s="3"/>
      <c r="R103" s="3"/>
      <c r="V103" s="3"/>
      <c r="X103" s="3"/>
      <c r="Z103" s="3"/>
      <c r="AA103" s="3"/>
      <c r="AB103" s="3"/>
      <c r="AC103" s="3"/>
    </row>
    <row r="104" spans="10:29" x14ac:dyDescent="0.25">
      <c r="J104" s="3"/>
      <c r="K104" s="3"/>
      <c r="L104" s="3"/>
      <c r="M104" s="3"/>
      <c r="N104" s="3"/>
      <c r="P104" s="3"/>
      <c r="R104" s="3"/>
      <c r="V104" s="3"/>
      <c r="X104" s="3"/>
      <c r="Z104" s="3"/>
      <c r="AA104" s="3"/>
      <c r="AB104" s="3"/>
      <c r="AC104" s="3"/>
    </row>
    <row r="105" spans="10:29" x14ac:dyDescent="0.25">
      <c r="J105" s="3"/>
      <c r="K105" s="3"/>
      <c r="L105" s="3"/>
      <c r="M105" s="3"/>
      <c r="N105" s="3"/>
      <c r="P105" s="3"/>
      <c r="R105" s="3"/>
      <c r="V105" s="3"/>
      <c r="X105" s="3"/>
      <c r="Z105" s="3"/>
      <c r="AA105" s="3"/>
      <c r="AB105" s="3"/>
      <c r="AC105" s="3"/>
    </row>
    <row r="106" spans="10:29" x14ac:dyDescent="0.25">
      <c r="J106" s="3"/>
      <c r="K106" s="3"/>
      <c r="L106" s="3"/>
      <c r="M106" s="3"/>
      <c r="N106" s="3"/>
      <c r="P106" s="3"/>
      <c r="R106" s="3"/>
      <c r="V106" s="3"/>
      <c r="X106" s="3"/>
      <c r="Z106" s="3"/>
      <c r="AA106" s="3"/>
      <c r="AB106" s="3"/>
      <c r="AC106" s="3"/>
    </row>
    <row r="107" spans="10:29" x14ac:dyDescent="0.25">
      <c r="J107" s="3"/>
      <c r="K107" s="3"/>
      <c r="L107" s="3"/>
      <c r="M107" s="3"/>
      <c r="N107" s="3"/>
      <c r="P107" s="3"/>
      <c r="R107" s="3"/>
      <c r="V107" s="3"/>
      <c r="X107" s="3"/>
      <c r="Z107" s="3"/>
      <c r="AA107" s="3"/>
      <c r="AB107" s="3"/>
      <c r="AC107" s="3"/>
    </row>
    <row r="108" spans="10:29" x14ac:dyDescent="0.25">
      <c r="J108" s="3"/>
      <c r="K108" s="3"/>
      <c r="L108" s="3"/>
      <c r="M108" s="3"/>
      <c r="N108" s="3"/>
      <c r="P108" s="3"/>
      <c r="R108" s="3"/>
      <c r="V108" s="3"/>
      <c r="X108" s="3"/>
      <c r="Z108" s="3"/>
      <c r="AA108" s="3"/>
      <c r="AB108" s="3"/>
      <c r="AC108" s="3"/>
    </row>
    <row r="109" spans="10:29" x14ac:dyDescent="0.25">
      <c r="J109" s="3"/>
      <c r="K109" s="3"/>
      <c r="L109" s="3"/>
      <c r="M109" s="3"/>
      <c r="N109" s="3"/>
      <c r="P109" s="3"/>
      <c r="R109" s="3"/>
      <c r="V109" s="3"/>
      <c r="X109" s="3"/>
      <c r="Z109" s="3"/>
      <c r="AA109" s="3"/>
      <c r="AB109" s="3"/>
      <c r="AC109" s="3"/>
    </row>
    <row r="110" spans="10:29" x14ac:dyDescent="0.25">
      <c r="J110" s="3"/>
      <c r="K110" s="3"/>
      <c r="L110" s="3"/>
      <c r="M110" s="3"/>
      <c r="N110" s="3"/>
      <c r="P110" s="3"/>
      <c r="R110" s="3"/>
      <c r="V110" s="3"/>
      <c r="X110" s="3"/>
      <c r="Z110" s="3"/>
      <c r="AA110" s="3"/>
      <c r="AB110" s="3"/>
      <c r="AC110" s="3"/>
    </row>
    <row r="111" spans="10:29" x14ac:dyDescent="0.25">
      <c r="J111" s="3"/>
      <c r="K111" s="3"/>
      <c r="L111" s="3"/>
      <c r="M111" s="3"/>
      <c r="N111" s="3"/>
      <c r="P111" s="3"/>
      <c r="R111" s="3"/>
      <c r="V111" s="3"/>
      <c r="X111" s="3"/>
      <c r="Z111" s="3"/>
      <c r="AA111" s="3"/>
      <c r="AB111" s="3"/>
      <c r="AC111" s="3"/>
    </row>
    <row r="112" spans="10:29" x14ac:dyDescent="0.25">
      <c r="J112" s="3"/>
      <c r="K112" s="3"/>
      <c r="L112" s="3"/>
      <c r="M112" s="3"/>
      <c r="N112" s="3"/>
      <c r="P112" s="3"/>
      <c r="R112" s="3"/>
      <c r="V112" s="3"/>
      <c r="X112" s="3"/>
      <c r="Z112" s="3"/>
      <c r="AA112" s="3"/>
      <c r="AB112" s="3"/>
      <c r="AC112" s="3"/>
    </row>
    <row r="113" spans="10:29" x14ac:dyDescent="0.25">
      <c r="J113" s="3"/>
      <c r="K113" s="3"/>
      <c r="L113" s="3"/>
      <c r="M113" s="3"/>
      <c r="N113" s="3"/>
      <c r="P113" s="3"/>
      <c r="R113" s="3"/>
      <c r="V113" s="3"/>
      <c r="X113" s="3"/>
      <c r="Z113" s="3"/>
      <c r="AA113" s="3"/>
      <c r="AB113" s="3"/>
      <c r="AC113" s="3"/>
    </row>
    <row r="114" spans="10:29" x14ac:dyDescent="0.25">
      <c r="J114" s="3"/>
      <c r="K114" s="3"/>
      <c r="L114" s="3"/>
      <c r="M114" s="3"/>
      <c r="N114" s="3"/>
      <c r="P114" s="3"/>
      <c r="R114" s="3"/>
      <c r="V114" s="3"/>
      <c r="X114" s="3"/>
      <c r="Z114" s="3"/>
      <c r="AA114" s="3"/>
      <c r="AB114" s="3"/>
      <c r="AC114" s="3"/>
    </row>
    <row r="115" spans="10:29" x14ac:dyDescent="0.25">
      <c r="J115" s="3"/>
      <c r="K115" s="3"/>
      <c r="L115" s="3"/>
      <c r="M115" s="3"/>
      <c r="N115" s="3"/>
      <c r="P115" s="3"/>
      <c r="R115" s="3"/>
      <c r="V115" s="3"/>
      <c r="X115" s="3"/>
      <c r="Z115" s="3"/>
      <c r="AA115" s="3"/>
      <c r="AB115" s="3"/>
      <c r="AC115" s="3"/>
    </row>
    <row r="116" spans="10:29" x14ac:dyDescent="0.25">
      <c r="J116" s="3"/>
      <c r="K116" s="3"/>
      <c r="L116" s="3"/>
      <c r="M116" s="3"/>
      <c r="N116" s="3"/>
      <c r="P116" s="3"/>
      <c r="R116" s="3"/>
      <c r="V116" s="3"/>
      <c r="X116" s="3"/>
      <c r="Z116" s="3"/>
      <c r="AA116" s="3"/>
      <c r="AB116" s="3"/>
      <c r="AC116" s="3"/>
    </row>
    <row r="117" spans="10:29" x14ac:dyDescent="0.25">
      <c r="J117" s="3"/>
      <c r="K117" s="3"/>
      <c r="L117" s="3"/>
      <c r="M117" s="3"/>
      <c r="N117" s="3"/>
      <c r="P117" s="3"/>
      <c r="R117" s="3"/>
      <c r="V117" s="3"/>
      <c r="X117" s="3"/>
      <c r="Z117" s="3"/>
      <c r="AA117" s="3"/>
      <c r="AB117" s="3"/>
      <c r="AC117" s="3"/>
    </row>
    <row r="118" spans="10:29" x14ac:dyDescent="0.25">
      <c r="J118" s="3"/>
      <c r="K118" s="3"/>
      <c r="L118" s="3"/>
      <c r="M118" s="3"/>
      <c r="N118" s="3"/>
      <c r="P118" s="3"/>
      <c r="R118" s="3"/>
      <c r="V118" s="3"/>
      <c r="X118" s="3"/>
      <c r="Z118" s="3"/>
      <c r="AA118" s="3"/>
      <c r="AB118" s="3"/>
      <c r="AC118" s="3"/>
    </row>
    <row r="119" spans="10:29" x14ac:dyDescent="0.25">
      <c r="J119" s="3"/>
      <c r="K119" s="3"/>
      <c r="L119" s="3"/>
      <c r="M119" s="3"/>
      <c r="N119" s="3"/>
      <c r="P119" s="3"/>
      <c r="R119" s="3"/>
      <c r="V119" s="3"/>
      <c r="X119" s="3"/>
      <c r="Z119" s="3"/>
      <c r="AA119" s="3"/>
      <c r="AB119" s="3"/>
      <c r="AC119" s="3"/>
    </row>
    <row r="120" spans="10:29" x14ac:dyDescent="0.25">
      <c r="J120" s="3"/>
      <c r="K120" s="3"/>
      <c r="L120" s="3"/>
      <c r="M120" s="3"/>
      <c r="N120" s="3"/>
      <c r="P120" s="3"/>
      <c r="R120" s="3"/>
      <c r="V120" s="3"/>
      <c r="X120" s="3"/>
      <c r="Z120" s="3"/>
      <c r="AA120" s="3"/>
      <c r="AB120" s="3"/>
      <c r="AC120" s="3"/>
    </row>
    <row r="121" spans="10:29" x14ac:dyDescent="0.25">
      <c r="J121" s="3"/>
      <c r="K121" s="3"/>
      <c r="L121" s="3"/>
      <c r="M121" s="3"/>
      <c r="N121" s="3"/>
      <c r="P121" s="3"/>
      <c r="R121" s="3"/>
      <c r="V121" s="3"/>
      <c r="X121" s="3"/>
      <c r="Z121" s="3"/>
      <c r="AA121" s="3"/>
      <c r="AB121" s="3"/>
      <c r="AC121" s="3"/>
    </row>
    <row r="122" spans="10:29" x14ac:dyDescent="0.25">
      <c r="J122" s="3"/>
      <c r="K122" s="3"/>
      <c r="L122" s="3"/>
      <c r="M122" s="3"/>
      <c r="N122" s="3"/>
      <c r="P122" s="3"/>
      <c r="R122" s="3"/>
      <c r="V122" s="3"/>
      <c r="X122" s="3"/>
      <c r="Z122" s="3"/>
      <c r="AA122" s="3"/>
      <c r="AB122" s="3"/>
      <c r="AC122" s="3"/>
    </row>
    <row r="123" spans="10:29" x14ac:dyDescent="0.25">
      <c r="J123" s="3"/>
      <c r="K123" s="3"/>
      <c r="L123" s="3"/>
      <c r="M123" s="3"/>
      <c r="N123" s="3"/>
      <c r="P123" s="3"/>
      <c r="R123" s="3"/>
      <c r="V123" s="3"/>
      <c r="X123" s="3"/>
      <c r="Z123" s="3"/>
      <c r="AA123" s="3"/>
      <c r="AB123" s="3"/>
      <c r="AC123" s="3"/>
    </row>
    <row r="124" spans="10:29" x14ac:dyDescent="0.25">
      <c r="J124" s="3"/>
      <c r="K124" s="3"/>
      <c r="L124" s="3"/>
      <c r="M124" s="3"/>
      <c r="N124" s="3"/>
      <c r="P124" s="3"/>
      <c r="R124" s="3"/>
      <c r="V124" s="3"/>
      <c r="X124" s="3"/>
      <c r="Z124" s="3"/>
      <c r="AA124" s="3"/>
      <c r="AB124" s="3"/>
      <c r="AC124" s="3"/>
    </row>
    <row r="125" spans="10:29" x14ac:dyDescent="0.25">
      <c r="J125" s="3"/>
      <c r="K125" s="3"/>
      <c r="L125" s="3"/>
      <c r="M125" s="3"/>
      <c r="N125" s="3"/>
      <c r="P125" s="3"/>
      <c r="R125" s="3"/>
      <c r="V125" s="3"/>
      <c r="X125" s="3"/>
      <c r="Z125" s="3"/>
      <c r="AA125" s="3"/>
      <c r="AB125" s="3"/>
      <c r="AC125" s="3"/>
    </row>
    <row r="126" spans="10:29" x14ac:dyDescent="0.25">
      <c r="J126" s="3"/>
      <c r="K126" s="3"/>
      <c r="L126" s="3"/>
      <c r="M126" s="3"/>
      <c r="N126" s="3"/>
      <c r="P126" s="3"/>
      <c r="R126" s="3"/>
      <c r="V126" s="3"/>
      <c r="X126" s="3"/>
      <c r="Z126" s="3"/>
      <c r="AA126" s="3"/>
      <c r="AB126" s="3"/>
      <c r="AC126" s="3"/>
    </row>
    <row r="127" spans="10:29" x14ac:dyDescent="0.25">
      <c r="J127" s="3"/>
      <c r="K127" s="3"/>
      <c r="L127" s="3"/>
      <c r="M127" s="3"/>
      <c r="N127" s="3"/>
      <c r="P127" s="3"/>
      <c r="R127" s="3"/>
      <c r="V127" s="3"/>
      <c r="X127" s="3"/>
      <c r="Z127" s="3"/>
      <c r="AA127" s="3"/>
      <c r="AB127" s="3"/>
      <c r="AC127" s="3"/>
    </row>
    <row r="128" spans="10:29" x14ac:dyDescent="0.25">
      <c r="J128" s="3"/>
      <c r="K128" s="3"/>
      <c r="L128" s="3"/>
      <c r="M128" s="3"/>
      <c r="N128" s="3"/>
      <c r="P128" s="3"/>
      <c r="R128" s="3"/>
      <c r="V128" s="3"/>
      <c r="X128" s="3"/>
      <c r="Z128" s="3"/>
      <c r="AA128" s="3"/>
      <c r="AB128" s="3"/>
      <c r="AC128" s="3"/>
    </row>
    <row r="129" spans="10:29" x14ac:dyDescent="0.25">
      <c r="J129" s="3"/>
      <c r="K129" s="3"/>
      <c r="L129" s="3"/>
      <c r="M129" s="3"/>
      <c r="N129" s="3"/>
      <c r="P129" s="3"/>
      <c r="R129" s="3"/>
      <c r="V129" s="3"/>
      <c r="X129" s="3"/>
      <c r="Z129" s="3"/>
      <c r="AA129" s="3"/>
      <c r="AB129" s="3"/>
      <c r="AC129" s="3"/>
    </row>
    <row r="130" spans="10:29" x14ac:dyDescent="0.25">
      <c r="J130" s="3"/>
      <c r="K130" s="3"/>
      <c r="L130" s="3"/>
      <c r="M130" s="3"/>
      <c r="N130" s="3"/>
      <c r="P130" s="3"/>
      <c r="R130" s="3"/>
      <c r="V130" s="3"/>
      <c r="X130" s="3"/>
      <c r="Z130" s="3"/>
      <c r="AA130" s="3"/>
      <c r="AB130" s="3"/>
      <c r="AC130" s="3"/>
    </row>
    <row r="131" spans="10:29" x14ac:dyDescent="0.25">
      <c r="J131" s="3"/>
      <c r="K131" s="3"/>
      <c r="L131" s="3"/>
      <c r="M131" s="3"/>
      <c r="N131" s="3"/>
      <c r="P131" s="3"/>
      <c r="R131" s="3"/>
      <c r="V131" s="3"/>
      <c r="X131" s="3"/>
      <c r="Z131" s="3"/>
      <c r="AA131" s="3"/>
      <c r="AB131" s="3"/>
      <c r="AC131" s="3"/>
    </row>
    <row r="132" spans="10:29" x14ac:dyDescent="0.25">
      <c r="J132" s="3"/>
      <c r="K132" s="3"/>
      <c r="L132" s="3"/>
      <c r="M132" s="3"/>
      <c r="N132" s="3"/>
      <c r="P132" s="3"/>
      <c r="R132" s="3"/>
      <c r="V132" s="3"/>
      <c r="X132" s="3"/>
      <c r="Z132" s="3"/>
      <c r="AA132" s="3"/>
      <c r="AB132" s="3"/>
      <c r="AC132" s="3"/>
    </row>
    <row r="133" spans="10:29" x14ac:dyDescent="0.25">
      <c r="J133" s="3"/>
      <c r="K133" s="3"/>
      <c r="L133" s="3"/>
      <c r="M133" s="3"/>
      <c r="N133" s="3"/>
      <c r="P133" s="3"/>
      <c r="R133" s="3"/>
      <c r="V133" s="3"/>
      <c r="X133" s="3"/>
      <c r="Z133" s="3"/>
      <c r="AA133" s="3"/>
      <c r="AB133" s="3"/>
      <c r="AC133" s="3"/>
    </row>
    <row r="134" spans="10:29" x14ac:dyDescent="0.25">
      <c r="J134" s="3"/>
      <c r="K134" s="3"/>
      <c r="L134" s="3"/>
      <c r="M134" s="3"/>
      <c r="N134" s="3"/>
      <c r="P134" s="3"/>
      <c r="R134" s="3"/>
      <c r="V134" s="3"/>
      <c r="X134" s="3"/>
      <c r="Z134" s="3"/>
      <c r="AA134" s="3"/>
      <c r="AB134" s="3"/>
      <c r="AC134" s="3"/>
    </row>
    <row r="135" spans="10:29" x14ac:dyDescent="0.25">
      <c r="J135" s="3"/>
      <c r="K135" s="3"/>
      <c r="L135" s="3"/>
      <c r="M135" s="3"/>
      <c r="N135" s="3"/>
      <c r="P135" s="3"/>
      <c r="R135" s="3"/>
      <c r="V135" s="3"/>
      <c r="X135" s="3"/>
      <c r="Z135" s="3"/>
      <c r="AA135" s="3"/>
      <c r="AB135" s="3"/>
      <c r="AC135" s="3"/>
    </row>
    <row r="136" spans="10:29" x14ac:dyDescent="0.25">
      <c r="J136" s="3"/>
      <c r="K136" s="3"/>
      <c r="L136" s="3"/>
      <c r="M136" s="3"/>
      <c r="N136" s="3"/>
      <c r="P136" s="3"/>
      <c r="R136" s="3"/>
      <c r="V136" s="3"/>
      <c r="X136" s="3"/>
      <c r="Z136" s="3"/>
      <c r="AA136" s="3"/>
      <c r="AB136" s="3"/>
      <c r="AC136" s="3"/>
    </row>
    <row r="137" spans="10:29" x14ac:dyDescent="0.25">
      <c r="J137" s="3"/>
      <c r="K137" s="3"/>
      <c r="L137" s="3"/>
      <c r="M137" s="3"/>
      <c r="N137" s="3"/>
      <c r="P137" s="3"/>
      <c r="R137" s="3"/>
      <c r="V137" s="3"/>
      <c r="X137" s="3"/>
      <c r="Z137" s="3"/>
      <c r="AA137" s="3"/>
      <c r="AB137" s="3"/>
      <c r="AC137" s="3"/>
    </row>
    <row r="138" spans="10:29" x14ac:dyDescent="0.25">
      <c r="J138" s="3"/>
      <c r="K138" s="3"/>
      <c r="L138" s="3"/>
      <c r="M138" s="3"/>
      <c r="N138" s="3"/>
      <c r="P138" s="3"/>
      <c r="R138" s="3"/>
      <c r="V138" s="3"/>
      <c r="X138" s="3"/>
      <c r="Z138" s="3"/>
      <c r="AA138" s="3"/>
      <c r="AB138" s="3"/>
      <c r="AC138" s="3"/>
    </row>
    <row r="139" spans="10:29" x14ac:dyDescent="0.25">
      <c r="J139" s="3"/>
      <c r="K139" s="3"/>
      <c r="L139" s="3"/>
      <c r="M139" s="3"/>
      <c r="N139" s="3"/>
      <c r="P139" s="3"/>
      <c r="R139" s="3"/>
      <c r="V139" s="3"/>
      <c r="X139" s="3"/>
      <c r="Z139" s="3"/>
      <c r="AA139" s="3"/>
      <c r="AB139" s="3"/>
      <c r="AC139" s="3"/>
    </row>
    <row r="140" spans="10:29" x14ac:dyDescent="0.25">
      <c r="J140" s="3"/>
      <c r="K140" s="3"/>
      <c r="L140" s="3"/>
      <c r="M140" s="3"/>
      <c r="N140" s="3"/>
      <c r="P140" s="3"/>
      <c r="R140" s="3"/>
      <c r="V140" s="3"/>
      <c r="X140" s="3"/>
      <c r="Z140" s="3"/>
      <c r="AA140" s="3"/>
      <c r="AB140" s="3"/>
      <c r="AC140" s="3"/>
    </row>
    <row r="141" spans="10:29" x14ac:dyDescent="0.25">
      <c r="J141" s="3"/>
      <c r="K141" s="3"/>
      <c r="L141" s="3"/>
      <c r="M141" s="3"/>
      <c r="N141" s="3"/>
      <c r="P141" s="3"/>
      <c r="R141" s="3"/>
      <c r="V141" s="3"/>
      <c r="X141" s="3"/>
      <c r="Z141" s="3"/>
      <c r="AA141" s="3"/>
      <c r="AB141" s="3"/>
      <c r="AC141" s="3"/>
    </row>
    <row r="142" spans="10:29" x14ac:dyDescent="0.25">
      <c r="J142" s="3"/>
      <c r="K142" s="3"/>
      <c r="L142" s="3"/>
      <c r="M142" s="3"/>
      <c r="N142" s="3"/>
      <c r="P142" s="3"/>
      <c r="R142" s="3"/>
      <c r="V142" s="3"/>
      <c r="X142" s="3"/>
      <c r="Z142" s="3"/>
      <c r="AA142" s="3"/>
      <c r="AB142" s="3"/>
      <c r="AC142" s="3"/>
    </row>
    <row r="143" spans="10:29" x14ac:dyDescent="0.25">
      <c r="J143" s="3"/>
      <c r="K143" s="3"/>
      <c r="L143" s="3"/>
      <c r="M143" s="3"/>
      <c r="N143" s="3"/>
      <c r="P143" s="3"/>
      <c r="R143" s="3"/>
      <c r="V143" s="3"/>
      <c r="X143" s="3"/>
      <c r="Z143" s="3"/>
      <c r="AA143" s="3"/>
      <c r="AB143" s="3"/>
      <c r="AC143" s="3"/>
    </row>
    <row r="144" spans="10:29" x14ac:dyDescent="0.25">
      <c r="J144" s="3"/>
      <c r="K144" s="3"/>
      <c r="L144" s="3"/>
      <c r="M144" s="3"/>
      <c r="N144" s="3"/>
      <c r="P144" s="3"/>
      <c r="R144" s="3"/>
      <c r="V144" s="3"/>
      <c r="X144" s="3"/>
      <c r="Z144" s="3"/>
      <c r="AA144" s="3"/>
      <c r="AB144" s="3"/>
      <c r="AC144" s="3"/>
    </row>
    <row r="145" spans="10:29" x14ac:dyDescent="0.25">
      <c r="J145" s="3"/>
      <c r="K145" s="3"/>
      <c r="L145" s="3"/>
      <c r="M145" s="3"/>
      <c r="N145" s="3"/>
      <c r="P145" s="3"/>
      <c r="R145" s="3"/>
      <c r="V145" s="3"/>
      <c r="X145" s="3"/>
      <c r="Z145" s="3"/>
      <c r="AA145" s="3"/>
      <c r="AB145" s="3"/>
      <c r="AC145" s="3"/>
    </row>
    <row r="146" spans="10:29" x14ac:dyDescent="0.25">
      <c r="J146" s="3"/>
      <c r="K146" s="3"/>
      <c r="L146" s="3"/>
      <c r="M146" s="3"/>
      <c r="N146" s="3"/>
      <c r="P146" s="3"/>
      <c r="R146" s="3"/>
      <c r="V146" s="3"/>
      <c r="X146" s="3"/>
      <c r="Z146" s="3"/>
      <c r="AA146" s="3"/>
      <c r="AB146" s="3"/>
      <c r="AC146" s="3"/>
    </row>
    <row r="147" spans="10:29" x14ac:dyDescent="0.25">
      <c r="J147" s="3"/>
      <c r="K147" s="3"/>
      <c r="L147" s="3"/>
      <c r="M147" s="3"/>
      <c r="N147" s="3"/>
      <c r="P147" s="3"/>
      <c r="R147" s="3"/>
      <c r="V147" s="3"/>
      <c r="X147" s="3"/>
      <c r="Z147" s="3"/>
      <c r="AA147" s="3"/>
      <c r="AB147" s="3"/>
      <c r="AC147" s="3"/>
    </row>
    <row r="148" spans="10:29" x14ac:dyDescent="0.25">
      <c r="J148" s="3"/>
      <c r="K148" s="3"/>
      <c r="L148" s="3"/>
      <c r="M148" s="3"/>
      <c r="N148" s="3"/>
      <c r="P148" s="3"/>
      <c r="R148" s="3"/>
      <c r="V148" s="3"/>
      <c r="X148" s="3"/>
      <c r="Z148" s="3"/>
      <c r="AA148" s="3"/>
      <c r="AB148" s="3"/>
      <c r="AC148" s="3"/>
    </row>
    <row r="149" spans="10:29" x14ac:dyDescent="0.25">
      <c r="J149" s="3"/>
      <c r="K149" s="3"/>
      <c r="L149" s="3"/>
      <c r="M149" s="3"/>
      <c r="N149" s="3"/>
      <c r="P149" s="3"/>
      <c r="R149" s="3"/>
      <c r="V149" s="3"/>
      <c r="X149" s="3"/>
      <c r="Z149" s="3"/>
      <c r="AA149" s="3"/>
      <c r="AB149" s="3"/>
      <c r="AC149" s="3"/>
    </row>
    <row r="150" spans="10:29" x14ac:dyDescent="0.25">
      <c r="J150" s="3"/>
      <c r="K150" s="3"/>
      <c r="L150" s="3"/>
      <c r="M150" s="3"/>
      <c r="N150" s="3"/>
      <c r="P150" s="3"/>
      <c r="R150" s="3"/>
      <c r="V150" s="3"/>
      <c r="X150" s="3"/>
      <c r="Z150" s="3"/>
      <c r="AA150" s="3"/>
      <c r="AB150" s="3"/>
      <c r="AC150" s="3"/>
    </row>
    <row r="151" spans="10:29" x14ac:dyDescent="0.25">
      <c r="J151" s="3"/>
      <c r="K151" s="3"/>
      <c r="L151" s="3"/>
      <c r="M151" s="3"/>
      <c r="N151" s="3"/>
      <c r="P151" s="3"/>
      <c r="R151" s="3"/>
      <c r="V151" s="3"/>
      <c r="X151" s="3"/>
      <c r="Z151" s="3"/>
      <c r="AA151" s="3"/>
      <c r="AB151" s="3"/>
      <c r="AC151" s="3"/>
    </row>
    <row r="152" spans="10:29" x14ac:dyDescent="0.25">
      <c r="J152" s="3"/>
      <c r="K152" s="3"/>
      <c r="L152" s="3"/>
      <c r="M152" s="3"/>
      <c r="N152" s="3"/>
      <c r="P152" s="3"/>
      <c r="R152" s="3"/>
      <c r="V152" s="3"/>
      <c r="X152" s="3"/>
      <c r="Z152" s="3"/>
      <c r="AA152" s="3"/>
      <c r="AB152" s="3"/>
      <c r="AC152" s="3"/>
    </row>
    <row r="153" spans="10:29" x14ac:dyDescent="0.25">
      <c r="J153" s="3"/>
      <c r="K153" s="3"/>
      <c r="L153" s="3"/>
      <c r="M153" s="3"/>
      <c r="N153" s="3"/>
      <c r="P153" s="3"/>
      <c r="R153" s="3"/>
      <c r="V153" s="3"/>
      <c r="X153" s="3"/>
      <c r="Z153" s="3"/>
      <c r="AA153" s="3"/>
      <c r="AB153" s="3"/>
      <c r="AC153" s="3"/>
    </row>
    <row r="154" spans="10:29" x14ac:dyDescent="0.25">
      <c r="J154" s="3"/>
      <c r="K154" s="3"/>
      <c r="L154" s="3"/>
      <c r="M154" s="3"/>
      <c r="N154" s="3"/>
      <c r="P154" s="3"/>
      <c r="R154" s="3"/>
      <c r="V154" s="3"/>
      <c r="X154" s="3"/>
      <c r="Z154" s="3"/>
      <c r="AA154" s="3"/>
      <c r="AB154" s="3"/>
      <c r="AC154" s="3"/>
    </row>
    <row r="155" spans="10:29" x14ac:dyDescent="0.25">
      <c r="J155" s="3"/>
      <c r="K155" s="3"/>
      <c r="L155" s="3"/>
      <c r="M155" s="3"/>
      <c r="N155" s="3"/>
      <c r="P155" s="3"/>
      <c r="R155" s="3"/>
      <c r="V155" s="3"/>
      <c r="X155" s="3"/>
      <c r="Z155" s="3"/>
      <c r="AA155" s="3"/>
      <c r="AB155" s="3"/>
      <c r="AC155" s="3"/>
    </row>
    <row r="156" spans="10:29" x14ac:dyDescent="0.25">
      <c r="J156" s="3"/>
      <c r="K156" s="3"/>
      <c r="L156" s="3"/>
      <c r="M156" s="3"/>
      <c r="N156" s="3"/>
      <c r="P156" s="3"/>
      <c r="R156" s="3"/>
      <c r="V156" s="3"/>
      <c r="X156" s="3"/>
      <c r="Z156" s="3"/>
      <c r="AA156" s="3"/>
      <c r="AB156" s="3"/>
      <c r="AC156" s="3"/>
    </row>
    <row r="157" spans="10:29" x14ac:dyDescent="0.25">
      <c r="J157" s="3"/>
      <c r="K157" s="3"/>
      <c r="L157" s="3"/>
      <c r="M157" s="3"/>
      <c r="N157" s="3"/>
      <c r="P157" s="3"/>
      <c r="R157" s="3"/>
      <c r="V157" s="3"/>
      <c r="X157" s="3"/>
      <c r="Z157" s="3"/>
      <c r="AA157" s="3"/>
      <c r="AB157" s="3"/>
      <c r="AC157" s="3"/>
    </row>
    <row r="158" spans="10:29" x14ac:dyDescent="0.25">
      <c r="J158" s="3"/>
      <c r="K158" s="3"/>
      <c r="L158" s="3"/>
      <c r="M158" s="3"/>
      <c r="N158" s="3"/>
      <c r="P158" s="3"/>
      <c r="R158" s="3"/>
      <c r="V158" s="3"/>
      <c r="X158" s="3"/>
      <c r="Z158" s="3"/>
      <c r="AA158" s="3"/>
      <c r="AB158" s="3"/>
      <c r="AC158" s="3"/>
    </row>
    <row r="159" spans="10:29" x14ac:dyDescent="0.25">
      <c r="J159" s="3"/>
      <c r="K159" s="3"/>
      <c r="L159" s="3"/>
      <c r="M159" s="3"/>
      <c r="N159" s="3"/>
      <c r="P159" s="3"/>
      <c r="R159" s="3"/>
      <c r="V159" s="3"/>
      <c r="X159" s="3"/>
      <c r="Z159" s="3"/>
      <c r="AA159" s="3"/>
      <c r="AB159" s="3"/>
      <c r="AC159" s="3"/>
    </row>
    <row r="160" spans="10:29" x14ac:dyDescent="0.25">
      <c r="J160" s="3"/>
      <c r="K160" s="3"/>
      <c r="L160" s="3"/>
      <c r="M160" s="3"/>
      <c r="N160" s="3"/>
      <c r="P160" s="3"/>
      <c r="R160" s="3"/>
      <c r="V160" s="3"/>
      <c r="X160" s="3"/>
      <c r="Z160" s="3"/>
      <c r="AA160" s="3"/>
      <c r="AB160" s="3"/>
      <c r="AC160" s="3"/>
    </row>
    <row r="161" spans="10:29" x14ac:dyDescent="0.25">
      <c r="J161" s="3"/>
      <c r="K161" s="3"/>
      <c r="L161" s="3"/>
      <c r="M161" s="3"/>
      <c r="N161" s="3"/>
      <c r="P161" s="3"/>
      <c r="R161" s="3"/>
      <c r="V161" s="3"/>
      <c r="X161" s="3"/>
      <c r="Z161" s="3"/>
      <c r="AA161" s="3"/>
      <c r="AB161" s="3"/>
      <c r="AC161" s="3"/>
    </row>
    <row r="162" spans="10:29" x14ac:dyDescent="0.25">
      <c r="J162" s="3"/>
      <c r="K162" s="3"/>
      <c r="L162" s="3"/>
      <c r="M162" s="3"/>
      <c r="N162" s="3"/>
      <c r="P162" s="3"/>
      <c r="R162" s="3"/>
      <c r="V162" s="3"/>
      <c r="X162" s="3"/>
      <c r="Z162" s="3"/>
      <c r="AA162" s="3"/>
      <c r="AB162" s="3"/>
      <c r="AC162" s="3"/>
    </row>
    <row r="163" spans="10:29" x14ac:dyDescent="0.25">
      <c r="J163" s="3"/>
      <c r="K163" s="3"/>
      <c r="L163" s="3"/>
      <c r="M163" s="3"/>
      <c r="N163" s="3"/>
      <c r="P163" s="3"/>
      <c r="R163" s="3"/>
      <c r="V163" s="3"/>
      <c r="X163" s="3"/>
      <c r="Z163" s="3"/>
      <c r="AA163" s="3"/>
      <c r="AB163" s="3"/>
      <c r="AC163" s="3"/>
    </row>
    <row r="164" spans="10:29" x14ac:dyDescent="0.25">
      <c r="J164" s="3"/>
      <c r="K164" s="3"/>
      <c r="L164" s="3"/>
      <c r="M164" s="3"/>
      <c r="N164" s="3"/>
      <c r="P164" s="3"/>
      <c r="R164" s="3"/>
      <c r="V164" s="3"/>
      <c r="X164" s="3"/>
      <c r="Z164" s="3"/>
      <c r="AA164" s="3"/>
      <c r="AB164" s="3"/>
      <c r="AC164" s="3"/>
    </row>
    <row r="165" spans="10:29" x14ac:dyDescent="0.25">
      <c r="J165" s="3"/>
      <c r="K165" s="3"/>
      <c r="L165" s="3"/>
      <c r="M165" s="3"/>
      <c r="N165" s="3"/>
      <c r="P165" s="3"/>
      <c r="R165" s="3"/>
      <c r="V165" s="3"/>
      <c r="X165" s="3"/>
      <c r="Z165" s="3"/>
      <c r="AA165" s="3"/>
      <c r="AB165" s="3"/>
      <c r="AC165" s="3"/>
    </row>
    <row r="166" spans="10:29" x14ac:dyDescent="0.25">
      <c r="J166" s="3"/>
      <c r="K166" s="3"/>
      <c r="L166" s="3"/>
      <c r="M166" s="3"/>
      <c r="N166" s="3"/>
      <c r="P166" s="3"/>
      <c r="R166" s="3"/>
      <c r="V166" s="3"/>
      <c r="X166" s="3"/>
      <c r="Z166" s="3"/>
      <c r="AA166" s="3"/>
      <c r="AB166" s="3"/>
      <c r="AC166" s="3"/>
    </row>
    <row r="167" spans="10:29" x14ac:dyDescent="0.25">
      <c r="J167" s="3"/>
      <c r="K167" s="3"/>
      <c r="L167" s="3"/>
      <c r="M167" s="3"/>
      <c r="N167" s="3"/>
      <c r="P167" s="3"/>
      <c r="R167" s="3"/>
      <c r="V167" s="3"/>
      <c r="X167" s="3"/>
      <c r="Z167" s="3"/>
      <c r="AA167" s="3"/>
      <c r="AB167" s="3"/>
      <c r="AC167" s="3"/>
    </row>
    <row r="168" spans="10:29" x14ac:dyDescent="0.25">
      <c r="J168" s="3"/>
      <c r="K168" s="3"/>
      <c r="L168" s="3"/>
      <c r="M168" s="3"/>
      <c r="N168" s="3"/>
      <c r="P168" s="3"/>
      <c r="R168" s="3"/>
      <c r="V168" s="3"/>
      <c r="X168" s="3"/>
      <c r="Z168" s="3"/>
      <c r="AA168" s="3"/>
      <c r="AB168" s="3"/>
      <c r="AC168" s="3"/>
    </row>
    <row r="169" spans="10:29" x14ac:dyDescent="0.25">
      <c r="J169" s="3"/>
      <c r="K169" s="3"/>
      <c r="L169" s="3"/>
      <c r="M169" s="3"/>
      <c r="N169" s="3"/>
      <c r="P169" s="3"/>
      <c r="R169" s="3"/>
      <c r="V169" s="3"/>
      <c r="X169" s="3"/>
      <c r="Z169" s="3"/>
      <c r="AA169" s="3"/>
      <c r="AB169" s="3"/>
      <c r="AC169" s="3"/>
    </row>
    <row r="170" spans="10:29" x14ac:dyDescent="0.25">
      <c r="J170" s="3"/>
      <c r="K170" s="3"/>
      <c r="L170" s="3"/>
      <c r="M170" s="3"/>
      <c r="N170" s="3"/>
      <c r="P170" s="3"/>
      <c r="R170" s="3"/>
      <c r="V170" s="3"/>
      <c r="X170" s="3"/>
      <c r="Z170" s="3"/>
      <c r="AA170" s="3"/>
      <c r="AB170" s="3"/>
      <c r="AC170" s="3"/>
    </row>
    <row r="171" spans="10:29" x14ac:dyDescent="0.25">
      <c r="J171" s="3"/>
      <c r="K171" s="3"/>
      <c r="L171" s="3"/>
      <c r="M171" s="3"/>
      <c r="N171" s="3"/>
      <c r="P171" s="3"/>
      <c r="R171" s="3"/>
      <c r="V171" s="3"/>
      <c r="X171" s="3"/>
      <c r="Z171" s="3"/>
      <c r="AA171" s="3"/>
      <c r="AB171" s="3"/>
      <c r="AC171" s="3"/>
    </row>
    <row r="172" spans="10:29" x14ac:dyDescent="0.25">
      <c r="J172" s="3"/>
      <c r="K172" s="3"/>
      <c r="L172" s="3"/>
      <c r="M172" s="3"/>
      <c r="N172" s="3"/>
      <c r="P172" s="3"/>
      <c r="R172" s="3"/>
      <c r="V172" s="3"/>
      <c r="X172" s="3"/>
      <c r="Z172" s="3"/>
      <c r="AA172" s="3"/>
      <c r="AB172" s="3"/>
      <c r="AC172" s="3"/>
    </row>
    <row r="173" spans="10:29" x14ac:dyDescent="0.25">
      <c r="J173" s="3"/>
      <c r="K173" s="3"/>
      <c r="L173" s="3"/>
      <c r="M173" s="3"/>
      <c r="N173" s="3"/>
      <c r="P173" s="3"/>
      <c r="R173" s="3"/>
      <c r="V173" s="3"/>
      <c r="X173" s="3"/>
      <c r="Z173" s="3"/>
      <c r="AA173" s="3"/>
      <c r="AB173" s="3"/>
      <c r="AC173" s="3"/>
    </row>
    <row r="174" spans="10:29" x14ac:dyDescent="0.25">
      <c r="J174" s="3"/>
      <c r="K174" s="3"/>
      <c r="L174" s="3"/>
      <c r="M174" s="3"/>
      <c r="N174" s="3"/>
      <c r="P174" s="3"/>
      <c r="R174" s="3"/>
      <c r="V174" s="3"/>
      <c r="X174" s="3"/>
      <c r="Z174" s="3"/>
      <c r="AA174" s="3"/>
      <c r="AB174" s="3"/>
      <c r="AC174" s="3"/>
    </row>
    <row r="175" spans="10:29" x14ac:dyDescent="0.25">
      <c r="J175" s="3"/>
      <c r="K175" s="3"/>
      <c r="L175" s="3"/>
      <c r="M175" s="3"/>
      <c r="N175" s="3"/>
      <c r="P175" s="3"/>
      <c r="R175" s="3"/>
      <c r="V175" s="3"/>
      <c r="X175" s="3"/>
      <c r="Z175" s="3"/>
      <c r="AA175" s="3"/>
      <c r="AB175" s="3"/>
      <c r="AC175" s="3"/>
    </row>
    <row r="176" spans="10:29" x14ac:dyDescent="0.25">
      <c r="J176" s="3"/>
      <c r="K176" s="3"/>
      <c r="L176" s="3"/>
      <c r="M176" s="3"/>
      <c r="N176" s="3"/>
      <c r="P176" s="3"/>
      <c r="R176" s="3"/>
      <c r="V176" s="3"/>
      <c r="X176" s="3"/>
      <c r="Z176" s="3"/>
      <c r="AA176" s="3"/>
      <c r="AB176" s="3"/>
      <c r="AC176" s="3"/>
    </row>
    <row r="177" spans="10:29" x14ac:dyDescent="0.25">
      <c r="J177" s="3"/>
      <c r="K177" s="3"/>
      <c r="L177" s="3"/>
      <c r="M177" s="3"/>
      <c r="N177" s="3"/>
      <c r="P177" s="3"/>
      <c r="R177" s="3"/>
      <c r="V177" s="3"/>
      <c r="X177" s="3"/>
      <c r="Z177" s="3"/>
      <c r="AA177" s="3"/>
      <c r="AB177" s="3"/>
      <c r="AC177" s="3"/>
    </row>
    <row r="178" spans="10:29" x14ac:dyDescent="0.25">
      <c r="J178" s="3"/>
      <c r="K178" s="3"/>
      <c r="L178" s="3"/>
      <c r="M178" s="3"/>
      <c r="N178" s="3"/>
      <c r="P178" s="3"/>
      <c r="R178" s="3"/>
      <c r="V178" s="3"/>
      <c r="X178" s="3"/>
      <c r="Z178" s="3"/>
      <c r="AA178" s="3"/>
      <c r="AB178" s="3"/>
      <c r="AC178" s="3"/>
    </row>
    <row r="179" spans="10:29" x14ac:dyDescent="0.25">
      <c r="J179" s="3"/>
      <c r="K179" s="3"/>
      <c r="L179" s="3"/>
      <c r="M179" s="3"/>
      <c r="N179" s="3"/>
      <c r="P179" s="3"/>
      <c r="R179" s="3"/>
      <c r="V179" s="3"/>
      <c r="X179" s="3"/>
      <c r="Z179" s="3"/>
      <c r="AA179" s="3"/>
      <c r="AB179" s="3"/>
      <c r="AC179" s="3"/>
    </row>
    <row r="180" spans="10:29" x14ac:dyDescent="0.25">
      <c r="J180" s="3"/>
      <c r="K180" s="3"/>
      <c r="L180" s="3"/>
      <c r="M180" s="3"/>
      <c r="N180" s="3"/>
      <c r="P180" s="3"/>
      <c r="R180" s="3"/>
      <c r="V180" s="3"/>
      <c r="X180" s="3"/>
      <c r="Z180" s="3"/>
      <c r="AA180" s="3"/>
      <c r="AB180" s="3"/>
      <c r="AC180" s="3"/>
    </row>
    <row r="181" spans="10:29" x14ac:dyDescent="0.25">
      <c r="J181" s="3"/>
      <c r="K181" s="3"/>
      <c r="L181" s="3"/>
      <c r="M181" s="3"/>
      <c r="N181" s="3"/>
      <c r="P181" s="3"/>
      <c r="R181" s="3"/>
      <c r="V181" s="3"/>
      <c r="X181" s="3"/>
      <c r="Z181" s="3"/>
      <c r="AA181" s="3"/>
      <c r="AB181" s="3"/>
      <c r="AC181" s="3"/>
    </row>
    <row r="182" spans="10:29" x14ac:dyDescent="0.25">
      <c r="J182" s="3"/>
      <c r="K182" s="3"/>
      <c r="L182" s="3"/>
      <c r="M182" s="3"/>
      <c r="N182" s="3"/>
      <c r="P182" s="3"/>
      <c r="R182" s="3"/>
      <c r="V182" s="3"/>
      <c r="X182" s="3"/>
      <c r="Z182" s="3"/>
      <c r="AA182" s="3"/>
      <c r="AB182" s="3"/>
      <c r="AC182" s="3"/>
    </row>
    <row r="183" spans="10:29" x14ac:dyDescent="0.25">
      <c r="J183" s="3"/>
      <c r="K183" s="3"/>
      <c r="L183" s="3"/>
      <c r="M183" s="3"/>
      <c r="N183" s="3"/>
      <c r="P183" s="3"/>
      <c r="R183" s="3"/>
      <c r="V183" s="3"/>
      <c r="X183" s="3"/>
      <c r="Z183" s="3"/>
      <c r="AA183" s="3"/>
      <c r="AB183" s="3"/>
      <c r="AC183" s="3"/>
    </row>
    <row r="184" spans="10:29" x14ac:dyDescent="0.25">
      <c r="J184" s="3"/>
      <c r="K184" s="3"/>
      <c r="L184" s="3"/>
      <c r="M184" s="3"/>
      <c r="N184" s="3"/>
      <c r="P184" s="3"/>
      <c r="R184" s="3"/>
      <c r="V184" s="3"/>
      <c r="X184" s="3"/>
      <c r="Z184" s="3"/>
      <c r="AA184" s="3"/>
      <c r="AB184" s="3"/>
      <c r="AC184" s="3"/>
    </row>
    <row r="185" spans="10:29" x14ac:dyDescent="0.25">
      <c r="J185" s="3"/>
      <c r="K185" s="3"/>
      <c r="L185" s="3"/>
      <c r="M185" s="3"/>
      <c r="N185" s="3"/>
      <c r="P185" s="3"/>
      <c r="R185" s="3"/>
      <c r="V185" s="3"/>
      <c r="X185" s="3"/>
      <c r="Z185" s="3"/>
      <c r="AA185" s="3"/>
      <c r="AB185" s="3"/>
      <c r="AC185" s="3"/>
    </row>
    <row r="186" spans="10:29" x14ac:dyDescent="0.25">
      <c r="J186" s="3"/>
      <c r="K186" s="3"/>
      <c r="L186" s="3"/>
      <c r="M186" s="3"/>
      <c r="N186" s="3"/>
      <c r="P186" s="3"/>
      <c r="R186" s="3"/>
      <c r="V186" s="3"/>
      <c r="X186" s="3"/>
      <c r="Z186" s="3"/>
      <c r="AA186" s="3"/>
      <c r="AB186" s="3"/>
      <c r="AC186" s="3"/>
    </row>
    <row r="187" spans="10:29" x14ac:dyDescent="0.25">
      <c r="J187" s="3"/>
      <c r="K187" s="3"/>
      <c r="L187" s="3"/>
      <c r="M187" s="3"/>
      <c r="N187" s="3"/>
      <c r="P187" s="3"/>
      <c r="R187" s="3"/>
      <c r="V187" s="3"/>
      <c r="X187" s="3"/>
      <c r="Z187" s="3"/>
      <c r="AA187" s="3"/>
      <c r="AB187" s="3"/>
      <c r="AC187" s="3"/>
    </row>
    <row r="188" spans="10:29" x14ac:dyDescent="0.25">
      <c r="J188" s="3"/>
      <c r="K188" s="3"/>
      <c r="L188" s="3"/>
      <c r="M188" s="3"/>
      <c r="N188" s="3"/>
      <c r="P188" s="3"/>
      <c r="R188" s="3"/>
      <c r="V188" s="3"/>
      <c r="X188" s="3"/>
      <c r="Z188" s="3"/>
      <c r="AA188" s="3"/>
      <c r="AB188" s="3"/>
      <c r="AC188" s="3"/>
    </row>
    <row r="189" spans="10:29" x14ac:dyDescent="0.25">
      <c r="J189" s="3"/>
      <c r="K189" s="3"/>
      <c r="L189" s="3"/>
      <c r="M189" s="3"/>
      <c r="N189" s="3"/>
      <c r="P189" s="3"/>
      <c r="R189" s="3"/>
      <c r="V189" s="3"/>
      <c r="X189" s="3"/>
      <c r="Z189" s="3"/>
      <c r="AA189" s="3"/>
      <c r="AB189" s="3"/>
      <c r="AC189" s="3"/>
    </row>
    <row r="190" spans="10:29" x14ac:dyDescent="0.25">
      <c r="J190" s="3"/>
      <c r="K190" s="3"/>
      <c r="L190" s="3"/>
      <c r="M190" s="3"/>
      <c r="N190" s="3"/>
      <c r="P190" s="3"/>
      <c r="R190" s="3"/>
      <c r="V190" s="3"/>
      <c r="X190" s="3"/>
      <c r="Z190" s="3"/>
      <c r="AA190" s="3"/>
      <c r="AB190" s="3"/>
      <c r="AC190" s="3"/>
    </row>
    <row r="191" spans="10:29" x14ac:dyDescent="0.25">
      <c r="J191" s="3"/>
      <c r="K191" s="3"/>
      <c r="L191" s="3"/>
      <c r="M191" s="3"/>
      <c r="N191" s="3"/>
      <c r="P191" s="3"/>
      <c r="R191" s="3"/>
      <c r="V191" s="3"/>
      <c r="X191" s="3"/>
      <c r="Z191" s="3"/>
      <c r="AA191" s="3"/>
      <c r="AB191" s="3"/>
      <c r="AC191" s="3"/>
    </row>
    <row r="192" spans="10:29" x14ac:dyDescent="0.25">
      <c r="J192" s="3"/>
      <c r="K192" s="3"/>
      <c r="L192" s="3"/>
      <c r="M192" s="3"/>
      <c r="N192" s="3"/>
      <c r="P192" s="3"/>
      <c r="R192" s="3"/>
      <c r="V192" s="3"/>
      <c r="X192" s="3"/>
      <c r="Z192" s="3"/>
      <c r="AA192" s="3"/>
      <c r="AB192" s="3"/>
      <c r="AC192" s="3"/>
    </row>
    <row r="193" spans="10:29" x14ac:dyDescent="0.25">
      <c r="J193" s="3"/>
      <c r="K193" s="3"/>
      <c r="L193" s="3"/>
      <c r="M193" s="3"/>
      <c r="N193" s="3"/>
      <c r="P193" s="3"/>
      <c r="R193" s="3"/>
      <c r="V193" s="3"/>
      <c r="X193" s="3"/>
      <c r="Z193" s="3"/>
      <c r="AA193" s="3"/>
      <c r="AB193" s="3"/>
      <c r="AC193" s="3"/>
    </row>
    <row r="194" spans="10:29" x14ac:dyDescent="0.25">
      <c r="J194" s="3"/>
      <c r="K194" s="3"/>
      <c r="L194" s="3"/>
      <c r="M194" s="3"/>
      <c r="N194" s="3"/>
      <c r="P194" s="3"/>
      <c r="R194" s="3"/>
      <c r="V194" s="3"/>
      <c r="X194" s="3"/>
      <c r="Z194" s="3"/>
      <c r="AA194" s="3"/>
      <c r="AB194" s="3"/>
      <c r="AC194" s="3"/>
    </row>
    <row r="195" spans="10:29" x14ac:dyDescent="0.25">
      <c r="J195" s="3"/>
      <c r="K195" s="3"/>
      <c r="L195" s="3"/>
      <c r="M195" s="3"/>
      <c r="N195" s="3"/>
      <c r="P195" s="3"/>
      <c r="R195" s="3"/>
      <c r="V195" s="3"/>
      <c r="X195" s="3"/>
      <c r="Z195" s="3"/>
      <c r="AA195" s="3"/>
      <c r="AB195" s="3"/>
      <c r="AC195" s="3"/>
    </row>
    <row r="196" spans="10:29" x14ac:dyDescent="0.25">
      <c r="J196" s="3"/>
      <c r="K196" s="3"/>
      <c r="L196" s="3"/>
      <c r="M196" s="3"/>
      <c r="N196" s="3"/>
      <c r="P196" s="3"/>
      <c r="R196" s="3"/>
      <c r="V196" s="3"/>
      <c r="X196" s="3"/>
      <c r="Z196" s="3"/>
      <c r="AA196" s="3"/>
      <c r="AB196" s="3"/>
      <c r="AC196" s="3"/>
    </row>
    <row r="197" spans="10:29" x14ac:dyDescent="0.25">
      <c r="J197" s="3"/>
      <c r="K197" s="3"/>
      <c r="L197" s="3"/>
      <c r="M197" s="3"/>
      <c r="N197" s="3"/>
      <c r="P197" s="3"/>
      <c r="R197" s="3"/>
      <c r="V197" s="3"/>
      <c r="X197" s="3"/>
      <c r="Z197" s="3"/>
      <c r="AA197" s="3"/>
      <c r="AB197" s="3"/>
      <c r="AC197" s="3"/>
    </row>
    <row r="198" spans="10:29" x14ac:dyDescent="0.25">
      <c r="J198" s="3"/>
      <c r="K198" s="3"/>
      <c r="L198" s="3"/>
      <c r="M198" s="3"/>
      <c r="N198" s="3"/>
      <c r="P198" s="3"/>
      <c r="R198" s="3"/>
      <c r="V198" s="3"/>
      <c r="X198" s="3"/>
      <c r="Z198" s="3"/>
      <c r="AA198" s="3"/>
      <c r="AB198" s="3"/>
      <c r="AC198" s="3"/>
    </row>
    <row r="199" spans="10:29" x14ac:dyDescent="0.25">
      <c r="J199" s="3"/>
      <c r="K199" s="3"/>
      <c r="L199" s="3"/>
      <c r="M199" s="3"/>
      <c r="N199" s="3"/>
      <c r="P199" s="3"/>
      <c r="R199" s="3"/>
      <c r="V199" s="3"/>
      <c r="X199" s="3"/>
      <c r="Z199" s="3"/>
      <c r="AA199" s="3"/>
      <c r="AB199" s="3"/>
      <c r="AC199" s="3"/>
    </row>
    <row r="200" spans="10:29" x14ac:dyDescent="0.25">
      <c r="J200" s="3"/>
      <c r="K200" s="3"/>
      <c r="L200" s="3"/>
      <c r="M200" s="3"/>
      <c r="N200" s="3"/>
      <c r="P200" s="3"/>
      <c r="R200" s="3"/>
      <c r="V200" s="3"/>
      <c r="X200" s="3"/>
      <c r="Z200" s="3"/>
      <c r="AA200" s="3"/>
      <c r="AB200" s="3"/>
      <c r="AC200" s="3"/>
    </row>
    <row r="201" spans="10:29" x14ac:dyDescent="0.25">
      <c r="J201" s="3"/>
      <c r="K201" s="3"/>
      <c r="L201" s="3"/>
      <c r="M201" s="3"/>
      <c r="N201" s="3"/>
      <c r="P201" s="3"/>
      <c r="R201" s="3"/>
      <c r="V201" s="3"/>
      <c r="X201" s="3"/>
      <c r="Z201" s="3"/>
      <c r="AA201" s="3"/>
      <c r="AB201" s="3"/>
      <c r="AC201" s="3"/>
    </row>
    <row r="202" spans="10:29" x14ac:dyDescent="0.25">
      <c r="J202" s="3"/>
      <c r="K202" s="3"/>
      <c r="L202" s="3"/>
      <c r="M202" s="3"/>
      <c r="N202" s="3"/>
      <c r="P202" s="3"/>
      <c r="R202" s="3"/>
      <c r="V202" s="3"/>
      <c r="X202" s="3"/>
      <c r="Z202" s="3"/>
      <c r="AA202" s="3"/>
      <c r="AB202" s="3"/>
      <c r="AC202" s="3"/>
    </row>
    <row r="203" spans="10:29" x14ac:dyDescent="0.25">
      <c r="J203" s="3"/>
      <c r="K203" s="3"/>
      <c r="L203" s="3"/>
      <c r="M203" s="3"/>
      <c r="N203" s="3"/>
      <c r="P203" s="3"/>
      <c r="R203" s="3"/>
      <c r="V203" s="3"/>
      <c r="X203" s="3"/>
      <c r="Z203" s="3"/>
      <c r="AA203" s="3"/>
      <c r="AB203" s="3"/>
      <c r="AC203" s="3"/>
    </row>
    <row r="204" spans="10:29" x14ac:dyDescent="0.25">
      <c r="J204" s="3"/>
      <c r="K204" s="3"/>
      <c r="L204" s="3"/>
      <c r="M204" s="3"/>
      <c r="N204" s="3"/>
      <c r="P204" s="3"/>
      <c r="R204" s="3"/>
      <c r="V204" s="3"/>
      <c r="X204" s="3"/>
      <c r="Z204" s="3"/>
      <c r="AA204" s="3"/>
      <c r="AB204" s="3"/>
      <c r="AC204" s="3"/>
    </row>
    <row r="205" spans="10:29" x14ac:dyDescent="0.25">
      <c r="J205" s="3"/>
      <c r="K205" s="3"/>
      <c r="L205" s="3"/>
      <c r="M205" s="3"/>
      <c r="N205" s="3"/>
      <c r="P205" s="3"/>
      <c r="R205" s="3"/>
      <c r="V205" s="3"/>
      <c r="X205" s="3"/>
      <c r="Z205" s="3"/>
      <c r="AA205" s="3"/>
      <c r="AB205" s="3"/>
      <c r="AC205" s="3"/>
    </row>
    <row r="206" spans="10:29" x14ac:dyDescent="0.25">
      <c r="J206" s="3"/>
      <c r="K206" s="3"/>
      <c r="L206" s="3"/>
      <c r="M206" s="3"/>
      <c r="N206" s="3"/>
      <c r="P206" s="3"/>
      <c r="R206" s="3"/>
      <c r="V206" s="3"/>
      <c r="X206" s="3"/>
      <c r="Z206" s="3"/>
      <c r="AA206" s="3"/>
      <c r="AB206" s="3"/>
      <c r="AC206" s="3"/>
    </row>
    <row r="207" spans="10:29" x14ac:dyDescent="0.25">
      <c r="J207" s="3"/>
      <c r="K207" s="3"/>
      <c r="L207" s="3"/>
      <c r="M207" s="3"/>
      <c r="N207" s="3"/>
      <c r="P207" s="3"/>
      <c r="R207" s="3"/>
      <c r="V207" s="3"/>
      <c r="X207" s="3"/>
      <c r="Z207" s="3"/>
      <c r="AA207" s="3"/>
      <c r="AB207" s="3"/>
      <c r="AC207" s="3"/>
    </row>
    <row r="208" spans="10:29" x14ac:dyDescent="0.25">
      <c r="J208" s="3"/>
      <c r="K208" s="3"/>
      <c r="L208" s="3"/>
      <c r="M208" s="3"/>
      <c r="N208" s="3"/>
      <c r="P208" s="3"/>
      <c r="R208" s="3"/>
      <c r="V208" s="3"/>
      <c r="X208" s="3"/>
      <c r="Z208" s="3"/>
      <c r="AA208" s="3"/>
      <c r="AB208" s="3"/>
      <c r="AC208" s="3"/>
    </row>
    <row r="209" spans="10:29" x14ac:dyDescent="0.25">
      <c r="J209" s="3"/>
      <c r="K209" s="3"/>
      <c r="L209" s="3"/>
      <c r="M209" s="3"/>
      <c r="N209" s="3"/>
      <c r="P209" s="3"/>
      <c r="R209" s="3"/>
      <c r="V209" s="3"/>
      <c r="X209" s="3"/>
      <c r="Z209" s="3"/>
      <c r="AA209" s="3"/>
      <c r="AB209" s="3"/>
      <c r="AC209" s="3"/>
    </row>
    <row r="210" spans="10:29" x14ac:dyDescent="0.25">
      <c r="J210" s="3"/>
      <c r="K210" s="3"/>
      <c r="L210" s="3"/>
      <c r="M210" s="3"/>
      <c r="N210" s="3"/>
      <c r="P210" s="3"/>
      <c r="R210" s="3"/>
      <c r="V210" s="3"/>
      <c r="X210" s="3"/>
      <c r="Z210" s="3"/>
      <c r="AA210" s="3"/>
      <c r="AB210" s="3"/>
      <c r="AC210" s="3"/>
    </row>
    <row r="211" spans="10:29" x14ac:dyDescent="0.25">
      <c r="J211" s="3"/>
      <c r="K211" s="3"/>
      <c r="L211" s="3"/>
      <c r="M211" s="3"/>
      <c r="N211" s="3"/>
      <c r="P211" s="3"/>
      <c r="R211" s="3"/>
      <c r="V211" s="3"/>
      <c r="X211" s="3"/>
      <c r="Z211" s="3"/>
      <c r="AA211" s="3"/>
      <c r="AB211" s="3"/>
      <c r="AC211" s="3"/>
    </row>
    <row r="212" spans="10:29" x14ac:dyDescent="0.25">
      <c r="J212" s="3"/>
      <c r="K212" s="3"/>
      <c r="L212" s="3"/>
      <c r="M212" s="3"/>
      <c r="N212" s="3"/>
      <c r="P212" s="3"/>
      <c r="R212" s="3"/>
      <c r="V212" s="3"/>
      <c r="X212" s="3"/>
      <c r="Z212" s="3"/>
      <c r="AA212" s="3"/>
      <c r="AB212" s="3"/>
      <c r="AC212" s="3"/>
    </row>
    <row r="213" spans="10:29" x14ac:dyDescent="0.25">
      <c r="J213" s="3"/>
      <c r="K213" s="3"/>
      <c r="L213" s="3"/>
      <c r="M213" s="3"/>
      <c r="N213" s="3"/>
      <c r="P213" s="3"/>
      <c r="R213" s="3"/>
      <c r="V213" s="3"/>
      <c r="X213" s="3"/>
      <c r="Z213" s="3"/>
      <c r="AA213" s="3"/>
      <c r="AB213" s="3"/>
      <c r="AC213" s="3"/>
    </row>
    <row r="214" spans="10:29" x14ac:dyDescent="0.25">
      <c r="J214" s="3"/>
      <c r="K214" s="3"/>
      <c r="L214" s="3"/>
      <c r="M214" s="3"/>
      <c r="N214" s="3"/>
      <c r="P214" s="3"/>
      <c r="R214" s="3"/>
      <c r="V214" s="3"/>
      <c r="X214" s="3"/>
      <c r="Z214" s="3"/>
      <c r="AA214" s="3"/>
      <c r="AB214" s="3"/>
      <c r="AC214" s="3"/>
    </row>
    <row r="215" spans="10:29" x14ac:dyDescent="0.25">
      <c r="J215" s="3"/>
      <c r="K215" s="3"/>
      <c r="L215" s="3"/>
      <c r="M215" s="3"/>
      <c r="N215" s="3"/>
      <c r="P215" s="3"/>
      <c r="R215" s="3"/>
      <c r="V215" s="3"/>
      <c r="X215" s="3"/>
      <c r="Z215" s="3"/>
      <c r="AA215" s="3"/>
      <c r="AB215" s="3"/>
      <c r="AC215" s="3"/>
    </row>
    <row r="216" spans="10:29" x14ac:dyDescent="0.25">
      <c r="J216" s="3"/>
      <c r="K216" s="3"/>
      <c r="L216" s="3"/>
      <c r="M216" s="3"/>
      <c r="N216" s="3"/>
      <c r="P216" s="3"/>
      <c r="R216" s="3"/>
      <c r="V216" s="3"/>
      <c r="X216" s="3"/>
      <c r="Z216" s="3"/>
      <c r="AA216" s="3"/>
      <c r="AB216" s="3"/>
      <c r="AC216" s="3"/>
    </row>
    <row r="217" spans="10:29" x14ac:dyDescent="0.25">
      <c r="J217" s="3"/>
      <c r="K217" s="3"/>
      <c r="L217" s="3"/>
      <c r="M217" s="3"/>
      <c r="N217" s="3"/>
      <c r="P217" s="3"/>
      <c r="R217" s="3"/>
      <c r="V217" s="3"/>
      <c r="X217" s="3"/>
      <c r="Z217" s="3"/>
      <c r="AA217" s="3"/>
      <c r="AB217" s="3"/>
      <c r="AC217" s="3"/>
    </row>
    <row r="218" spans="10:29" x14ac:dyDescent="0.25">
      <c r="J218" s="3"/>
      <c r="K218" s="3"/>
      <c r="L218" s="3"/>
      <c r="M218" s="3"/>
      <c r="N218" s="3"/>
      <c r="P218" s="3"/>
      <c r="R218" s="3"/>
      <c r="V218" s="3"/>
      <c r="X218" s="3"/>
      <c r="Z218" s="3"/>
      <c r="AA218" s="3"/>
      <c r="AB218" s="3"/>
      <c r="AC218" s="3"/>
    </row>
    <row r="219" spans="10:29" x14ac:dyDescent="0.25">
      <c r="J219" s="3"/>
      <c r="K219" s="3"/>
      <c r="L219" s="3"/>
      <c r="M219" s="3"/>
      <c r="N219" s="3"/>
      <c r="P219" s="3"/>
      <c r="R219" s="3"/>
      <c r="V219" s="3"/>
      <c r="X219" s="3"/>
      <c r="Z219" s="3"/>
      <c r="AA219" s="3"/>
      <c r="AB219" s="3"/>
      <c r="AC219" s="3"/>
    </row>
    <row r="220" spans="10:29" x14ac:dyDescent="0.25">
      <c r="J220" s="3"/>
      <c r="K220" s="3"/>
      <c r="L220" s="3"/>
      <c r="M220" s="3"/>
      <c r="N220" s="3"/>
      <c r="P220" s="3"/>
      <c r="R220" s="3"/>
      <c r="V220" s="3"/>
      <c r="X220" s="3"/>
      <c r="Z220" s="3"/>
      <c r="AA220" s="3"/>
      <c r="AB220" s="3"/>
      <c r="AC220" s="3"/>
    </row>
    <row r="221" spans="10:29" x14ac:dyDescent="0.25">
      <c r="J221" s="3"/>
      <c r="K221" s="3"/>
      <c r="L221" s="3"/>
      <c r="M221" s="3"/>
      <c r="N221" s="3"/>
      <c r="P221" s="3"/>
      <c r="R221" s="3"/>
      <c r="V221" s="3"/>
      <c r="X221" s="3"/>
      <c r="Z221" s="3"/>
      <c r="AA221" s="3"/>
      <c r="AB221" s="3"/>
      <c r="AC221" s="3"/>
    </row>
    <row r="222" spans="10:29" x14ac:dyDescent="0.25">
      <c r="J222" s="3"/>
      <c r="K222" s="3"/>
      <c r="L222" s="3"/>
      <c r="M222" s="3"/>
      <c r="N222" s="3"/>
      <c r="P222" s="3"/>
      <c r="R222" s="3"/>
      <c r="V222" s="3"/>
      <c r="X222" s="3"/>
      <c r="Z222" s="3"/>
      <c r="AA222" s="3"/>
      <c r="AB222" s="3"/>
      <c r="AC222" s="3"/>
    </row>
    <row r="223" spans="10:29" x14ac:dyDescent="0.25">
      <c r="J223" s="3"/>
      <c r="K223" s="3"/>
      <c r="L223" s="3"/>
      <c r="M223" s="3"/>
      <c r="N223" s="3"/>
      <c r="P223" s="3"/>
      <c r="R223" s="3"/>
      <c r="V223" s="3"/>
      <c r="X223" s="3"/>
      <c r="Z223" s="3"/>
      <c r="AA223" s="3"/>
      <c r="AB223" s="3"/>
      <c r="AC223" s="3"/>
    </row>
    <row r="224" spans="10:29" x14ac:dyDescent="0.25">
      <c r="J224" s="3"/>
      <c r="K224" s="3"/>
      <c r="L224" s="3"/>
      <c r="M224" s="3"/>
      <c r="N224" s="3"/>
      <c r="P224" s="3"/>
      <c r="R224" s="3"/>
      <c r="V224" s="3"/>
      <c r="X224" s="3"/>
      <c r="Z224" s="3"/>
      <c r="AA224" s="3"/>
      <c r="AB224" s="3"/>
      <c r="AC224" s="3"/>
    </row>
    <row r="225" spans="10:29" x14ac:dyDescent="0.25">
      <c r="J225" s="3"/>
      <c r="K225" s="3"/>
      <c r="L225" s="3"/>
      <c r="M225" s="3"/>
      <c r="N225" s="3"/>
      <c r="P225" s="3"/>
      <c r="R225" s="3"/>
      <c r="V225" s="3"/>
      <c r="X225" s="3"/>
      <c r="Z225" s="3"/>
      <c r="AA225" s="3"/>
      <c r="AB225" s="3"/>
      <c r="AC225" s="3"/>
    </row>
    <row r="226" spans="10:29" x14ac:dyDescent="0.25">
      <c r="J226" s="3"/>
      <c r="K226" s="3"/>
      <c r="L226" s="3"/>
      <c r="M226" s="3"/>
      <c r="N226" s="3"/>
      <c r="P226" s="3"/>
      <c r="R226" s="3"/>
      <c r="V226" s="3"/>
      <c r="X226" s="3"/>
      <c r="Z226" s="3"/>
      <c r="AA226" s="3"/>
      <c r="AB226" s="3"/>
      <c r="AC226" s="3"/>
    </row>
    <row r="227" spans="10:29" x14ac:dyDescent="0.25">
      <c r="J227" s="3"/>
      <c r="K227" s="3"/>
      <c r="L227" s="3"/>
      <c r="M227" s="3"/>
      <c r="N227" s="3"/>
      <c r="P227" s="3"/>
      <c r="R227" s="3"/>
      <c r="V227" s="3"/>
      <c r="X227" s="3"/>
      <c r="Z227" s="3"/>
      <c r="AA227" s="3"/>
      <c r="AB227" s="3"/>
      <c r="AC227" s="3"/>
    </row>
    <row r="228" spans="10:29" x14ac:dyDescent="0.25">
      <c r="J228" s="3"/>
      <c r="K228" s="3"/>
      <c r="L228" s="3"/>
      <c r="M228" s="3"/>
      <c r="N228" s="3"/>
      <c r="P228" s="3"/>
      <c r="R228" s="3"/>
      <c r="V228" s="3"/>
      <c r="X228" s="3"/>
      <c r="Z228" s="3"/>
      <c r="AA228" s="3"/>
      <c r="AB228" s="3"/>
      <c r="AC228" s="3"/>
    </row>
    <row r="229" spans="10:29" x14ac:dyDescent="0.25">
      <c r="J229" s="3"/>
      <c r="K229" s="3"/>
      <c r="L229" s="3"/>
      <c r="M229" s="3"/>
      <c r="N229" s="3"/>
      <c r="P229" s="3"/>
      <c r="R229" s="3"/>
      <c r="V229" s="3"/>
      <c r="X229" s="3"/>
      <c r="Z229" s="3"/>
      <c r="AA229" s="3"/>
      <c r="AB229" s="3"/>
      <c r="AC229" s="3"/>
    </row>
    <row r="230" spans="10:29" x14ac:dyDescent="0.25">
      <c r="J230" s="3"/>
      <c r="K230" s="3"/>
      <c r="L230" s="3"/>
      <c r="M230" s="3"/>
      <c r="N230" s="3"/>
      <c r="P230" s="3"/>
      <c r="R230" s="3"/>
      <c r="V230" s="3"/>
      <c r="X230" s="3"/>
      <c r="Z230" s="3"/>
      <c r="AA230" s="3"/>
      <c r="AB230" s="3"/>
      <c r="AC230" s="3"/>
    </row>
    <row r="231" spans="10:29" x14ac:dyDescent="0.25">
      <c r="J231" s="3"/>
      <c r="K231" s="3"/>
      <c r="L231" s="3"/>
      <c r="M231" s="3"/>
      <c r="N231" s="3"/>
      <c r="P231" s="3"/>
      <c r="R231" s="3"/>
      <c r="V231" s="3"/>
      <c r="X231" s="3"/>
      <c r="Z231" s="3"/>
      <c r="AA231" s="3"/>
      <c r="AB231" s="3"/>
      <c r="AC231" s="3"/>
    </row>
    <row r="232" spans="10:29" x14ac:dyDescent="0.25">
      <c r="J232" s="3"/>
      <c r="K232" s="3"/>
      <c r="L232" s="3"/>
      <c r="M232" s="3"/>
      <c r="N232" s="3"/>
      <c r="P232" s="3"/>
      <c r="R232" s="3"/>
      <c r="V232" s="3"/>
      <c r="X232" s="3"/>
      <c r="Z232" s="3"/>
      <c r="AA232" s="3"/>
      <c r="AB232" s="3"/>
      <c r="AC232" s="3"/>
    </row>
    <row r="233" spans="10:29" x14ac:dyDescent="0.25">
      <c r="J233" s="3"/>
      <c r="K233" s="3"/>
      <c r="L233" s="3"/>
      <c r="M233" s="3"/>
      <c r="N233" s="3"/>
      <c r="P233" s="3"/>
      <c r="R233" s="3"/>
      <c r="V233" s="3"/>
      <c r="X233" s="3"/>
      <c r="Z233" s="3"/>
      <c r="AA233" s="3"/>
      <c r="AB233" s="3"/>
      <c r="AC233" s="3"/>
    </row>
    <row r="234" spans="10:29" x14ac:dyDescent="0.25">
      <c r="J234" s="3"/>
      <c r="K234" s="3"/>
      <c r="L234" s="3"/>
      <c r="M234" s="3"/>
      <c r="N234" s="3"/>
      <c r="P234" s="3"/>
      <c r="R234" s="3"/>
      <c r="V234" s="3"/>
      <c r="X234" s="3"/>
      <c r="Z234" s="3"/>
      <c r="AA234" s="3"/>
      <c r="AB234" s="3"/>
      <c r="AC234" s="3"/>
    </row>
    <row r="235" spans="10:29" x14ac:dyDescent="0.25">
      <c r="J235" s="3"/>
      <c r="K235" s="3"/>
      <c r="L235" s="3"/>
      <c r="M235" s="3"/>
      <c r="N235" s="3"/>
      <c r="P235" s="3"/>
      <c r="R235" s="3"/>
      <c r="V235" s="3"/>
      <c r="X235" s="3"/>
      <c r="Z235" s="3"/>
      <c r="AA235" s="3"/>
      <c r="AB235" s="3"/>
      <c r="AC235" s="3"/>
    </row>
    <row r="236" spans="10:29" x14ac:dyDescent="0.25">
      <c r="J236" s="3"/>
      <c r="K236" s="3"/>
      <c r="L236" s="3"/>
      <c r="M236" s="3"/>
      <c r="N236" s="3"/>
      <c r="P236" s="3"/>
      <c r="R236" s="3"/>
      <c r="V236" s="3"/>
      <c r="X236" s="3"/>
      <c r="Z236" s="3"/>
      <c r="AA236" s="3"/>
      <c r="AB236" s="3"/>
      <c r="AC236" s="3"/>
    </row>
    <row r="237" spans="10:29" x14ac:dyDescent="0.25">
      <c r="J237" s="3"/>
      <c r="K237" s="3"/>
      <c r="L237" s="3"/>
      <c r="M237" s="3"/>
      <c r="N237" s="3"/>
      <c r="P237" s="3"/>
      <c r="R237" s="3"/>
      <c r="V237" s="3"/>
      <c r="X237" s="3"/>
      <c r="Z237" s="3"/>
      <c r="AA237" s="3"/>
      <c r="AB237" s="3"/>
      <c r="AC237" s="3"/>
    </row>
    <row r="238" spans="10:29" x14ac:dyDescent="0.25">
      <c r="J238" s="3"/>
      <c r="K238" s="3"/>
      <c r="L238" s="3"/>
      <c r="M238" s="3"/>
      <c r="N238" s="3"/>
      <c r="P238" s="3"/>
      <c r="R238" s="3"/>
      <c r="V238" s="3"/>
      <c r="X238" s="3"/>
      <c r="Z238" s="3"/>
      <c r="AA238" s="3"/>
      <c r="AB238" s="3"/>
      <c r="AC238" s="3"/>
    </row>
    <row r="239" spans="10:29" x14ac:dyDescent="0.25">
      <c r="J239" s="3"/>
      <c r="K239" s="3"/>
      <c r="L239" s="3"/>
      <c r="M239" s="3"/>
      <c r="N239" s="3"/>
      <c r="P239" s="3"/>
      <c r="R239" s="3"/>
      <c r="V239" s="3"/>
      <c r="X239" s="3"/>
      <c r="Z239" s="3"/>
      <c r="AA239" s="3"/>
      <c r="AB239" s="3"/>
      <c r="AC239" s="3"/>
    </row>
    <row r="240" spans="10:29" x14ac:dyDescent="0.25">
      <c r="J240" s="3"/>
      <c r="K240" s="3"/>
      <c r="L240" s="3"/>
      <c r="M240" s="3"/>
      <c r="N240" s="3"/>
      <c r="P240" s="3"/>
      <c r="R240" s="3"/>
      <c r="V240" s="3"/>
      <c r="X240" s="3"/>
      <c r="Z240" s="3"/>
      <c r="AA240" s="3"/>
      <c r="AB240" s="3"/>
      <c r="AC240" s="3"/>
    </row>
    <row r="241" spans="10:29" x14ac:dyDescent="0.25">
      <c r="J241" s="3"/>
      <c r="K241" s="3"/>
      <c r="L241" s="3"/>
      <c r="M241" s="3"/>
      <c r="N241" s="3"/>
      <c r="P241" s="3"/>
      <c r="R241" s="3"/>
      <c r="V241" s="3"/>
      <c r="X241" s="3"/>
      <c r="Z241" s="3"/>
      <c r="AA241" s="3"/>
      <c r="AB241" s="3"/>
      <c r="AC241" s="3"/>
    </row>
    <row r="242" spans="10:29" x14ac:dyDescent="0.25">
      <c r="J242" s="3"/>
      <c r="K242" s="3"/>
      <c r="L242" s="3"/>
      <c r="M242" s="3"/>
      <c r="N242" s="3"/>
      <c r="P242" s="3"/>
      <c r="R242" s="3"/>
      <c r="V242" s="3"/>
      <c r="X242" s="3"/>
      <c r="Z242" s="3"/>
      <c r="AA242" s="3"/>
      <c r="AB242" s="3"/>
      <c r="AC242" s="3"/>
    </row>
    <row r="243" spans="10:29" x14ac:dyDescent="0.25">
      <c r="J243" s="3"/>
      <c r="K243" s="3"/>
      <c r="L243" s="3"/>
      <c r="M243" s="3"/>
      <c r="N243" s="3"/>
      <c r="P243" s="3"/>
      <c r="R243" s="3"/>
      <c r="V243" s="3"/>
      <c r="X243" s="3"/>
      <c r="Z243" s="3"/>
      <c r="AA243" s="3"/>
      <c r="AB243" s="3"/>
      <c r="AC243" s="3"/>
    </row>
    <row r="244" spans="10:29" x14ac:dyDescent="0.25">
      <c r="J244" s="3"/>
      <c r="K244" s="3"/>
      <c r="L244" s="3"/>
      <c r="M244" s="3"/>
      <c r="N244" s="3"/>
      <c r="P244" s="3"/>
      <c r="R244" s="3"/>
      <c r="V244" s="3"/>
      <c r="X244" s="3"/>
      <c r="Z244" s="3"/>
      <c r="AA244" s="3"/>
      <c r="AB244" s="3"/>
      <c r="AC244" s="3"/>
    </row>
    <row r="245" spans="10:29" x14ac:dyDescent="0.25">
      <c r="J245" s="3"/>
      <c r="K245" s="3"/>
      <c r="L245" s="3"/>
      <c r="M245" s="3"/>
      <c r="N245" s="3"/>
      <c r="P245" s="3"/>
      <c r="R245" s="3"/>
      <c r="V245" s="3"/>
      <c r="X245" s="3"/>
      <c r="Z245" s="3"/>
      <c r="AA245" s="3"/>
      <c r="AB245" s="3"/>
      <c r="AC245" s="3"/>
    </row>
    <row r="246" spans="10:29" x14ac:dyDescent="0.25">
      <c r="J246" s="3"/>
      <c r="K246" s="3"/>
      <c r="L246" s="3"/>
      <c r="M246" s="3"/>
      <c r="N246" s="3"/>
      <c r="P246" s="3"/>
      <c r="R246" s="3"/>
      <c r="V246" s="3"/>
      <c r="X246" s="3"/>
      <c r="Z246" s="3"/>
      <c r="AA246" s="3"/>
      <c r="AB246" s="3"/>
      <c r="AC246" s="3"/>
    </row>
    <row r="247" spans="10:29" x14ac:dyDescent="0.25">
      <c r="J247" s="3"/>
      <c r="K247" s="3"/>
      <c r="L247" s="3"/>
      <c r="M247" s="3"/>
      <c r="N247" s="3"/>
      <c r="P247" s="3"/>
      <c r="R247" s="3"/>
      <c r="V247" s="3"/>
      <c r="X247" s="3"/>
      <c r="Z247" s="3"/>
      <c r="AA247" s="3"/>
      <c r="AB247" s="3"/>
      <c r="AC247" s="3"/>
    </row>
    <row r="248" spans="10:29" x14ac:dyDescent="0.25">
      <c r="J248" s="3"/>
      <c r="K248" s="3"/>
      <c r="L248" s="3"/>
      <c r="M248" s="3"/>
      <c r="N248" s="3"/>
      <c r="P248" s="3"/>
      <c r="R248" s="3"/>
      <c r="V248" s="3"/>
      <c r="X248" s="3"/>
      <c r="Z248" s="3"/>
      <c r="AA248" s="3"/>
      <c r="AB248" s="3"/>
      <c r="AC248" s="3"/>
    </row>
    <row r="249" spans="10:29" x14ac:dyDescent="0.25">
      <c r="J249" s="3"/>
      <c r="K249" s="3"/>
      <c r="L249" s="3"/>
      <c r="M249" s="3"/>
      <c r="N249" s="3"/>
      <c r="P249" s="3"/>
      <c r="R249" s="3"/>
      <c r="V249" s="3"/>
      <c r="X249" s="3"/>
      <c r="Z249" s="3"/>
      <c r="AA249" s="3"/>
      <c r="AB249" s="3"/>
      <c r="AC249" s="3"/>
    </row>
    <row r="250" spans="10:29" x14ac:dyDescent="0.25">
      <c r="J250" s="3"/>
      <c r="K250" s="3"/>
      <c r="L250" s="3"/>
      <c r="M250" s="3"/>
      <c r="N250" s="3"/>
      <c r="P250" s="3"/>
      <c r="R250" s="3"/>
      <c r="V250" s="3"/>
      <c r="X250" s="3"/>
      <c r="Z250" s="3"/>
      <c r="AA250" s="3"/>
      <c r="AB250" s="3"/>
      <c r="AC250" s="3"/>
    </row>
    <row r="251" spans="10:29" x14ac:dyDescent="0.25">
      <c r="J251" s="3"/>
      <c r="K251" s="3"/>
      <c r="L251" s="3"/>
      <c r="M251" s="3"/>
      <c r="N251" s="3"/>
      <c r="P251" s="3"/>
      <c r="R251" s="3"/>
      <c r="V251" s="3"/>
      <c r="X251" s="3"/>
      <c r="Z251" s="3"/>
      <c r="AA251" s="3"/>
      <c r="AB251" s="3"/>
      <c r="AC251" s="3"/>
    </row>
    <row r="252" spans="10:29" x14ac:dyDescent="0.25">
      <c r="J252" s="3"/>
      <c r="K252" s="3"/>
      <c r="L252" s="3"/>
      <c r="M252" s="3"/>
      <c r="N252" s="3"/>
      <c r="P252" s="3"/>
      <c r="R252" s="3"/>
      <c r="V252" s="3"/>
      <c r="X252" s="3"/>
      <c r="Z252" s="3"/>
      <c r="AA252" s="3"/>
      <c r="AB252" s="3"/>
      <c r="AC252" s="3"/>
    </row>
    <row r="253" spans="10:29" x14ac:dyDescent="0.25">
      <c r="J253" s="3"/>
      <c r="K253" s="3"/>
      <c r="L253" s="3"/>
      <c r="M253" s="3"/>
      <c r="N253" s="3"/>
      <c r="P253" s="3"/>
      <c r="R253" s="3"/>
      <c r="V253" s="3"/>
      <c r="X253" s="3"/>
      <c r="Z253" s="3"/>
      <c r="AA253" s="3"/>
      <c r="AB253" s="3"/>
      <c r="AC253" s="3"/>
    </row>
    <row r="254" spans="10:29" x14ac:dyDescent="0.25">
      <c r="J254" s="3"/>
      <c r="K254" s="3"/>
      <c r="L254" s="3"/>
      <c r="M254" s="3"/>
      <c r="N254" s="3"/>
      <c r="P254" s="3"/>
      <c r="R254" s="3"/>
      <c r="V254" s="3"/>
      <c r="X254" s="3"/>
      <c r="Z254" s="3"/>
      <c r="AA254" s="3"/>
      <c r="AB254" s="3"/>
      <c r="AC254" s="3"/>
    </row>
    <row r="255" spans="10:29" x14ac:dyDescent="0.25">
      <c r="J255" s="3"/>
      <c r="K255" s="3"/>
      <c r="L255" s="3"/>
      <c r="M255" s="3"/>
      <c r="N255" s="3"/>
      <c r="P255" s="3"/>
      <c r="R255" s="3"/>
      <c r="V255" s="3"/>
      <c r="X255" s="3"/>
      <c r="Z255" s="3"/>
      <c r="AA255" s="3"/>
      <c r="AB255" s="3"/>
      <c r="AC255" s="3"/>
    </row>
    <row r="256" spans="10:29" x14ac:dyDescent="0.25">
      <c r="J256" s="3"/>
      <c r="K256" s="3"/>
      <c r="L256" s="3"/>
      <c r="M256" s="3"/>
      <c r="N256" s="3"/>
      <c r="P256" s="3"/>
      <c r="R256" s="3"/>
      <c r="V256" s="3"/>
      <c r="X256" s="3"/>
      <c r="Z256" s="3"/>
      <c r="AA256" s="3"/>
      <c r="AB256" s="3"/>
      <c r="AC256" s="3"/>
    </row>
    <row r="257" spans="10:29" x14ac:dyDescent="0.25">
      <c r="J257" s="3"/>
      <c r="K257" s="3"/>
      <c r="L257" s="3"/>
      <c r="M257" s="3"/>
      <c r="N257" s="3"/>
      <c r="P257" s="3"/>
      <c r="R257" s="3"/>
      <c r="V257" s="3"/>
      <c r="X257" s="3"/>
      <c r="Z257" s="3"/>
      <c r="AA257" s="3"/>
      <c r="AB257" s="3"/>
      <c r="AC257" s="3"/>
    </row>
    <row r="258" spans="10:29" x14ac:dyDescent="0.25">
      <c r="J258" s="3"/>
      <c r="K258" s="3"/>
      <c r="L258" s="3"/>
      <c r="M258" s="3"/>
      <c r="N258" s="3"/>
      <c r="P258" s="3"/>
      <c r="R258" s="3"/>
      <c r="V258" s="3"/>
      <c r="X258" s="3"/>
      <c r="Z258" s="3"/>
      <c r="AA258" s="3"/>
      <c r="AB258" s="3"/>
      <c r="AC258" s="3"/>
    </row>
    <row r="259" spans="10:29" x14ac:dyDescent="0.25">
      <c r="J259" s="3"/>
      <c r="K259" s="3"/>
      <c r="L259" s="3"/>
      <c r="M259" s="3"/>
      <c r="N259" s="3"/>
      <c r="P259" s="3"/>
      <c r="R259" s="3"/>
      <c r="V259" s="3"/>
      <c r="X259" s="3"/>
      <c r="Z259" s="3"/>
      <c r="AA259" s="3"/>
      <c r="AB259" s="3"/>
      <c r="AC259" s="3"/>
    </row>
    <row r="260" spans="10:29" x14ac:dyDescent="0.25">
      <c r="J260" s="3"/>
      <c r="K260" s="3"/>
      <c r="L260" s="3"/>
      <c r="M260" s="3"/>
      <c r="N260" s="3"/>
      <c r="P260" s="3"/>
      <c r="R260" s="3"/>
      <c r="V260" s="3"/>
      <c r="X260" s="3"/>
      <c r="Z260" s="3"/>
      <c r="AA260" s="3"/>
      <c r="AB260" s="3"/>
      <c r="AC260" s="3"/>
    </row>
    <row r="261" spans="10:29" x14ac:dyDescent="0.25">
      <c r="J261" s="3"/>
      <c r="K261" s="3"/>
      <c r="L261" s="3"/>
      <c r="M261" s="3"/>
      <c r="N261" s="3"/>
      <c r="P261" s="3"/>
      <c r="R261" s="3"/>
      <c r="V261" s="3"/>
      <c r="X261" s="3"/>
      <c r="Z261" s="3"/>
      <c r="AA261" s="3"/>
      <c r="AB261" s="3"/>
      <c r="AC261" s="3"/>
    </row>
    <row r="262" spans="10:29" x14ac:dyDescent="0.25">
      <c r="J262" s="3"/>
      <c r="K262" s="3"/>
      <c r="L262" s="3"/>
      <c r="M262" s="3"/>
      <c r="N262" s="3"/>
      <c r="P262" s="3"/>
      <c r="R262" s="3"/>
      <c r="V262" s="3"/>
      <c r="X262" s="3"/>
      <c r="Z262" s="3"/>
      <c r="AA262" s="3"/>
      <c r="AB262" s="3"/>
      <c r="AC262" s="3"/>
    </row>
    <row r="263" spans="10:29" x14ac:dyDescent="0.25">
      <c r="J263" s="3"/>
      <c r="K263" s="3"/>
      <c r="L263" s="3"/>
      <c r="M263" s="3"/>
      <c r="N263" s="3"/>
      <c r="P263" s="3"/>
      <c r="R263" s="3"/>
      <c r="V263" s="3"/>
      <c r="X263" s="3"/>
      <c r="Z263" s="3"/>
      <c r="AA263" s="3"/>
      <c r="AB263" s="3"/>
      <c r="AC263" s="3"/>
    </row>
    <row r="264" spans="10:29" x14ac:dyDescent="0.25">
      <c r="J264" s="3"/>
      <c r="K264" s="3"/>
      <c r="L264" s="3"/>
      <c r="M264" s="3"/>
      <c r="N264" s="3"/>
      <c r="P264" s="3"/>
      <c r="R264" s="3"/>
      <c r="V264" s="3"/>
      <c r="X264" s="3"/>
      <c r="Z264" s="3"/>
      <c r="AA264" s="3"/>
      <c r="AB264" s="3"/>
      <c r="AC264" s="3"/>
    </row>
    <row r="265" spans="10:29" x14ac:dyDescent="0.25">
      <c r="J265" s="3"/>
      <c r="K265" s="3"/>
      <c r="L265" s="3"/>
      <c r="M265" s="3"/>
      <c r="N265" s="3"/>
      <c r="P265" s="3"/>
      <c r="R265" s="3"/>
      <c r="V265" s="3"/>
      <c r="X265" s="3"/>
      <c r="Z265" s="3"/>
      <c r="AA265" s="3"/>
      <c r="AB265" s="3"/>
      <c r="AC265" s="3"/>
    </row>
    <row r="266" spans="10:29" x14ac:dyDescent="0.25">
      <c r="J266" s="3"/>
      <c r="K266" s="3"/>
      <c r="L266" s="3"/>
      <c r="M266" s="3"/>
      <c r="N266" s="3"/>
      <c r="P266" s="3"/>
      <c r="R266" s="3"/>
      <c r="V266" s="3"/>
      <c r="X266" s="3"/>
      <c r="Z266" s="3"/>
      <c r="AA266" s="3"/>
      <c r="AB266" s="3"/>
      <c r="AC266" s="3"/>
    </row>
    <row r="267" spans="10:29" x14ac:dyDescent="0.25">
      <c r="J267" s="3"/>
      <c r="K267" s="3"/>
      <c r="L267" s="3"/>
      <c r="M267" s="3"/>
      <c r="N267" s="3"/>
      <c r="P267" s="3"/>
      <c r="R267" s="3"/>
      <c r="V267" s="3"/>
      <c r="X267" s="3"/>
      <c r="Z267" s="3"/>
      <c r="AA267" s="3"/>
      <c r="AB267" s="3"/>
      <c r="AC267" s="3"/>
    </row>
    <row r="268" spans="10:29" x14ac:dyDescent="0.25">
      <c r="J268" s="3"/>
      <c r="K268" s="3"/>
      <c r="L268" s="3"/>
      <c r="M268" s="3"/>
      <c r="N268" s="3"/>
      <c r="P268" s="3"/>
      <c r="R268" s="3"/>
      <c r="V268" s="3"/>
      <c r="X268" s="3"/>
      <c r="Z268" s="3"/>
      <c r="AA268" s="3"/>
      <c r="AB268" s="3"/>
      <c r="AC268" s="3"/>
    </row>
    <row r="269" spans="10:29" x14ac:dyDescent="0.25">
      <c r="J269" s="3"/>
      <c r="K269" s="3"/>
      <c r="L269" s="3"/>
      <c r="M269" s="3"/>
      <c r="N269" s="3"/>
      <c r="P269" s="3"/>
      <c r="R269" s="3"/>
      <c r="V269" s="3"/>
      <c r="X269" s="3"/>
      <c r="Z269" s="3"/>
      <c r="AA269" s="3"/>
      <c r="AB269" s="3"/>
      <c r="AC269" s="3"/>
    </row>
    <row r="270" spans="10:29" x14ac:dyDescent="0.25">
      <c r="J270" s="3"/>
      <c r="K270" s="3"/>
      <c r="L270" s="3"/>
      <c r="M270" s="3"/>
      <c r="N270" s="3"/>
      <c r="P270" s="3"/>
      <c r="R270" s="3"/>
      <c r="V270" s="3"/>
      <c r="X270" s="3"/>
      <c r="Z270" s="3"/>
      <c r="AA270" s="3"/>
      <c r="AB270" s="3"/>
      <c r="AC270" s="3"/>
    </row>
    <row r="271" spans="10:29" x14ac:dyDescent="0.25">
      <c r="J271" s="3"/>
      <c r="K271" s="3"/>
      <c r="L271" s="3"/>
      <c r="M271" s="3"/>
      <c r="N271" s="3"/>
      <c r="P271" s="3"/>
      <c r="R271" s="3"/>
      <c r="V271" s="3"/>
      <c r="X271" s="3"/>
      <c r="Z271" s="3"/>
      <c r="AA271" s="3"/>
      <c r="AB271" s="3"/>
      <c r="AC271" s="3"/>
    </row>
    <row r="272" spans="10:29" x14ac:dyDescent="0.25">
      <c r="J272" s="3"/>
      <c r="K272" s="3"/>
      <c r="L272" s="3"/>
      <c r="M272" s="3"/>
      <c r="N272" s="3"/>
      <c r="P272" s="3"/>
      <c r="R272" s="3"/>
      <c r="V272" s="3"/>
      <c r="X272" s="3"/>
      <c r="Z272" s="3"/>
      <c r="AA272" s="3"/>
      <c r="AB272" s="3"/>
      <c r="AC272" s="3"/>
    </row>
    <row r="273" spans="10:29" x14ac:dyDescent="0.25">
      <c r="J273" s="3"/>
      <c r="K273" s="3"/>
      <c r="L273" s="3"/>
      <c r="M273" s="3"/>
      <c r="N273" s="3"/>
      <c r="P273" s="3"/>
      <c r="R273" s="3"/>
      <c r="V273" s="3"/>
      <c r="X273" s="3"/>
      <c r="Z273" s="3"/>
      <c r="AA273" s="3"/>
      <c r="AB273" s="3"/>
      <c r="AC273" s="3"/>
    </row>
    <row r="274" spans="10:29" x14ac:dyDescent="0.25">
      <c r="J274" s="3"/>
      <c r="K274" s="3"/>
      <c r="L274" s="3"/>
      <c r="M274" s="3"/>
      <c r="N274" s="3"/>
      <c r="P274" s="3"/>
      <c r="R274" s="3"/>
      <c r="V274" s="3"/>
      <c r="X274" s="3"/>
      <c r="Z274" s="3"/>
      <c r="AA274" s="3"/>
      <c r="AB274" s="3"/>
      <c r="AC274" s="3"/>
    </row>
    <row r="275" spans="10:29" x14ac:dyDescent="0.25">
      <c r="J275" s="3"/>
      <c r="K275" s="3"/>
      <c r="L275" s="3"/>
      <c r="M275" s="3"/>
      <c r="N275" s="3"/>
      <c r="P275" s="3"/>
      <c r="R275" s="3"/>
      <c r="V275" s="3"/>
      <c r="X275" s="3"/>
      <c r="Z275" s="3"/>
      <c r="AA275" s="3"/>
      <c r="AB275" s="3"/>
      <c r="AC275" s="3"/>
    </row>
    <row r="276" spans="10:29" x14ac:dyDescent="0.25">
      <c r="J276" s="3"/>
      <c r="K276" s="3"/>
      <c r="L276" s="3"/>
      <c r="M276" s="3"/>
      <c r="N276" s="3"/>
      <c r="P276" s="3"/>
      <c r="R276" s="3"/>
      <c r="V276" s="3"/>
      <c r="X276" s="3"/>
      <c r="Z276" s="3"/>
      <c r="AA276" s="3"/>
      <c r="AB276" s="3"/>
      <c r="AC276" s="3"/>
    </row>
    <row r="277" spans="10:29" x14ac:dyDescent="0.25">
      <c r="J277" s="3"/>
      <c r="K277" s="3"/>
      <c r="L277" s="3"/>
      <c r="M277" s="3"/>
      <c r="N277" s="3"/>
      <c r="P277" s="3"/>
      <c r="R277" s="3"/>
      <c r="V277" s="3"/>
      <c r="X277" s="3"/>
      <c r="Z277" s="3"/>
      <c r="AA277" s="3"/>
      <c r="AB277" s="3"/>
      <c r="AC277" s="3"/>
    </row>
    <row r="278" spans="10:29" x14ac:dyDescent="0.25">
      <c r="J278" s="3"/>
      <c r="K278" s="3"/>
      <c r="L278" s="3"/>
      <c r="M278" s="3"/>
      <c r="N278" s="3"/>
      <c r="P278" s="3"/>
      <c r="R278" s="3"/>
      <c r="V278" s="3"/>
      <c r="X278" s="3"/>
      <c r="Z278" s="3"/>
      <c r="AA278" s="3"/>
      <c r="AB278" s="3"/>
      <c r="AC278" s="3"/>
    </row>
    <row r="279" spans="10:29" x14ac:dyDescent="0.25">
      <c r="J279" s="3"/>
      <c r="K279" s="3"/>
      <c r="L279" s="3"/>
      <c r="M279" s="3"/>
      <c r="N279" s="3"/>
      <c r="P279" s="3"/>
      <c r="R279" s="3"/>
      <c r="V279" s="3"/>
      <c r="X279" s="3"/>
      <c r="Z279" s="3"/>
      <c r="AA279" s="3"/>
      <c r="AB279" s="3"/>
      <c r="AC279" s="3"/>
    </row>
    <row r="280" spans="10:29" x14ac:dyDescent="0.25">
      <c r="J280" s="3"/>
      <c r="K280" s="3"/>
      <c r="L280" s="3"/>
      <c r="M280" s="3"/>
      <c r="N280" s="3"/>
      <c r="P280" s="3"/>
      <c r="R280" s="3"/>
      <c r="V280" s="3"/>
      <c r="X280" s="3"/>
      <c r="Z280" s="3"/>
      <c r="AA280" s="3"/>
      <c r="AB280" s="3"/>
      <c r="AC280" s="3"/>
    </row>
    <row r="281" spans="10:29" x14ac:dyDescent="0.25">
      <c r="J281" s="3"/>
      <c r="K281" s="3"/>
      <c r="L281" s="3"/>
      <c r="M281" s="3"/>
      <c r="N281" s="3"/>
      <c r="P281" s="3"/>
      <c r="R281" s="3"/>
      <c r="V281" s="3"/>
      <c r="X281" s="3"/>
      <c r="Z281" s="3"/>
      <c r="AA281" s="3"/>
      <c r="AB281" s="3"/>
      <c r="AC281" s="3"/>
    </row>
    <row r="282" spans="10:29" x14ac:dyDescent="0.25">
      <c r="J282" s="3"/>
      <c r="K282" s="3"/>
      <c r="L282" s="3"/>
      <c r="M282" s="3"/>
      <c r="N282" s="3"/>
      <c r="P282" s="3"/>
      <c r="R282" s="3"/>
      <c r="V282" s="3"/>
      <c r="X282" s="3"/>
      <c r="Z282" s="3"/>
      <c r="AA282" s="3"/>
      <c r="AB282" s="3"/>
      <c r="AC282" s="3"/>
    </row>
    <row r="283" spans="10:29" x14ac:dyDescent="0.25">
      <c r="J283" s="3"/>
      <c r="K283" s="3"/>
      <c r="L283" s="3"/>
      <c r="M283" s="3"/>
      <c r="N283" s="3"/>
      <c r="P283" s="3"/>
      <c r="R283" s="3"/>
      <c r="V283" s="3"/>
      <c r="X283" s="3"/>
      <c r="Z283" s="3"/>
      <c r="AA283" s="3"/>
      <c r="AB283" s="3"/>
      <c r="AC283" s="3"/>
    </row>
    <row r="284" spans="10:29" x14ac:dyDescent="0.25">
      <c r="J284" s="3"/>
      <c r="K284" s="3"/>
      <c r="L284" s="3"/>
      <c r="M284" s="3"/>
      <c r="N284" s="3"/>
      <c r="P284" s="3"/>
      <c r="R284" s="3"/>
      <c r="V284" s="3"/>
      <c r="X284" s="3"/>
      <c r="Z284" s="3"/>
      <c r="AA284" s="3"/>
      <c r="AB284" s="3"/>
      <c r="AC284" s="3"/>
    </row>
    <row r="285" spans="10:29" x14ac:dyDescent="0.25">
      <c r="J285" s="3"/>
      <c r="K285" s="3"/>
      <c r="L285" s="3"/>
      <c r="M285" s="3"/>
      <c r="N285" s="3"/>
      <c r="P285" s="3"/>
      <c r="R285" s="3"/>
      <c r="V285" s="3"/>
      <c r="X285" s="3"/>
      <c r="Z285" s="3"/>
      <c r="AA285" s="3"/>
      <c r="AB285" s="3"/>
      <c r="AC285" s="3"/>
    </row>
    <row r="286" spans="10:29" x14ac:dyDescent="0.25">
      <c r="J286" s="3"/>
      <c r="K286" s="3"/>
      <c r="L286" s="3"/>
      <c r="M286" s="3"/>
      <c r="N286" s="3"/>
      <c r="P286" s="3"/>
      <c r="R286" s="3"/>
      <c r="V286" s="3"/>
      <c r="X286" s="3"/>
      <c r="Z286" s="3"/>
      <c r="AA286" s="3"/>
      <c r="AB286" s="3"/>
      <c r="AC286" s="3"/>
    </row>
    <row r="287" spans="10:29" x14ac:dyDescent="0.25">
      <c r="J287" s="3"/>
      <c r="K287" s="3"/>
      <c r="L287" s="3"/>
      <c r="M287" s="3"/>
      <c r="N287" s="3"/>
      <c r="P287" s="3"/>
      <c r="R287" s="3"/>
      <c r="V287" s="3"/>
      <c r="X287" s="3"/>
      <c r="Z287" s="3"/>
      <c r="AA287" s="3"/>
      <c r="AB287" s="3"/>
      <c r="AC287" s="3"/>
    </row>
    <row r="288" spans="10:29" x14ac:dyDescent="0.25">
      <c r="J288" s="3"/>
      <c r="K288" s="3"/>
      <c r="L288" s="3"/>
      <c r="M288" s="3"/>
      <c r="N288" s="3"/>
      <c r="P288" s="3"/>
      <c r="R288" s="3"/>
      <c r="V288" s="3"/>
      <c r="X288" s="3"/>
      <c r="Z288" s="3"/>
      <c r="AA288" s="3"/>
      <c r="AB288" s="3"/>
      <c r="AC288" s="3"/>
    </row>
    <row r="289" spans="10:29" x14ac:dyDescent="0.25">
      <c r="J289" s="3"/>
      <c r="K289" s="3"/>
      <c r="L289" s="3"/>
      <c r="M289" s="3"/>
      <c r="N289" s="3"/>
      <c r="P289" s="3"/>
      <c r="R289" s="3"/>
      <c r="V289" s="3"/>
      <c r="X289" s="3"/>
      <c r="Z289" s="3"/>
      <c r="AA289" s="3"/>
      <c r="AB289" s="3"/>
      <c r="AC289" s="3"/>
    </row>
    <row r="290" spans="10:29" x14ac:dyDescent="0.25">
      <c r="J290" s="3"/>
      <c r="K290" s="3"/>
      <c r="L290" s="3"/>
      <c r="M290" s="3"/>
      <c r="N290" s="3"/>
      <c r="P290" s="3"/>
      <c r="R290" s="3"/>
      <c r="V290" s="3"/>
      <c r="X290" s="3"/>
      <c r="Z290" s="3"/>
      <c r="AA290" s="3"/>
      <c r="AB290" s="3"/>
      <c r="AC290" s="3"/>
    </row>
    <row r="291" spans="10:29" x14ac:dyDescent="0.25">
      <c r="J291" s="3"/>
      <c r="K291" s="3"/>
      <c r="L291" s="3"/>
      <c r="M291" s="3"/>
      <c r="N291" s="3"/>
      <c r="P291" s="3"/>
      <c r="R291" s="3"/>
      <c r="V291" s="3"/>
      <c r="X291" s="3"/>
      <c r="Z291" s="3"/>
      <c r="AA291" s="3"/>
      <c r="AB291" s="3"/>
      <c r="AC291" s="3"/>
    </row>
    <row r="292" spans="10:29" x14ac:dyDescent="0.25">
      <c r="J292" s="3"/>
      <c r="K292" s="3"/>
      <c r="L292" s="3"/>
      <c r="M292" s="3"/>
      <c r="N292" s="3"/>
      <c r="P292" s="3"/>
      <c r="R292" s="3"/>
      <c r="V292" s="3"/>
      <c r="X292" s="3"/>
      <c r="Z292" s="3"/>
      <c r="AA292" s="3"/>
      <c r="AB292" s="3"/>
      <c r="AC292" s="3"/>
    </row>
    <row r="293" spans="10:29" x14ac:dyDescent="0.25">
      <c r="J293" s="3"/>
      <c r="K293" s="3"/>
      <c r="L293" s="3"/>
      <c r="M293" s="3"/>
      <c r="N293" s="3"/>
      <c r="P293" s="3"/>
      <c r="R293" s="3"/>
      <c r="V293" s="3"/>
      <c r="X293" s="3"/>
      <c r="Z293" s="3"/>
      <c r="AA293" s="3"/>
      <c r="AB293" s="3"/>
      <c r="AC293" s="3"/>
    </row>
    <row r="294" spans="10:29" x14ac:dyDescent="0.25">
      <c r="J294" s="3"/>
      <c r="K294" s="3"/>
      <c r="L294" s="3"/>
      <c r="M294" s="3"/>
      <c r="N294" s="3"/>
      <c r="P294" s="3"/>
      <c r="R294" s="3"/>
      <c r="V294" s="3"/>
      <c r="X294" s="3"/>
      <c r="Z294" s="3"/>
      <c r="AA294" s="3"/>
      <c r="AB294" s="3"/>
      <c r="AC294" s="3"/>
    </row>
    <row r="295" spans="10:29" x14ac:dyDescent="0.25">
      <c r="J295" s="3"/>
      <c r="K295" s="3"/>
      <c r="L295" s="3"/>
      <c r="M295" s="3"/>
      <c r="N295" s="3"/>
      <c r="P295" s="3"/>
      <c r="R295" s="3"/>
      <c r="V295" s="3"/>
      <c r="X295" s="3"/>
      <c r="Z295" s="3"/>
      <c r="AA295" s="3"/>
      <c r="AB295" s="3"/>
      <c r="AC295" s="3"/>
    </row>
    <row r="296" spans="10:29" x14ac:dyDescent="0.25">
      <c r="J296" s="3"/>
      <c r="K296" s="3"/>
      <c r="L296" s="3"/>
      <c r="M296" s="3"/>
      <c r="N296" s="3"/>
      <c r="P296" s="3"/>
      <c r="R296" s="3"/>
      <c r="V296" s="3"/>
      <c r="X296" s="3"/>
      <c r="Z296" s="3"/>
      <c r="AA296" s="3"/>
      <c r="AB296" s="3"/>
      <c r="AC296" s="3"/>
    </row>
    <row r="297" spans="10:29" x14ac:dyDescent="0.25">
      <c r="J297" s="3"/>
      <c r="K297" s="3"/>
      <c r="L297" s="3"/>
      <c r="M297" s="3"/>
      <c r="N297" s="3"/>
      <c r="P297" s="3"/>
      <c r="R297" s="3"/>
      <c r="V297" s="3"/>
      <c r="X297" s="3"/>
      <c r="Z297" s="3"/>
      <c r="AA297" s="3"/>
      <c r="AB297" s="3"/>
      <c r="AC297" s="3"/>
    </row>
    <row r="298" spans="10:29" x14ac:dyDescent="0.25">
      <c r="J298" s="3"/>
      <c r="K298" s="3"/>
      <c r="L298" s="3"/>
      <c r="M298" s="3"/>
      <c r="N298" s="3"/>
      <c r="P298" s="3"/>
      <c r="R298" s="3"/>
      <c r="V298" s="3"/>
      <c r="X298" s="3"/>
      <c r="Z298" s="3"/>
      <c r="AA298" s="3"/>
      <c r="AB298" s="3"/>
      <c r="AC298" s="3"/>
    </row>
    <row r="299" spans="10:29" x14ac:dyDescent="0.25">
      <c r="J299" s="3"/>
      <c r="K299" s="3"/>
      <c r="L299" s="3"/>
      <c r="M299" s="3"/>
      <c r="N299" s="3"/>
      <c r="P299" s="3"/>
      <c r="R299" s="3"/>
      <c r="V299" s="3"/>
      <c r="X299" s="3"/>
      <c r="Z299" s="3"/>
      <c r="AA299" s="3"/>
      <c r="AB299" s="3"/>
      <c r="AC299" s="3"/>
    </row>
    <row r="300" spans="10:29" x14ac:dyDescent="0.25">
      <c r="J300" s="3"/>
      <c r="K300" s="3"/>
      <c r="L300" s="3"/>
      <c r="M300" s="3"/>
      <c r="N300" s="3"/>
      <c r="P300" s="3"/>
      <c r="R300" s="3"/>
      <c r="V300" s="3"/>
      <c r="X300" s="3"/>
      <c r="Z300" s="3"/>
      <c r="AA300" s="3"/>
      <c r="AB300" s="3"/>
      <c r="AC300" s="3"/>
    </row>
    <row r="301" spans="10:29" x14ac:dyDescent="0.25">
      <c r="J301" s="3"/>
      <c r="K301" s="3"/>
      <c r="L301" s="3"/>
      <c r="M301" s="3"/>
      <c r="N301" s="3"/>
      <c r="P301" s="3"/>
      <c r="R301" s="3"/>
      <c r="V301" s="3"/>
      <c r="X301" s="3"/>
      <c r="Z301" s="3"/>
      <c r="AA301" s="3"/>
      <c r="AB301" s="3"/>
      <c r="AC301" s="3"/>
    </row>
    <row r="302" spans="10:29" x14ac:dyDescent="0.25">
      <c r="J302" s="3"/>
      <c r="K302" s="3"/>
      <c r="L302" s="3"/>
      <c r="M302" s="3"/>
      <c r="N302" s="3"/>
      <c r="P302" s="3"/>
      <c r="R302" s="3"/>
      <c r="V302" s="3"/>
      <c r="X302" s="3"/>
      <c r="Z302" s="3"/>
      <c r="AA302" s="3"/>
      <c r="AB302" s="3"/>
      <c r="AC302" s="3"/>
    </row>
    <row r="303" spans="10:29" x14ac:dyDescent="0.25">
      <c r="J303" s="3"/>
      <c r="K303" s="3"/>
      <c r="L303" s="3"/>
      <c r="M303" s="3"/>
      <c r="N303" s="3"/>
      <c r="P303" s="3"/>
      <c r="R303" s="3"/>
      <c r="V303" s="3"/>
      <c r="X303" s="3"/>
      <c r="Z303" s="3"/>
      <c r="AA303" s="3"/>
      <c r="AB303" s="3"/>
      <c r="AC303" s="3"/>
    </row>
    <row r="304" spans="10:29" x14ac:dyDescent="0.25">
      <c r="J304" s="3"/>
      <c r="K304" s="3"/>
      <c r="L304" s="3"/>
      <c r="M304" s="3"/>
      <c r="N304" s="3"/>
      <c r="P304" s="3"/>
      <c r="R304" s="3"/>
      <c r="V304" s="3"/>
      <c r="X304" s="3"/>
      <c r="Z304" s="3"/>
      <c r="AA304" s="3"/>
      <c r="AB304" s="3"/>
      <c r="AC304" s="3"/>
    </row>
    <row r="305" spans="10:29" x14ac:dyDescent="0.25">
      <c r="J305" s="3"/>
      <c r="K305" s="3"/>
      <c r="L305" s="3"/>
      <c r="M305" s="3"/>
      <c r="N305" s="3"/>
      <c r="P305" s="3"/>
      <c r="R305" s="3"/>
      <c r="V305" s="3"/>
      <c r="X305" s="3"/>
      <c r="Z305" s="3"/>
      <c r="AA305" s="3"/>
      <c r="AB305" s="3"/>
      <c r="AC305" s="3"/>
    </row>
    <row r="306" spans="10:29" x14ac:dyDescent="0.25">
      <c r="J306" s="3"/>
      <c r="K306" s="3"/>
      <c r="L306" s="3"/>
      <c r="M306" s="3"/>
      <c r="N306" s="3"/>
      <c r="P306" s="3"/>
      <c r="R306" s="3"/>
      <c r="V306" s="3"/>
      <c r="X306" s="3"/>
      <c r="Z306" s="3"/>
      <c r="AA306" s="3"/>
      <c r="AB306" s="3"/>
      <c r="AC306" s="3"/>
    </row>
    <row r="307" spans="10:29" x14ac:dyDescent="0.25">
      <c r="J307" s="3"/>
      <c r="K307" s="3"/>
      <c r="L307" s="3"/>
      <c r="M307" s="3"/>
      <c r="N307" s="3"/>
      <c r="P307" s="3"/>
      <c r="R307" s="3"/>
      <c r="V307" s="3"/>
      <c r="X307" s="3"/>
      <c r="Z307" s="3"/>
      <c r="AA307" s="3"/>
      <c r="AB307" s="3"/>
      <c r="AC307" s="3"/>
    </row>
    <row r="308" spans="10:29" x14ac:dyDescent="0.25">
      <c r="J308" s="3"/>
      <c r="K308" s="3"/>
      <c r="L308" s="3"/>
      <c r="M308" s="3"/>
      <c r="N308" s="3"/>
      <c r="P308" s="3"/>
      <c r="R308" s="3"/>
      <c r="V308" s="3"/>
      <c r="X308" s="3"/>
      <c r="Z308" s="3"/>
      <c r="AA308" s="3"/>
      <c r="AB308" s="3"/>
      <c r="AC308" s="3"/>
    </row>
    <row r="309" spans="10:29" x14ac:dyDescent="0.25">
      <c r="J309" s="3"/>
      <c r="K309" s="3"/>
      <c r="L309" s="3"/>
      <c r="M309" s="3"/>
      <c r="N309" s="3"/>
      <c r="P309" s="3"/>
      <c r="R309" s="3"/>
      <c r="V309" s="3"/>
      <c r="X309" s="3"/>
      <c r="Z309" s="3"/>
      <c r="AA309" s="3"/>
      <c r="AB309" s="3"/>
      <c r="AC309" s="3"/>
    </row>
    <row r="310" spans="10:29" x14ac:dyDescent="0.25">
      <c r="J310" s="3"/>
      <c r="K310" s="3"/>
      <c r="L310" s="3"/>
      <c r="M310" s="3"/>
      <c r="N310" s="3"/>
      <c r="P310" s="3"/>
      <c r="R310" s="3"/>
      <c r="V310" s="3"/>
      <c r="X310" s="3"/>
      <c r="Z310" s="3"/>
      <c r="AA310" s="3"/>
      <c r="AB310" s="3"/>
      <c r="AC310" s="3"/>
    </row>
    <row r="311" spans="10:29" x14ac:dyDescent="0.25">
      <c r="J311" s="3"/>
      <c r="K311" s="3"/>
      <c r="L311" s="3"/>
      <c r="M311" s="3"/>
      <c r="N311" s="3"/>
      <c r="P311" s="3"/>
      <c r="R311" s="3"/>
      <c r="V311" s="3"/>
      <c r="X311" s="3"/>
      <c r="Z311" s="3"/>
      <c r="AA311" s="3"/>
      <c r="AB311" s="3"/>
      <c r="AC311" s="3"/>
    </row>
    <row r="312" spans="10:29" x14ac:dyDescent="0.25">
      <c r="J312" s="3"/>
      <c r="K312" s="3"/>
      <c r="L312" s="3"/>
      <c r="M312" s="3"/>
      <c r="N312" s="3"/>
      <c r="P312" s="3"/>
      <c r="R312" s="3"/>
      <c r="V312" s="3"/>
      <c r="X312" s="3"/>
      <c r="Z312" s="3"/>
      <c r="AA312" s="3"/>
      <c r="AB312" s="3"/>
      <c r="AC312" s="3"/>
    </row>
    <row r="313" spans="10:29" x14ac:dyDescent="0.25">
      <c r="J313" s="3"/>
      <c r="K313" s="3"/>
      <c r="L313" s="3"/>
      <c r="M313" s="3"/>
      <c r="N313" s="3"/>
      <c r="P313" s="3"/>
      <c r="R313" s="3"/>
      <c r="V313" s="3"/>
      <c r="X313" s="3"/>
      <c r="Z313" s="3"/>
      <c r="AA313" s="3"/>
      <c r="AB313" s="3"/>
      <c r="AC313" s="3"/>
    </row>
    <row r="314" spans="10:29" x14ac:dyDescent="0.25">
      <c r="J314" s="3"/>
      <c r="K314" s="3"/>
      <c r="L314" s="3"/>
      <c r="M314" s="3"/>
      <c r="N314" s="3"/>
      <c r="P314" s="3"/>
      <c r="R314" s="3"/>
      <c r="V314" s="3"/>
      <c r="X314" s="3"/>
      <c r="Z314" s="3"/>
      <c r="AA314" s="3"/>
      <c r="AB314" s="3"/>
      <c r="AC314" s="3"/>
    </row>
    <row r="315" spans="10:29" x14ac:dyDescent="0.25">
      <c r="J315" s="3"/>
      <c r="K315" s="3"/>
      <c r="L315" s="3"/>
      <c r="M315" s="3"/>
      <c r="N315" s="3"/>
      <c r="P315" s="3"/>
      <c r="R315" s="3"/>
      <c r="V315" s="3"/>
      <c r="X315" s="3"/>
      <c r="Z315" s="3"/>
      <c r="AA315" s="3"/>
      <c r="AB315" s="3"/>
      <c r="AC315" s="3"/>
    </row>
    <row r="316" spans="10:29" x14ac:dyDescent="0.25">
      <c r="J316" s="3"/>
      <c r="K316" s="3"/>
      <c r="L316" s="3"/>
      <c r="M316" s="3"/>
      <c r="N316" s="3"/>
      <c r="P316" s="3"/>
      <c r="R316" s="3"/>
      <c r="V316" s="3"/>
      <c r="X316" s="3"/>
      <c r="Z316" s="3"/>
      <c r="AA316" s="3"/>
      <c r="AB316" s="3"/>
      <c r="AC316" s="3"/>
    </row>
    <row r="317" spans="10:29" x14ac:dyDescent="0.25">
      <c r="J317" s="3"/>
      <c r="K317" s="3"/>
      <c r="L317" s="3"/>
      <c r="M317" s="3"/>
      <c r="N317" s="3"/>
      <c r="P317" s="3"/>
      <c r="R317" s="3"/>
      <c r="V317" s="3"/>
      <c r="X317" s="3"/>
      <c r="Z317" s="3"/>
      <c r="AA317" s="3"/>
      <c r="AB317" s="3"/>
      <c r="AC317" s="3"/>
    </row>
    <row r="318" spans="10:29" x14ac:dyDescent="0.25">
      <c r="J318" s="3"/>
      <c r="K318" s="3"/>
      <c r="L318" s="3"/>
      <c r="M318" s="3"/>
      <c r="N318" s="3"/>
      <c r="P318" s="3"/>
      <c r="R318" s="3"/>
      <c r="V318" s="3"/>
      <c r="X318" s="3"/>
      <c r="Z318" s="3"/>
      <c r="AA318" s="3"/>
      <c r="AB318" s="3"/>
      <c r="AC318" s="3"/>
    </row>
    <row r="319" spans="10:29" x14ac:dyDescent="0.25">
      <c r="J319" s="3"/>
      <c r="K319" s="3"/>
      <c r="L319" s="3"/>
      <c r="M319" s="3"/>
      <c r="N319" s="3"/>
      <c r="P319" s="3"/>
      <c r="R319" s="3"/>
      <c r="V319" s="3"/>
      <c r="X319" s="3"/>
      <c r="Z319" s="3"/>
      <c r="AA319" s="3"/>
      <c r="AB319" s="3"/>
      <c r="AC319" s="3"/>
    </row>
    <row r="320" spans="10:29" x14ac:dyDescent="0.25">
      <c r="J320" s="3"/>
      <c r="K320" s="3"/>
      <c r="L320" s="3"/>
      <c r="M320" s="3"/>
      <c r="N320" s="3"/>
      <c r="P320" s="3"/>
      <c r="R320" s="3"/>
      <c r="V320" s="3"/>
      <c r="X320" s="3"/>
      <c r="Z320" s="3"/>
      <c r="AA320" s="3"/>
      <c r="AB320" s="3"/>
      <c r="AC320" s="3"/>
    </row>
    <row r="321" spans="10:29" x14ac:dyDescent="0.25">
      <c r="J321" s="3"/>
      <c r="K321" s="3"/>
      <c r="L321" s="3"/>
      <c r="M321" s="3"/>
      <c r="N321" s="3"/>
      <c r="P321" s="3"/>
      <c r="R321" s="3"/>
      <c r="V321" s="3"/>
      <c r="X321" s="3"/>
      <c r="Z321" s="3"/>
      <c r="AA321" s="3"/>
      <c r="AB321" s="3"/>
      <c r="AC321" s="3"/>
    </row>
    <row r="322" spans="10:29" x14ac:dyDescent="0.25">
      <c r="J322" s="3"/>
      <c r="K322" s="3"/>
      <c r="L322" s="3"/>
      <c r="M322" s="3"/>
      <c r="N322" s="3"/>
      <c r="P322" s="3"/>
      <c r="R322" s="3"/>
      <c r="V322" s="3"/>
      <c r="X322" s="3"/>
      <c r="Z322" s="3"/>
      <c r="AA322" s="3"/>
      <c r="AB322" s="3"/>
      <c r="AC322" s="3"/>
    </row>
    <row r="323" spans="10:29" x14ac:dyDescent="0.25">
      <c r="J323" s="3"/>
      <c r="K323" s="3"/>
      <c r="L323" s="3"/>
      <c r="M323" s="3"/>
      <c r="N323" s="3"/>
      <c r="P323" s="3"/>
      <c r="R323" s="3"/>
      <c r="V323" s="3"/>
      <c r="X323" s="3"/>
      <c r="Z323" s="3"/>
      <c r="AA323" s="3"/>
      <c r="AB323" s="3"/>
      <c r="AC323" s="3"/>
    </row>
    <row r="324" spans="10:29" x14ac:dyDescent="0.25">
      <c r="J324" s="3"/>
      <c r="K324" s="3"/>
      <c r="L324" s="3"/>
      <c r="M324" s="3"/>
      <c r="N324" s="3"/>
      <c r="P324" s="3"/>
      <c r="R324" s="3"/>
      <c r="V324" s="3"/>
      <c r="X324" s="3"/>
      <c r="Z324" s="3"/>
      <c r="AA324" s="3"/>
      <c r="AB324" s="3"/>
      <c r="AC324" s="3"/>
    </row>
    <row r="325" spans="10:29" x14ac:dyDescent="0.25">
      <c r="J325" s="3"/>
      <c r="K325" s="3"/>
      <c r="L325" s="3"/>
      <c r="M325" s="3"/>
      <c r="N325" s="3"/>
      <c r="P325" s="3"/>
      <c r="R325" s="3"/>
      <c r="V325" s="3"/>
      <c r="X325" s="3"/>
      <c r="Z325" s="3"/>
      <c r="AA325" s="3"/>
      <c r="AB325" s="3"/>
      <c r="AC325" s="3"/>
    </row>
    <row r="326" spans="10:29" x14ac:dyDescent="0.25">
      <c r="J326" s="3"/>
      <c r="K326" s="3"/>
      <c r="L326" s="3"/>
      <c r="M326" s="3"/>
      <c r="N326" s="3"/>
      <c r="P326" s="3"/>
      <c r="R326" s="3"/>
      <c r="V326" s="3"/>
      <c r="X326" s="3"/>
      <c r="Z326" s="3"/>
      <c r="AA326" s="3"/>
      <c r="AB326" s="3"/>
      <c r="AC326" s="3"/>
    </row>
    <row r="327" spans="10:29" x14ac:dyDescent="0.25">
      <c r="J327" s="3"/>
      <c r="K327" s="3"/>
      <c r="L327" s="3"/>
      <c r="M327" s="3"/>
      <c r="N327" s="3"/>
      <c r="P327" s="3"/>
      <c r="R327" s="3"/>
      <c r="V327" s="3"/>
      <c r="X327" s="3"/>
      <c r="Z327" s="3"/>
      <c r="AA327" s="3"/>
      <c r="AB327" s="3"/>
      <c r="AC327" s="3"/>
    </row>
    <row r="328" spans="10:29" x14ac:dyDescent="0.25">
      <c r="J328" s="3"/>
      <c r="K328" s="3"/>
      <c r="L328" s="3"/>
      <c r="M328" s="3"/>
      <c r="N328" s="3"/>
      <c r="P328" s="3"/>
      <c r="R328" s="3"/>
      <c r="V328" s="3"/>
      <c r="X328" s="3"/>
      <c r="Z328" s="3"/>
      <c r="AA328" s="3"/>
      <c r="AB328" s="3"/>
      <c r="AC328" s="3"/>
    </row>
    <row r="329" spans="10:29" x14ac:dyDescent="0.25">
      <c r="J329" s="3"/>
      <c r="K329" s="3"/>
      <c r="L329" s="3"/>
      <c r="M329" s="3"/>
      <c r="N329" s="3"/>
      <c r="P329" s="3"/>
      <c r="R329" s="3"/>
      <c r="V329" s="3"/>
      <c r="X329" s="3"/>
      <c r="Z329" s="3"/>
      <c r="AA329" s="3"/>
      <c r="AB329" s="3"/>
      <c r="AC329" s="3"/>
    </row>
    <row r="330" spans="10:29" x14ac:dyDescent="0.25">
      <c r="J330" s="3"/>
      <c r="K330" s="3"/>
      <c r="L330" s="3"/>
      <c r="M330" s="3"/>
      <c r="N330" s="3"/>
      <c r="P330" s="3"/>
      <c r="R330" s="3"/>
      <c r="V330" s="3"/>
      <c r="X330" s="3"/>
      <c r="Z330" s="3"/>
      <c r="AA330" s="3"/>
      <c r="AB330" s="3"/>
      <c r="AC330" s="3"/>
    </row>
    <row r="331" spans="10:29" x14ac:dyDescent="0.25">
      <c r="J331" s="3"/>
      <c r="K331" s="3"/>
      <c r="L331" s="3"/>
      <c r="M331" s="3"/>
      <c r="N331" s="3"/>
      <c r="P331" s="3"/>
      <c r="R331" s="3"/>
      <c r="V331" s="3"/>
      <c r="X331" s="3"/>
      <c r="Z331" s="3"/>
      <c r="AA331" s="3"/>
      <c r="AB331" s="3"/>
      <c r="AC331" s="3"/>
    </row>
    <row r="332" spans="10:29" x14ac:dyDescent="0.25">
      <c r="J332" s="3"/>
      <c r="K332" s="3"/>
      <c r="L332" s="3"/>
      <c r="M332" s="3"/>
      <c r="N332" s="3"/>
      <c r="P332" s="3"/>
      <c r="R332" s="3"/>
      <c r="V332" s="3"/>
      <c r="X332" s="3"/>
      <c r="Z332" s="3"/>
      <c r="AA332" s="3"/>
      <c r="AB332" s="3"/>
      <c r="AC332" s="3"/>
    </row>
    <row r="333" spans="10:29" x14ac:dyDescent="0.25">
      <c r="J333" s="3"/>
      <c r="K333" s="3"/>
      <c r="L333" s="3"/>
      <c r="M333" s="3"/>
      <c r="N333" s="3"/>
      <c r="P333" s="3"/>
      <c r="R333" s="3"/>
      <c r="V333" s="3"/>
      <c r="X333" s="3"/>
      <c r="Z333" s="3"/>
      <c r="AA333" s="3"/>
      <c r="AB333" s="3"/>
      <c r="AC333" s="3"/>
    </row>
    <row r="334" spans="10:29" x14ac:dyDescent="0.25">
      <c r="J334" s="3"/>
      <c r="K334" s="3"/>
      <c r="L334" s="3"/>
      <c r="M334" s="3"/>
      <c r="N334" s="3"/>
      <c r="P334" s="3"/>
      <c r="R334" s="3"/>
      <c r="V334" s="3"/>
      <c r="X334" s="3"/>
      <c r="Z334" s="3"/>
      <c r="AA334" s="3"/>
      <c r="AB334" s="3"/>
      <c r="AC334" s="3"/>
    </row>
    <row r="335" spans="10:29" x14ac:dyDescent="0.25">
      <c r="J335" s="3"/>
      <c r="K335" s="3"/>
      <c r="L335" s="3"/>
      <c r="M335" s="3"/>
      <c r="N335" s="3"/>
      <c r="P335" s="3"/>
      <c r="R335" s="3"/>
      <c r="V335" s="3"/>
      <c r="X335" s="3"/>
      <c r="Z335" s="3"/>
      <c r="AA335" s="3"/>
      <c r="AB335" s="3"/>
      <c r="AC335" s="3"/>
    </row>
    <row r="336" spans="10:29" x14ac:dyDescent="0.25">
      <c r="J336" s="3"/>
      <c r="K336" s="3"/>
      <c r="L336" s="3"/>
      <c r="M336" s="3"/>
      <c r="N336" s="3"/>
      <c r="P336" s="3"/>
      <c r="R336" s="3"/>
      <c r="V336" s="3"/>
      <c r="X336" s="3"/>
      <c r="Z336" s="3"/>
      <c r="AA336" s="3"/>
      <c r="AB336" s="3"/>
      <c r="AC336" s="3"/>
    </row>
    <row r="337" spans="10:29" x14ac:dyDescent="0.25">
      <c r="J337" s="3"/>
      <c r="K337" s="3"/>
      <c r="L337" s="3"/>
      <c r="M337" s="3"/>
      <c r="N337" s="3"/>
      <c r="P337" s="3"/>
      <c r="R337" s="3"/>
      <c r="V337" s="3"/>
      <c r="X337" s="3"/>
      <c r="Z337" s="3"/>
      <c r="AA337" s="3"/>
      <c r="AB337" s="3"/>
      <c r="AC337" s="3"/>
    </row>
    <row r="338" spans="10:29" x14ac:dyDescent="0.25">
      <c r="J338" s="3"/>
      <c r="K338" s="3"/>
      <c r="L338" s="3"/>
      <c r="M338" s="3"/>
      <c r="N338" s="3"/>
      <c r="P338" s="3"/>
      <c r="R338" s="3"/>
      <c r="V338" s="3"/>
      <c r="X338" s="3"/>
      <c r="Z338" s="3"/>
      <c r="AA338" s="3"/>
      <c r="AB338" s="3"/>
      <c r="AC338" s="3"/>
    </row>
    <row r="339" spans="10:29" x14ac:dyDescent="0.25">
      <c r="J339" s="3"/>
      <c r="K339" s="3"/>
      <c r="L339" s="3"/>
      <c r="M339" s="3"/>
      <c r="N339" s="3"/>
      <c r="P339" s="3"/>
      <c r="R339" s="3"/>
      <c r="V339" s="3"/>
      <c r="X339" s="3"/>
      <c r="Z339" s="3"/>
      <c r="AA339" s="3"/>
      <c r="AB339" s="3"/>
      <c r="AC339" s="3"/>
    </row>
    <row r="340" spans="10:29" x14ac:dyDescent="0.25">
      <c r="J340" s="3"/>
      <c r="K340" s="3"/>
      <c r="L340" s="3"/>
      <c r="M340" s="3"/>
      <c r="N340" s="3"/>
      <c r="P340" s="3"/>
      <c r="R340" s="3"/>
      <c r="V340" s="3"/>
      <c r="X340" s="3"/>
      <c r="Z340" s="3"/>
      <c r="AA340" s="3"/>
      <c r="AB340" s="3"/>
      <c r="AC340" s="3"/>
    </row>
    <row r="341" spans="10:29" x14ac:dyDescent="0.25">
      <c r="J341" s="3"/>
      <c r="K341" s="3"/>
      <c r="L341" s="3"/>
      <c r="M341" s="3"/>
      <c r="N341" s="3"/>
      <c r="P341" s="3"/>
      <c r="R341" s="3"/>
      <c r="V341" s="3"/>
      <c r="X341" s="3"/>
      <c r="Z341" s="3"/>
      <c r="AA341" s="3"/>
      <c r="AB341" s="3"/>
      <c r="AC341" s="3"/>
    </row>
    <row r="342" spans="10:29" x14ac:dyDescent="0.25">
      <c r="J342" s="3"/>
      <c r="K342" s="3"/>
      <c r="L342" s="3"/>
      <c r="M342" s="3"/>
      <c r="N342" s="3"/>
      <c r="P342" s="3"/>
      <c r="R342" s="3"/>
      <c r="V342" s="3"/>
      <c r="X342" s="3"/>
      <c r="Z342" s="3"/>
      <c r="AA342" s="3"/>
      <c r="AB342" s="3"/>
      <c r="AC342" s="3"/>
    </row>
    <row r="343" spans="10:29" x14ac:dyDescent="0.25">
      <c r="J343" s="3"/>
      <c r="K343" s="3"/>
      <c r="L343" s="3"/>
      <c r="M343" s="3"/>
      <c r="N343" s="3"/>
      <c r="P343" s="3"/>
      <c r="R343" s="3"/>
      <c r="V343" s="3"/>
      <c r="X343" s="3"/>
      <c r="Z343" s="3"/>
      <c r="AA343" s="3"/>
      <c r="AB343" s="3"/>
      <c r="AC343" s="3"/>
    </row>
    <row r="344" spans="10:29" x14ac:dyDescent="0.25">
      <c r="J344" s="3"/>
      <c r="K344" s="3"/>
      <c r="L344" s="3"/>
      <c r="M344" s="3"/>
      <c r="N344" s="3"/>
      <c r="P344" s="3"/>
      <c r="R344" s="3"/>
      <c r="V344" s="3"/>
      <c r="X344" s="3"/>
      <c r="Z344" s="3"/>
      <c r="AA344" s="3"/>
      <c r="AB344" s="3"/>
      <c r="AC344" s="3"/>
    </row>
    <row r="345" spans="10:29" x14ac:dyDescent="0.25">
      <c r="J345" s="3"/>
      <c r="K345" s="3"/>
      <c r="L345" s="3"/>
      <c r="M345" s="3"/>
      <c r="N345" s="3"/>
      <c r="P345" s="3"/>
      <c r="R345" s="3"/>
      <c r="V345" s="3"/>
      <c r="X345" s="3"/>
      <c r="Z345" s="3"/>
      <c r="AA345" s="3"/>
      <c r="AB345" s="3"/>
      <c r="AC345" s="3"/>
    </row>
    <row r="346" spans="10:29" x14ac:dyDescent="0.25">
      <c r="J346" s="3"/>
      <c r="K346" s="3"/>
      <c r="L346" s="3"/>
      <c r="M346" s="3"/>
      <c r="N346" s="3"/>
      <c r="P346" s="3"/>
      <c r="R346" s="3"/>
      <c r="V346" s="3"/>
      <c r="X346" s="3"/>
      <c r="Z346" s="3"/>
      <c r="AA346" s="3"/>
      <c r="AB346" s="3"/>
      <c r="AC346" s="3"/>
    </row>
    <row r="347" spans="10:29" x14ac:dyDescent="0.25">
      <c r="J347" s="3"/>
      <c r="K347" s="3"/>
      <c r="L347" s="3"/>
      <c r="M347" s="3"/>
      <c r="N347" s="3"/>
      <c r="P347" s="3"/>
      <c r="R347" s="3"/>
      <c r="V347" s="3"/>
      <c r="X347" s="3"/>
      <c r="Z347" s="3"/>
      <c r="AA347" s="3"/>
      <c r="AB347" s="3"/>
      <c r="AC347" s="3"/>
    </row>
    <row r="348" spans="10:29" x14ac:dyDescent="0.25">
      <c r="J348" s="3"/>
      <c r="K348" s="3"/>
      <c r="L348" s="3"/>
      <c r="M348" s="3"/>
      <c r="N348" s="3"/>
      <c r="P348" s="3"/>
      <c r="R348" s="3"/>
      <c r="V348" s="3"/>
      <c r="X348" s="3"/>
      <c r="Z348" s="3"/>
      <c r="AA348" s="3"/>
      <c r="AB348" s="3"/>
      <c r="AC348" s="3"/>
    </row>
    <row r="349" spans="10:29" x14ac:dyDescent="0.25">
      <c r="J349" s="3"/>
      <c r="K349" s="3"/>
      <c r="L349" s="3"/>
      <c r="M349" s="3"/>
      <c r="N349" s="3"/>
      <c r="P349" s="3"/>
      <c r="R349" s="3"/>
      <c r="V349" s="3"/>
      <c r="X349" s="3"/>
      <c r="Z349" s="3"/>
      <c r="AA349" s="3"/>
      <c r="AB349" s="3"/>
      <c r="AC349" s="3"/>
    </row>
    <row r="350" spans="10:29" x14ac:dyDescent="0.25">
      <c r="J350" s="3"/>
      <c r="K350" s="3"/>
      <c r="L350" s="3"/>
      <c r="M350" s="3"/>
      <c r="N350" s="3"/>
      <c r="P350" s="3"/>
      <c r="R350" s="3"/>
      <c r="V350" s="3"/>
      <c r="X350" s="3"/>
      <c r="Z350" s="3"/>
      <c r="AA350" s="3"/>
      <c r="AB350" s="3"/>
      <c r="AC350" s="3"/>
    </row>
    <row r="351" spans="10:29" x14ac:dyDescent="0.25">
      <c r="J351" s="3"/>
      <c r="K351" s="3"/>
      <c r="L351" s="3"/>
      <c r="M351" s="3"/>
      <c r="N351" s="3"/>
      <c r="P351" s="3"/>
      <c r="R351" s="3"/>
      <c r="V351" s="3"/>
      <c r="X351" s="3"/>
      <c r="Z351" s="3"/>
      <c r="AA351" s="3"/>
      <c r="AB351" s="3"/>
      <c r="AC351" s="3"/>
    </row>
    <row r="352" spans="10:29" x14ac:dyDescent="0.25">
      <c r="J352" s="3"/>
      <c r="K352" s="3"/>
      <c r="L352" s="3"/>
      <c r="M352" s="3"/>
      <c r="N352" s="3"/>
      <c r="P352" s="3"/>
      <c r="R352" s="3"/>
      <c r="V352" s="3"/>
      <c r="X352" s="3"/>
      <c r="Z352" s="3"/>
      <c r="AA352" s="3"/>
      <c r="AB352" s="3"/>
      <c r="AC352" s="3"/>
    </row>
    <row r="353" spans="10:29" x14ac:dyDescent="0.25">
      <c r="J353" s="3"/>
      <c r="K353" s="3"/>
      <c r="L353" s="3"/>
      <c r="M353" s="3"/>
      <c r="N353" s="3"/>
      <c r="P353" s="3"/>
      <c r="R353" s="3"/>
      <c r="V353" s="3"/>
      <c r="X353" s="3"/>
      <c r="Z353" s="3"/>
      <c r="AA353" s="3"/>
      <c r="AB353" s="3"/>
      <c r="AC353" s="3"/>
    </row>
    <row r="354" spans="10:29" x14ac:dyDescent="0.25">
      <c r="J354" s="3"/>
      <c r="K354" s="3"/>
      <c r="L354" s="3"/>
      <c r="M354" s="3"/>
      <c r="N354" s="3"/>
      <c r="P354" s="3"/>
      <c r="R354" s="3"/>
      <c r="V354" s="3"/>
      <c r="X354" s="3"/>
      <c r="Z354" s="3"/>
      <c r="AA354" s="3"/>
      <c r="AB354" s="3"/>
      <c r="AC354" s="3"/>
    </row>
    <row r="355" spans="10:29" x14ac:dyDescent="0.25">
      <c r="J355" s="3"/>
      <c r="K355" s="3"/>
      <c r="L355" s="3"/>
      <c r="M355" s="3"/>
      <c r="N355" s="3"/>
      <c r="P355" s="3"/>
      <c r="R355" s="3"/>
      <c r="V355" s="3"/>
      <c r="X355" s="3"/>
      <c r="Z355" s="3"/>
      <c r="AA355" s="3"/>
      <c r="AB355" s="3"/>
      <c r="AC355" s="3"/>
    </row>
    <row r="356" spans="10:29" x14ac:dyDescent="0.25">
      <c r="J356" s="3"/>
      <c r="K356" s="3"/>
      <c r="L356" s="3"/>
      <c r="M356" s="3"/>
      <c r="N356" s="3"/>
      <c r="P356" s="3"/>
      <c r="R356" s="3"/>
      <c r="V356" s="3"/>
      <c r="X356" s="3"/>
      <c r="Z356" s="3"/>
      <c r="AA356" s="3"/>
      <c r="AB356" s="3"/>
      <c r="AC356" s="3"/>
    </row>
    <row r="357" spans="10:29" x14ac:dyDescent="0.25">
      <c r="J357" s="3"/>
      <c r="K357" s="3"/>
      <c r="L357" s="3"/>
      <c r="M357" s="3"/>
      <c r="N357" s="3"/>
      <c r="P357" s="3"/>
      <c r="R357" s="3"/>
      <c r="V357" s="3"/>
      <c r="X357" s="3"/>
      <c r="Z357" s="3"/>
      <c r="AA357" s="3"/>
      <c r="AB357" s="3"/>
      <c r="AC357" s="3"/>
    </row>
    <row r="358" spans="10:29" x14ac:dyDescent="0.25">
      <c r="J358" s="3"/>
      <c r="K358" s="3"/>
      <c r="L358" s="3"/>
      <c r="M358" s="3"/>
      <c r="N358" s="3"/>
      <c r="P358" s="3"/>
      <c r="R358" s="3"/>
      <c r="V358" s="3"/>
      <c r="X358" s="3"/>
      <c r="Z358" s="3"/>
      <c r="AA358" s="3"/>
      <c r="AB358" s="3"/>
      <c r="AC358" s="3"/>
    </row>
    <row r="359" spans="10:29" x14ac:dyDescent="0.25">
      <c r="J359" s="3"/>
      <c r="K359" s="3"/>
      <c r="L359" s="3"/>
      <c r="M359" s="3"/>
      <c r="N359" s="3"/>
      <c r="P359" s="3"/>
      <c r="R359" s="3"/>
      <c r="V359" s="3"/>
      <c r="X359" s="3"/>
      <c r="Z359" s="3"/>
      <c r="AA359" s="3"/>
      <c r="AB359" s="3"/>
      <c r="AC359" s="3"/>
    </row>
    <row r="360" spans="10:29" x14ac:dyDescent="0.25">
      <c r="J360" s="3"/>
      <c r="K360" s="3"/>
      <c r="L360" s="3"/>
      <c r="M360" s="3"/>
      <c r="N360" s="3"/>
      <c r="P360" s="3"/>
      <c r="R360" s="3"/>
      <c r="V360" s="3"/>
      <c r="X360" s="3"/>
      <c r="Z360" s="3"/>
      <c r="AA360" s="3"/>
      <c r="AB360" s="3"/>
      <c r="AC360" s="3"/>
    </row>
    <row r="361" spans="10:29" x14ac:dyDescent="0.25">
      <c r="J361" s="3"/>
      <c r="K361" s="3"/>
      <c r="L361" s="3"/>
      <c r="M361" s="3"/>
      <c r="N361" s="3"/>
      <c r="P361" s="3"/>
      <c r="R361" s="3"/>
      <c r="V361" s="3"/>
      <c r="X361" s="3"/>
      <c r="Z361" s="3"/>
      <c r="AA361" s="3"/>
      <c r="AB361" s="3"/>
      <c r="AC361" s="3"/>
    </row>
    <row r="362" spans="10:29" x14ac:dyDescent="0.25">
      <c r="J362" s="3"/>
      <c r="K362" s="3"/>
      <c r="L362" s="3"/>
      <c r="M362" s="3"/>
      <c r="N362" s="3"/>
      <c r="P362" s="3"/>
      <c r="R362" s="3"/>
      <c r="V362" s="3"/>
      <c r="X362" s="3"/>
      <c r="Z362" s="3"/>
      <c r="AA362" s="3"/>
      <c r="AB362" s="3"/>
      <c r="AC362" s="3"/>
    </row>
    <row r="363" spans="10:29" x14ac:dyDescent="0.25">
      <c r="J363" s="3"/>
      <c r="K363" s="3"/>
      <c r="L363" s="3"/>
      <c r="M363" s="3"/>
      <c r="N363" s="3"/>
      <c r="P363" s="3"/>
      <c r="R363" s="3"/>
      <c r="V363" s="3"/>
      <c r="X363" s="3"/>
      <c r="Z363" s="3"/>
      <c r="AA363" s="3"/>
      <c r="AB363" s="3"/>
      <c r="AC363" s="3"/>
    </row>
    <row r="364" spans="10:29" x14ac:dyDescent="0.25">
      <c r="J364" s="3"/>
      <c r="K364" s="3"/>
      <c r="L364" s="3"/>
      <c r="M364" s="3"/>
      <c r="N364" s="3"/>
      <c r="P364" s="3"/>
      <c r="R364" s="3"/>
      <c r="V364" s="3"/>
      <c r="X364" s="3"/>
      <c r="Z364" s="3"/>
      <c r="AA364" s="3"/>
      <c r="AB364" s="3"/>
      <c r="AC364" s="3"/>
    </row>
    <row r="365" spans="10:29" x14ac:dyDescent="0.25">
      <c r="J365" s="3"/>
      <c r="K365" s="3"/>
      <c r="L365" s="3"/>
      <c r="M365" s="3"/>
      <c r="N365" s="3"/>
      <c r="P365" s="3"/>
      <c r="R365" s="3"/>
      <c r="V365" s="3"/>
      <c r="X365" s="3"/>
      <c r="Z365" s="3"/>
      <c r="AA365" s="3"/>
      <c r="AB365" s="3"/>
      <c r="AC365" s="3"/>
    </row>
    <row r="366" spans="10:29" x14ac:dyDescent="0.25">
      <c r="J366" s="3"/>
      <c r="K366" s="3"/>
      <c r="L366" s="3"/>
      <c r="M366" s="3"/>
      <c r="N366" s="3"/>
      <c r="P366" s="3"/>
      <c r="R366" s="3"/>
      <c r="V366" s="3"/>
      <c r="X366" s="3"/>
      <c r="Z366" s="3"/>
      <c r="AA366" s="3"/>
      <c r="AB366" s="3"/>
      <c r="AC366" s="3"/>
    </row>
    <row r="367" spans="10:29" x14ac:dyDescent="0.25">
      <c r="J367" s="3"/>
      <c r="K367" s="3"/>
      <c r="L367" s="3"/>
      <c r="M367" s="3"/>
      <c r="N367" s="3"/>
      <c r="P367" s="3"/>
      <c r="R367" s="3"/>
      <c r="V367" s="3"/>
      <c r="X367" s="3"/>
      <c r="Z367" s="3"/>
      <c r="AA367" s="3"/>
      <c r="AB367" s="3"/>
      <c r="AC367" s="3"/>
    </row>
    <row r="368" spans="10:29" x14ac:dyDescent="0.25">
      <c r="J368" s="3"/>
      <c r="K368" s="3"/>
      <c r="L368" s="3"/>
      <c r="M368" s="3"/>
      <c r="N368" s="3"/>
      <c r="P368" s="3"/>
      <c r="R368" s="3"/>
      <c r="V368" s="3"/>
      <c r="X368" s="3"/>
      <c r="Z368" s="3"/>
      <c r="AA368" s="3"/>
      <c r="AB368" s="3"/>
      <c r="AC368" s="3"/>
    </row>
    <row r="369" spans="10:29" x14ac:dyDescent="0.25">
      <c r="J369" s="3"/>
      <c r="K369" s="3"/>
      <c r="L369" s="3"/>
      <c r="M369" s="3"/>
      <c r="N369" s="3"/>
      <c r="P369" s="3"/>
      <c r="R369" s="3"/>
      <c r="V369" s="3"/>
      <c r="X369" s="3"/>
      <c r="Z369" s="3"/>
      <c r="AA369" s="3"/>
      <c r="AB369" s="3"/>
      <c r="AC369" s="3"/>
    </row>
    <row r="370" spans="10:29" x14ac:dyDescent="0.25">
      <c r="J370" s="3"/>
      <c r="K370" s="3"/>
      <c r="L370" s="3"/>
      <c r="M370" s="3"/>
      <c r="N370" s="3"/>
      <c r="P370" s="3"/>
      <c r="R370" s="3"/>
      <c r="V370" s="3"/>
      <c r="X370" s="3"/>
      <c r="Z370" s="3"/>
      <c r="AA370" s="3"/>
      <c r="AB370" s="3"/>
      <c r="AC370" s="3"/>
    </row>
    <row r="371" spans="10:29" x14ac:dyDescent="0.25">
      <c r="J371" s="3"/>
      <c r="K371" s="3"/>
      <c r="L371" s="3"/>
      <c r="M371" s="3"/>
      <c r="N371" s="3"/>
      <c r="P371" s="3"/>
      <c r="R371" s="3"/>
      <c r="V371" s="3"/>
      <c r="X371" s="3"/>
      <c r="Z371" s="3"/>
      <c r="AA371" s="3"/>
      <c r="AB371" s="3"/>
      <c r="AC371" s="3"/>
    </row>
    <row r="372" spans="10:29" x14ac:dyDescent="0.25">
      <c r="J372" s="3"/>
      <c r="K372" s="3"/>
      <c r="L372" s="3"/>
      <c r="M372" s="3"/>
      <c r="N372" s="3"/>
      <c r="P372" s="3"/>
      <c r="R372" s="3"/>
      <c r="V372" s="3"/>
      <c r="X372" s="3"/>
      <c r="Z372" s="3"/>
      <c r="AA372" s="3"/>
      <c r="AB372" s="3"/>
      <c r="AC372" s="3"/>
    </row>
    <row r="373" spans="10:29" x14ac:dyDescent="0.25">
      <c r="J373" s="3"/>
      <c r="K373" s="3"/>
      <c r="L373" s="3"/>
      <c r="M373" s="3"/>
      <c r="N373" s="3"/>
      <c r="P373" s="3"/>
      <c r="R373" s="3"/>
      <c r="V373" s="3"/>
      <c r="X373" s="3"/>
      <c r="Z373" s="3"/>
      <c r="AA373" s="3"/>
      <c r="AB373" s="3"/>
      <c r="AC373" s="3"/>
    </row>
    <row r="374" spans="10:29" x14ac:dyDescent="0.25">
      <c r="J374" s="3"/>
      <c r="K374" s="3"/>
      <c r="L374" s="3"/>
      <c r="M374" s="3"/>
      <c r="N374" s="3"/>
      <c r="P374" s="3"/>
      <c r="R374" s="3"/>
      <c r="V374" s="3"/>
      <c r="X374" s="3"/>
      <c r="Z374" s="3"/>
      <c r="AA374" s="3"/>
      <c r="AB374" s="3"/>
      <c r="AC374" s="3"/>
    </row>
    <row r="375" spans="10:29" x14ac:dyDescent="0.25">
      <c r="J375" s="3"/>
      <c r="K375" s="3"/>
      <c r="L375" s="3"/>
      <c r="M375" s="3"/>
      <c r="N375" s="3"/>
      <c r="P375" s="3"/>
      <c r="R375" s="3"/>
      <c r="V375" s="3"/>
      <c r="X375" s="3"/>
      <c r="Z375" s="3"/>
      <c r="AA375" s="3"/>
      <c r="AB375" s="3"/>
      <c r="AC375" s="3"/>
    </row>
    <row r="376" spans="10:29" x14ac:dyDescent="0.25">
      <c r="J376" s="3"/>
      <c r="K376" s="3"/>
      <c r="L376" s="3"/>
      <c r="M376" s="3"/>
      <c r="N376" s="3"/>
      <c r="P376" s="3"/>
      <c r="R376" s="3"/>
      <c r="V376" s="3"/>
      <c r="X376" s="3"/>
      <c r="Z376" s="3"/>
      <c r="AA376" s="3"/>
      <c r="AB376" s="3"/>
      <c r="AC376" s="3"/>
    </row>
    <row r="377" spans="10:29" x14ac:dyDescent="0.25">
      <c r="J377" s="3"/>
      <c r="K377" s="3"/>
      <c r="L377" s="3"/>
      <c r="M377" s="3"/>
      <c r="N377" s="3"/>
      <c r="P377" s="3"/>
      <c r="R377" s="3"/>
      <c r="V377" s="3"/>
      <c r="X377" s="3"/>
      <c r="Z377" s="3"/>
      <c r="AA377" s="3"/>
      <c r="AB377" s="3"/>
      <c r="AC377" s="3"/>
    </row>
    <row r="378" spans="10:29" x14ac:dyDescent="0.25">
      <c r="J378" s="3"/>
      <c r="K378" s="3"/>
      <c r="L378" s="3"/>
      <c r="M378" s="3"/>
      <c r="N378" s="3"/>
      <c r="P378" s="3"/>
      <c r="R378" s="3"/>
      <c r="V378" s="3"/>
      <c r="X378" s="3"/>
      <c r="Z378" s="3"/>
      <c r="AA378" s="3"/>
      <c r="AB378" s="3"/>
      <c r="AC378" s="3"/>
    </row>
    <row r="379" spans="10:29" x14ac:dyDescent="0.25">
      <c r="J379" s="3"/>
      <c r="K379" s="3"/>
      <c r="L379" s="3"/>
      <c r="M379" s="3"/>
      <c r="N379" s="3"/>
      <c r="P379" s="3"/>
      <c r="R379" s="3"/>
      <c r="V379" s="3"/>
      <c r="X379" s="3"/>
      <c r="Z379" s="3"/>
      <c r="AA379" s="3"/>
      <c r="AB379" s="3"/>
      <c r="AC379" s="3"/>
    </row>
    <row r="380" spans="10:29" x14ac:dyDescent="0.25">
      <c r="J380" s="3"/>
      <c r="K380" s="3"/>
      <c r="L380" s="3"/>
      <c r="M380" s="3"/>
      <c r="N380" s="3"/>
      <c r="P380" s="3"/>
      <c r="R380" s="3"/>
      <c r="V380" s="3"/>
      <c r="X380" s="3"/>
      <c r="Z380" s="3"/>
      <c r="AA380" s="3"/>
      <c r="AB380" s="3"/>
      <c r="AC380" s="3"/>
    </row>
    <row r="381" spans="10:29" x14ac:dyDescent="0.25">
      <c r="J381" s="3"/>
      <c r="K381" s="3"/>
      <c r="L381" s="3"/>
      <c r="M381" s="3"/>
      <c r="N381" s="3"/>
      <c r="P381" s="3"/>
      <c r="R381" s="3"/>
      <c r="V381" s="3"/>
      <c r="X381" s="3"/>
      <c r="Z381" s="3"/>
      <c r="AA381" s="3"/>
      <c r="AB381" s="3"/>
      <c r="AC381" s="3"/>
    </row>
    <row r="382" spans="10:29" x14ac:dyDescent="0.25">
      <c r="J382" s="3"/>
      <c r="K382" s="3"/>
      <c r="L382" s="3"/>
      <c r="M382" s="3"/>
      <c r="N382" s="3"/>
      <c r="P382" s="3"/>
      <c r="R382" s="3"/>
      <c r="V382" s="3"/>
      <c r="X382" s="3"/>
      <c r="Z382" s="3"/>
      <c r="AA382" s="3"/>
      <c r="AB382" s="3"/>
      <c r="AC382" s="3"/>
    </row>
    <row r="383" spans="10:29" x14ac:dyDescent="0.25">
      <c r="J383" s="3"/>
      <c r="K383" s="3"/>
      <c r="L383" s="3"/>
      <c r="M383" s="3"/>
      <c r="N383" s="3"/>
      <c r="P383" s="3"/>
      <c r="R383" s="3"/>
      <c r="V383" s="3"/>
      <c r="X383" s="3"/>
      <c r="Z383" s="3"/>
      <c r="AA383" s="3"/>
      <c r="AB383" s="3"/>
      <c r="AC383" s="3"/>
    </row>
    <row r="384" spans="10:29" x14ac:dyDescent="0.25">
      <c r="J384" s="3"/>
      <c r="K384" s="3"/>
      <c r="L384" s="3"/>
      <c r="M384" s="3"/>
      <c r="N384" s="3"/>
      <c r="P384" s="3"/>
      <c r="R384" s="3"/>
      <c r="V384" s="3"/>
      <c r="X384" s="3"/>
      <c r="Z384" s="3"/>
      <c r="AA384" s="3"/>
      <c r="AB384" s="3"/>
      <c r="AC384" s="3"/>
    </row>
    <row r="385" spans="10:29" x14ac:dyDescent="0.25">
      <c r="J385" s="3"/>
      <c r="K385" s="3"/>
      <c r="L385" s="3"/>
      <c r="M385" s="3"/>
      <c r="N385" s="3"/>
      <c r="P385" s="3"/>
      <c r="R385" s="3"/>
      <c r="V385" s="3"/>
      <c r="X385" s="3"/>
      <c r="Z385" s="3"/>
      <c r="AA385" s="3"/>
      <c r="AB385" s="3"/>
      <c r="AC385" s="3"/>
    </row>
    <row r="386" spans="10:29" x14ac:dyDescent="0.25">
      <c r="J386" s="3"/>
      <c r="K386" s="3"/>
      <c r="L386" s="3"/>
      <c r="M386" s="3"/>
      <c r="N386" s="3"/>
      <c r="P386" s="3"/>
      <c r="R386" s="3"/>
      <c r="V386" s="3"/>
      <c r="X386" s="3"/>
      <c r="Z386" s="3"/>
      <c r="AA386" s="3"/>
      <c r="AB386" s="3"/>
      <c r="AC386" s="3"/>
    </row>
    <row r="387" spans="10:29" x14ac:dyDescent="0.25">
      <c r="J387" s="3"/>
      <c r="K387" s="3"/>
      <c r="L387" s="3"/>
      <c r="M387" s="3"/>
      <c r="N387" s="3"/>
      <c r="P387" s="3"/>
      <c r="R387" s="3"/>
      <c r="V387" s="3"/>
      <c r="X387" s="3"/>
      <c r="Z387" s="3"/>
      <c r="AA387" s="3"/>
      <c r="AB387" s="3"/>
      <c r="AC387" s="3"/>
    </row>
    <row r="388" spans="10:29" x14ac:dyDescent="0.25">
      <c r="J388" s="3"/>
      <c r="K388" s="3"/>
      <c r="L388" s="3"/>
      <c r="M388" s="3"/>
      <c r="N388" s="3"/>
      <c r="P388" s="3"/>
      <c r="R388" s="3"/>
      <c r="V388" s="3"/>
      <c r="X388" s="3"/>
      <c r="Z388" s="3"/>
      <c r="AA388" s="3"/>
      <c r="AB388" s="3"/>
      <c r="AC388" s="3"/>
    </row>
    <row r="389" spans="10:29" x14ac:dyDescent="0.25">
      <c r="J389" s="3"/>
      <c r="K389" s="3"/>
      <c r="L389" s="3"/>
      <c r="M389" s="3"/>
      <c r="N389" s="3"/>
      <c r="P389" s="3"/>
      <c r="R389" s="3"/>
      <c r="V389" s="3"/>
      <c r="X389" s="3"/>
      <c r="Z389" s="3"/>
      <c r="AA389" s="3"/>
      <c r="AB389" s="3"/>
      <c r="AC389" s="3"/>
    </row>
    <row r="390" spans="10:29" x14ac:dyDescent="0.25">
      <c r="J390" s="3"/>
      <c r="K390" s="3"/>
      <c r="L390" s="3"/>
      <c r="M390" s="3"/>
      <c r="N390" s="3"/>
      <c r="P390" s="3"/>
      <c r="R390" s="3"/>
      <c r="V390" s="3"/>
      <c r="X390" s="3"/>
      <c r="Z390" s="3"/>
      <c r="AA390" s="3"/>
      <c r="AB390" s="3"/>
      <c r="AC390" s="3"/>
    </row>
    <row r="391" spans="10:29" x14ac:dyDescent="0.25">
      <c r="J391" s="3"/>
      <c r="K391" s="3"/>
      <c r="L391" s="3"/>
      <c r="M391" s="3"/>
      <c r="N391" s="3"/>
      <c r="P391" s="3"/>
      <c r="R391" s="3"/>
      <c r="V391" s="3"/>
      <c r="X391" s="3"/>
      <c r="Z391" s="3"/>
      <c r="AA391" s="3"/>
      <c r="AB391" s="3"/>
      <c r="AC391" s="3"/>
    </row>
    <row r="392" spans="10:29" x14ac:dyDescent="0.25">
      <c r="J392" s="3"/>
      <c r="K392" s="3"/>
      <c r="L392" s="3"/>
      <c r="M392" s="3"/>
      <c r="N392" s="3"/>
      <c r="P392" s="3"/>
      <c r="R392" s="3"/>
      <c r="V392" s="3"/>
      <c r="X392" s="3"/>
      <c r="Z392" s="3"/>
      <c r="AA392" s="3"/>
      <c r="AB392" s="3"/>
      <c r="AC392" s="3"/>
    </row>
    <row r="393" spans="10:29" x14ac:dyDescent="0.25">
      <c r="J393" s="3"/>
      <c r="K393" s="3"/>
      <c r="L393" s="3"/>
      <c r="M393" s="3"/>
      <c r="N393" s="3"/>
      <c r="P393" s="3"/>
      <c r="R393" s="3"/>
      <c r="V393" s="3"/>
      <c r="X393" s="3"/>
      <c r="Z393" s="3"/>
      <c r="AA393" s="3"/>
      <c r="AB393" s="3"/>
      <c r="AC393" s="3"/>
    </row>
    <row r="394" spans="10:29" x14ac:dyDescent="0.25">
      <c r="J394" s="3"/>
      <c r="K394" s="3"/>
      <c r="L394" s="3"/>
      <c r="M394" s="3"/>
      <c r="N394" s="3"/>
      <c r="P394" s="3"/>
      <c r="R394" s="3"/>
      <c r="V394" s="3"/>
      <c r="X394" s="3"/>
      <c r="Z394" s="3"/>
      <c r="AA394" s="3"/>
      <c r="AB394" s="3"/>
      <c r="AC394" s="3"/>
    </row>
    <row r="395" spans="10:29" x14ac:dyDescent="0.25">
      <c r="J395" s="3"/>
      <c r="K395" s="3"/>
      <c r="L395" s="3"/>
      <c r="M395" s="3"/>
      <c r="N395" s="3"/>
      <c r="P395" s="3"/>
      <c r="R395" s="3"/>
      <c r="V395" s="3"/>
      <c r="X395" s="3"/>
      <c r="Z395" s="3"/>
      <c r="AA395" s="3"/>
      <c r="AB395" s="3"/>
      <c r="AC395" s="3"/>
    </row>
    <row r="396" spans="10:29" x14ac:dyDescent="0.25">
      <c r="J396" s="3"/>
      <c r="K396" s="3"/>
      <c r="L396" s="3"/>
      <c r="M396" s="3"/>
      <c r="N396" s="3"/>
      <c r="P396" s="3"/>
      <c r="R396" s="3"/>
      <c r="V396" s="3"/>
      <c r="X396" s="3"/>
      <c r="Z396" s="3"/>
      <c r="AA396" s="3"/>
      <c r="AB396" s="3"/>
      <c r="AC396" s="3"/>
    </row>
    <row r="397" spans="10:29" x14ac:dyDescent="0.25">
      <c r="J397" s="3"/>
      <c r="K397" s="3"/>
      <c r="L397" s="3"/>
      <c r="M397" s="3"/>
      <c r="N397" s="3"/>
      <c r="P397" s="3"/>
      <c r="R397" s="3"/>
      <c r="V397" s="3"/>
      <c r="X397" s="3"/>
      <c r="Z397" s="3"/>
      <c r="AA397" s="3"/>
      <c r="AB397" s="3"/>
      <c r="AC397" s="3"/>
    </row>
    <row r="398" spans="10:29" x14ac:dyDescent="0.25">
      <c r="J398" s="3"/>
      <c r="K398" s="3"/>
      <c r="L398" s="3"/>
      <c r="M398" s="3"/>
      <c r="N398" s="3"/>
      <c r="P398" s="3"/>
      <c r="R398" s="3"/>
      <c r="V398" s="3"/>
      <c r="X398" s="3"/>
      <c r="Z398" s="3"/>
      <c r="AA398" s="3"/>
      <c r="AB398" s="3"/>
      <c r="AC398" s="3"/>
    </row>
    <row r="399" spans="10:29" x14ac:dyDescent="0.25">
      <c r="J399" s="3"/>
      <c r="K399" s="3"/>
      <c r="L399" s="3"/>
      <c r="M399" s="3"/>
      <c r="N399" s="3"/>
      <c r="P399" s="3"/>
      <c r="R399" s="3"/>
      <c r="V399" s="3"/>
      <c r="X399" s="3"/>
      <c r="Z399" s="3"/>
      <c r="AA399" s="3"/>
      <c r="AB399" s="3"/>
      <c r="AC399" s="3"/>
    </row>
    <row r="400" spans="10:29" x14ac:dyDescent="0.25">
      <c r="J400" s="3"/>
      <c r="K400" s="3"/>
      <c r="L400" s="3"/>
      <c r="M400" s="3"/>
      <c r="N400" s="3"/>
      <c r="P400" s="3"/>
      <c r="R400" s="3"/>
      <c r="V400" s="3"/>
      <c r="X400" s="3"/>
      <c r="Z400" s="3"/>
      <c r="AA400" s="3"/>
      <c r="AB400" s="3"/>
      <c r="AC400" s="3"/>
    </row>
    <row r="401" spans="10:29" x14ac:dyDescent="0.25">
      <c r="J401" s="3"/>
      <c r="K401" s="3"/>
      <c r="L401" s="3"/>
      <c r="M401" s="3"/>
      <c r="N401" s="3"/>
      <c r="P401" s="3"/>
      <c r="R401" s="3"/>
      <c r="V401" s="3"/>
      <c r="X401" s="3"/>
      <c r="Z401" s="3"/>
      <c r="AA401" s="3"/>
      <c r="AB401" s="3"/>
      <c r="AC401" s="3"/>
    </row>
    <row r="402" spans="10:29" x14ac:dyDescent="0.25">
      <c r="J402" s="3"/>
      <c r="K402" s="3"/>
      <c r="L402" s="3"/>
      <c r="M402" s="3"/>
      <c r="N402" s="3"/>
      <c r="P402" s="3"/>
      <c r="R402" s="3"/>
      <c r="V402" s="3"/>
      <c r="X402" s="3"/>
      <c r="Z402" s="3"/>
      <c r="AA402" s="3"/>
      <c r="AB402" s="3"/>
      <c r="AC402" s="3"/>
    </row>
    <row r="403" spans="10:29" x14ac:dyDescent="0.25">
      <c r="J403" s="3"/>
      <c r="K403" s="3"/>
      <c r="L403" s="3"/>
      <c r="M403" s="3"/>
      <c r="N403" s="3"/>
      <c r="P403" s="3"/>
      <c r="R403" s="3"/>
      <c r="V403" s="3"/>
      <c r="X403" s="3"/>
      <c r="Z403" s="3"/>
      <c r="AA403" s="3"/>
      <c r="AB403" s="3"/>
      <c r="AC403" s="3"/>
    </row>
    <row r="404" spans="10:29" x14ac:dyDescent="0.25">
      <c r="J404" s="3"/>
      <c r="K404" s="3"/>
      <c r="L404" s="3"/>
      <c r="M404" s="3"/>
      <c r="N404" s="3"/>
      <c r="P404" s="3"/>
      <c r="R404" s="3"/>
      <c r="V404" s="3"/>
      <c r="X404" s="3"/>
      <c r="Z404" s="3"/>
      <c r="AA404" s="3"/>
      <c r="AB404" s="3"/>
      <c r="AC404" s="3"/>
    </row>
    <row r="405" spans="10:29" x14ac:dyDescent="0.25">
      <c r="J405" s="3"/>
      <c r="K405" s="3"/>
      <c r="L405" s="3"/>
      <c r="M405" s="3"/>
      <c r="N405" s="3"/>
      <c r="P405" s="3"/>
      <c r="R405" s="3"/>
      <c r="V405" s="3"/>
      <c r="X405" s="3"/>
      <c r="Z405" s="3"/>
      <c r="AA405" s="3"/>
      <c r="AB405" s="3"/>
      <c r="AC405" s="3"/>
    </row>
    <row r="406" spans="10:29" x14ac:dyDescent="0.25">
      <c r="J406" s="3"/>
      <c r="K406" s="3"/>
      <c r="L406" s="3"/>
      <c r="M406" s="3"/>
      <c r="N406" s="3"/>
      <c r="P406" s="3"/>
      <c r="R406" s="3"/>
      <c r="V406" s="3"/>
      <c r="X406" s="3"/>
      <c r="Z406" s="3"/>
      <c r="AA406" s="3"/>
      <c r="AB406" s="3"/>
      <c r="AC406" s="3"/>
    </row>
    <row r="407" spans="10:29" x14ac:dyDescent="0.25">
      <c r="J407" s="3"/>
      <c r="K407" s="3"/>
      <c r="L407" s="3"/>
      <c r="M407" s="3"/>
      <c r="N407" s="3"/>
      <c r="P407" s="3"/>
      <c r="R407" s="3"/>
      <c r="V407" s="3"/>
      <c r="X407" s="3"/>
      <c r="Z407" s="3"/>
      <c r="AA407" s="3"/>
      <c r="AB407" s="3"/>
      <c r="AC407" s="3"/>
    </row>
    <row r="408" spans="10:29" x14ac:dyDescent="0.25">
      <c r="J408" s="3"/>
      <c r="K408" s="3"/>
      <c r="L408" s="3"/>
      <c r="M408" s="3"/>
      <c r="N408" s="3"/>
      <c r="P408" s="3"/>
      <c r="R408" s="3"/>
      <c r="V408" s="3"/>
      <c r="X408" s="3"/>
      <c r="Z408" s="3"/>
      <c r="AA408" s="3"/>
      <c r="AB408" s="3"/>
      <c r="AC408" s="3"/>
    </row>
    <row r="409" spans="10:29" x14ac:dyDescent="0.25">
      <c r="J409" s="3"/>
      <c r="K409" s="3"/>
      <c r="L409" s="3"/>
      <c r="M409" s="3"/>
      <c r="N409" s="3"/>
      <c r="P409" s="3"/>
      <c r="R409" s="3"/>
      <c r="V409" s="3"/>
      <c r="X409" s="3"/>
      <c r="Z409" s="3"/>
      <c r="AA409" s="3"/>
      <c r="AB409" s="3"/>
      <c r="AC409" s="3"/>
    </row>
    <row r="410" spans="10:29" x14ac:dyDescent="0.25">
      <c r="J410" s="3"/>
      <c r="K410" s="3"/>
      <c r="L410" s="3"/>
      <c r="M410" s="3"/>
      <c r="N410" s="3"/>
      <c r="P410" s="3"/>
      <c r="R410" s="3"/>
      <c r="V410" s="3"/>
      <c r="X410" s="3"/>
      <c r="Z410" s="3"/>
      <c r="AA410" s="3"/>
      <c r="AB410" s="3"/>
      <c r="AC410" s="3"/>
    </row>
    <row r="411" spans="10:29" x14ac:dyDescent="0.25">
      <c r="J411" s="3"/>
      <c r="K411" s="3"/>
      <c r="L411" s="3"/>
      <c r="M411" s="3"/>
      <c r="N411" s="3"/>
      <c r="P411" s="3"/>
      <c r="R411" s="3"/>
      <c r="V411" s="3"/>
      <c r="X411" s="3"/>
      <c r="Z411" s="3"/>
      <c r="AA411" s="3"/>
      <c r="AB411" s="3"/>
      <c r="AC411" s="3"/>
    </row>
    <row r="412" spans="10:29" x14ac:dyDescent="0.25">
      <c r="J412" s="3"/>
      <c r="K412" s="3"/>
      <c r="L412" s="3"/>
      <c r="M412" s="3"/>
      <c r="N412" s="3"/>
      <c r="P412" s="3"/>
      <c r="R412" s="3"/>
      <c r="V412" s="3"/>
      <c r="X412" s="3"/>
      <c r="Z412" s="3"/>
      <c r="AA412" s="3"/>
      <c r="AB412" s="3"/>
      <c r="AC412" s="3"/>
    </row>
    <row r="413" spans="10:29" x14ac:dyDescent="0.25">
      <c r="J413" s="3"/>
      <c r="K413" s="3"/>
      <c r="L413" s="3"/>
      <c r="M413" s="3"/>
      <c r="N413" s="3"/>
      <c r="P413" s="3"/>
      <c r="R413" s="3"/>
      <c r="V413" s="3"/>
      <c r="X413" s="3"/>
      <c r="Z413" s="3"/>
      <c r="AA413" s="3"/>
      <c r="AB413" s="3"/>
      <c r="AC413" s="3"/>
    </row>
    <row r="414" spans="10:29" x14ac:dyDescent="0.25">
      <c r="J414" s="3"/>
      <c r="K414" s="3"/>
      <c r="L414" s="3"/>
      <c r="M414" s="3"/>
      <c r="N414" s="3"/>
      <c r="P414" s="3"/>
      <c r="R414" s="3"/>
      <c r="V414" s="3"/>
      <c r="X414" s="3"/>
      <c r="Z414" s="3"/>
      <c r="AA414" s="3"/>
      <c r="AB414" s="3"/>
      <c r="AC414" s="3"/>
    </row>
    <row r="415" spans="10:29" x14ac:dyDescent="0.25">
      <c r="J415" s="3"/>
      <c r="K415" s="3"/>
      <c r="L415" s="3"/>
      <c r="M415" s="3"/>
      <c r="N415" s="3"/>
      <c r="P415" s="3"/>
      <c r="R415" s="3"/>
      <c r="V415" s="3"/>
      <c r="X415" s="3"/>
      <c r="Z415" s="3"/>
      <c r="AA415" s="3"/>
      <c r="AB415" s="3"/>
      <c r="AC415" s="3"/>
    </row>
    <row r="416" spans="10:29" x14ac:dyDescent="0.25">
      <c r="J416" s="3"/>
      <c r="K416" s="3"/>
      <c r="L416" s="3"/>
      <c r="M416" s="3"/>
      <c r="N416" s="3"/>
      <c r="P416" s="3"/>
      <c r="R416" s="3"/>
      <c r="V416" s="3"/>
      <c r="X416" s="3"/>
      <c r="Z416" s="3"/>
      <c r="AA416" s="3"/>
      <c r="AB416" s="3"/>
      <c r="AC416" s="3"/>
    </row>
    <row r="417" spans="10:29" x14ac:dyDescent="0.25">
      <c r="J417" s="3"/>
      <c r="K417" s="3"/>
      <c r="L417" s="3"/>
      <c r="M417" s="3"/>
      <c r="N417" s="3"/>
      <c r="P417" s="3"/>
      <c r="R417" s="3"/>
      <c r="V417" s="3"/>
      <c r="X417" s="3"/>
      <c r="Z417" s="3"/>
      <c r="AA417" s="3"/>
      <c r="AB417" s="3"/>
      <c r="AC417" s="3"/>
    </row>
    <row r="418" spans="10:29" x14ac:dyDescent="0.25">
      <c r="J418" s="3"/>
      <c r="K418" s="3"/>
      <c r="L418" s="3"/>
      <c r="M418" s="3"/>
      <c r="N418" s="3"/>
      <c r="P418" s="3"/>
      <c r="R418" s="3"/>
      <c r="V418" s="3"/>
      <c r="X418" s="3"/>
      <c r="Z418" s="3"/>
      <c r="AA418" s="3"/>
      <c r="AB418" s="3"/>
      <c r="AC418" s="3"/>
    </row>
    <row r="419" spans="10:29" x14ac:dyDescent="0.25">
      <c r="J419" s="3"/>
      <c r="K419" s="3"/>
      <c r="L419" s="3"/>
      <c r="M419" s="3"/>
      <c r="N419" s="3"/>
      <c r="P419" s="3"/>
      <c r="R419" s="3"/>
      <c r="V419" s="3"/>
      <c r="X419" s="3"/>
      <c r="Z419" s="3"/>
      <c r="AA419" s="3"/>
      <c r="AB419" s="3"/>
      <c r="AC419" s="3"/>
    </row>
    <row r="420" spans="10:29" x14ac:dyDescent="0.25">
      <c r="J420" s="3"/>
      <c r="K420" s="3"/>
      <c r="L420" s="3"/>
      <c r="M420" s="3"/>
      <c r="N420" s="3"/>
      <c r="P420" s="3"/>
      <c r="R420" s="3"/>
      <c r="V420" s="3"/>
      <c r="X420" s="3"/>
      <c r="Z420" s="3"/>
      <c r="AA420" s="3"/>
      <c r="AB420" s="3"/>
      <c r="AC420" s="3"/>
    </row>
    <row r="421" spans="10:29" x14ac:dyDescent="0.25">
      <c r="J421" s="3"/>
      <c r="K421" s="3"/>
      <c r="L421" s="3"/>
      <c r="M421" s="3"/>
      <c r="N421" s="3"/>
      <c r="P421" s="3"/>
      <c r="R421" s="3"/>
      <c r="V421" s="3"/>
      <c r="X421" s="3"/>
      <c r="Z421" s="3"/>
      <c r="AA421" s="3"/>
      <c r="AB421" s="3"/>
      <c r="AC421" s="3"/>
    </row>
    <row r="422" spans="10:29" x14ac:dyDescent="0.25">
      <c r="J422" s="3"/>
      <c r="K422" s="3"/>
      <c r="L422" s="3"/>
      <c r="M422" s="3"/>
      <c r="N422" s="3"/>
      <c r="P422" s="3"/>
      <c r="R422" s="3"/>
      <c r="V422" s="3"/>
      <c r="X422" s="3"/>
      <c r="Z422" s="3"/>
      <c r="AA422" s="3"/>
      <c r="AB422" s="3"/>
      <c r="AC422" s="3"/>
    </row>
    <row r="423" spans="10:29" x14ac:dyDescent="0.25">
      <c r="J423" s="3"/>
      <c r="K423" s="3"/>
      <c r="L423" s="3"/>
      <c r="M423" s="3"/>
      <c r="N423" s="3"/>
      <c r="P423" s="3"/>
      <c r="R423" s="3"/>
      <c r="V423" s="3"/>
      <c r="X423" s="3"/>
      <c r="Z423" s="3"/>
      <c r="AA423" s="3"/>
      <c r="AB423" s="3"/>
      <c r="AC423" s="3"/>
    </row>
    <row r="424" spans="10:29" x14ac:dyDescent="0.25">
      <c r="J424" s="3"/>
      <c r="K424" s="3"/>
      <c r="L424" s="3"/>
      <c r="M424" s="3"/>
      <c r="N424" s="3"/>
      <c r="P424" s="3"/>
      <c r="R424" s="3"/>
      <c r="V424" s="3"/>
      <c r="X424" s="3"/>
      <c r="Z424" s="3"/>
      <c r="AA424" s="3"/>
      <c r="AB424" s="3"/>
      <c r="AC424" s="3"/>
    </row>
    <row r="425" spans="10:29" x14ac:dyDescent="0.25">
      <c r="J425" s="3"/>
      <c r="K425" s="3"/>
      <c r="L425" s="3"/>
      <c r="M425" s="3"/>
      <c r="N425" s="3"/>
      <c r="P425" s="3"/>
      <c r="R425" s="3"/>
      <c r="V425" s="3"/>
      <c r="X425" s="3"/>
      <c r="Z425" s="3"/>
      <c r="AA425" s="3"/>
      <c r="AB425" s="3"/>
      <c r="AC425" s="3"/>
    </row>
    <row r="426" spans="10:29" x14ac:dyDescent="0.25">
      <c r="J426" s="3"/>
      <c r="K426" s="3"/>
      <c r="L426" s="3"/>
      <c r="M426" s="3"/>
      <c r="N426" s="3"/>
      <c r="P426" s="3"/>
      <c r="R426" s="3"/>
      <c r="V426" s="3"/>
      <c r="X426" s="3"/>
      <c r="Z426" s="3"/>
      <c r="AA426" s="3"/>
      <c r="AB426" s="3"/>
      <c r="AC426" s="3"/>
    </row>
    <row r="427" spans="10:29" x14ac:dyDescent="0.25">
      <c r="J427" s="3"/>
      <c r="K427" s="3"/>
      <c r="L427" s="3"/>
      <c r="M427" s="3"/>
      <c r="N427" s="3"/>
      <c r="P427" s="3"/>
      <c r="R427" s="3"/>
      <c r="V427" s="3"/>
      <c r="X427" s="3"/>
      <c r="Z427" s="3"/>
      <c r="AA427" s="3"/>
      <c r="AB427" s="3"/>
      <c r="AC427" s="3"/>
    </row>
    <row r="428" spans="10:29" x14ac:dyDescent="0.25">
      <c r="J428" s="3"/>
      <c r="K428" s="3"/>
      <c r="L428" s="3"/>
      <c r="M428" s="3"/>
      <c r="N428" s="3"/>
      <c r="P428" s="3"/>
      <c r="R428" s="3"/>
      <c r="V428" s="3"/>
      <c r="X428" s="3"/>
      <c r="Z428" s="3"/>
      <c r="AA428" s="3"/>
      <c r="AB428" s="3"/>
      <c r="AC428" s="3"/>
    </row>
    <row r="429" spans="10:29" x14ac:dyDescent="0.25">
      <c r="J429" s="3"/>
      <c r="K429" s="3"/>
      <c r="L429" s="3"/>
      <c r="M429" s="3"/>
      <c r="N429" s="3"/>
      <c r="P429" s="3"/>
      <c r="R429" s="3"/>
      <c r="V429" s="3"/>
      <c r="X429" s="3"/>
      <c r="Z429" s="3"/>
      <c r="AA429" s="3"/>
      <c r="AB429" s="3"/>
      <c r="AC429" s="3"/>
    </row>
    <row r="430" spans="10:29" x14ac:dyDescent="0.25">
      <c r="J430" s="3"/>
      <c r="K430" s="3"/>
      <c r="L430" s="3"/>
      <c r="M430" s="3"/>
      <c r="N430" s="3"/>
      <c r="P430" s="3"/>
      <c r="R430" s="3"/>
      <c r="V430" s="3"/>
      <c r="X430" s="3"/>
      <c r="Z430" s="3"/>
      <c r="AA430" s="3"/>
      <c r="AB430" s="3"/>
      <c r="AC430" s="3"/>
    </row>
    <row r="431" spans="10:29" x14ac:dyDescent="0.25">
      <c r="J431" s="3"/>
      <c r="K431" s="3"/>
      <c r="L431" s="3"/>
      <c r="M431" s="3"/>
      <c r="N431" s="3"/>
      <c r="P431" s="3"/>
      <c r="R431" s="3"/>
      <c r="V431" s="3"/>
      <c r="X431" s="3"/>
      <c r="Z431" s="3"/>
      <c r="AA431" s="3"/>
      <c r="AB431" s="3"/>
      <c r="AC431" s="3"/>
    </row>
    <row r="432" spans="10:29" x14ac:dyDescent="0.25">
      <c r="J432" s="3"/>
      <c r="K432" s="3"/>
      <c r="L432" s="3"/>
      <c r="M432" s="3"/>
      <c r="N432" s="3"/>
      <c r="P432" s="3"/>
      <c r="R432" s="3"/>
      <c r="V432" s="3"/>
      <c r="X432" s="3"/>
      <c r="Z432" s="3"/>
      <c r="AA432" s="3"/>
      <c r="AB432" s="3"/>
      <c r="AC432" s="3"/>
    </row>
    <row r="433" spans="10:29" x14ac:dyDescent="0.25">
      <c r="J433" s="3"/>
      <c r="K433" s="3"/>
      <c r="L433" s="3"/>
      <c r="M433" s="3"/>
      <c r="N433" s="3"/>
      <c r="P433" s="3"/>
      <c r="R433" s="3"/>
      <c r="V433" s="3"/>
      <c r="X433" s="3"/>
      <c r="Z433" s="3"/>
      <c r="AA433" s="3"/>
      <c r="AB433" s="3"/>
      <c r="AC433" s="3"/>
    </row>
    <row r="434" spans="10:29" x14ac:dyDescent="0.25">
      <c r="J434" s="3"/>
      <c r="K434" s="3"/>
      <c r="L434" s="3"/>
      <c r="M434" s="3"/>
      <c r="N434" s="3"/>
      <c r="P434" s="3"/>
      <c r="R434" s="3"/>
      <c r="V434" s="3"/>
      <c r="X434" s="3"/>
      <c r="Z434" s="3"/>
      <c r="AA434" s="3"/>
      <c r="AB434" s="3"/>
      <c r="AC434" s="3"/>
    </row>
    <row r="435" spans="10:29" x14ac:dyDescent="0.25">
      <c r="J435" s="3"/>
      <c r="K435" s="3"/>
      <c r="L435" s="3"/>
      <c r="M435" s="3"/>
      <c r="N435" s="3"/>
      <c r="P435" s="3"/>
      <c r="R435" s="3"/>
      <c r="V435" s="3"/>
      <c r="X435" s="3"/>
      <c r="Z435" s="3"/>
      <c r="AA435" s="3"/>
      <c r="AB435" s="3"/>
      <c r="AC435" s="3"/>
    </row>
    <row r="436" spans="10:29" x14ac:dyDescent="0.25">
      <c r="J436" s="3"/>
      <c r="K436" s="3"/>
      <c r="L436" s="3"/>
      <c r="M436" s="3"/>
      <c r="N436" s="3"/>
      <c r="P436" s="3"/>
      <c r="R436" s="3"/>
      <c r="V436" s="3"/>
      <c r="X436" s="3"/>
      <c r="Z436" s="3"/>
      <c r="AA436" s="3"/>
      <c r="AB436" s="3"/>
      <c r="AC436" s="3"/>
    </row>
    <row r="437" spans="10:29" x14ac:dyDescent="0.25">
      <c r="J437" s="3"/>
      <c r="K437" s="3"/>
      <c r="L437" s="3"/>
      <c r="M437" s="3"/>
      <c r="N437" s="3"/>
      <c r="P437" s="3"/>
      <c r="R437" s="3"/>
      <c r="V437" s="3"/>
      <c r="X437" s="3"/>
      <c r="Z437" s="3"/>
      <c r="AA437" s="3"/>
      <c r="AB437" s="3"/>
      <c r="AC437" s="3"/>
    </row>
    <row r="438" spans="10:29" x14ac:dyDescent="0.25">
      <c r="J438" s="3"/>
      <c r="K438" s="3"/>
      <c r="L438" s="3"/>
      <c r="M438" s="3"/>
      <c r="N438" s="3"/>
      <c r="P438" s="3"/>
      <c r="R438" s="3"/>
      <c r="V438" s="3"/>
      <c r="X438" s="3"/>
      <c r="Z438" s="3"/>
      <c r="AA438" s="3"/>
      <c r="AB438" s="3"/>
      <c r="AC438" s="3"/>
    </row>
    <row r="439" spans="10:29" x14ac:dyDescent="0.25">
      <c r="J439" s="3"/>
      <c r="K439" s="3"/>
      <c r="L439" s="3"/>
      <c r="M439" s="3"/>
      <c r="N439" s="3"/>
      <c r="P439" s="3"/>
      <c r="R439" s="3"/>
      <c r="V439" s="3"/>
      <c r="X439" s="3"/>
      <c r="Z439" s="3"/>
      <c r="AA439" s="3"/>
      <c r="AB439" s="3"/>
      <c r="AC439" s="3"/>
    </row>
    <row r="440" spans="10:29" x14ac:dyDescent="0.25">
      <c r="J440" s="3"/>
      <c r="K440" s="3"/>
      <c r="L440" s="3"/>
      <c r="M440" s="3"/>
      <c r="N440" s="3"/>
      <c r="P440" s="3"/>
      <c r="R440" s="3"/>
      <c r="V440" s="3"/>
      <c r="X440" s="3"/>
      <c r="Z440" s="3"/>
      <c r="AA440" s="3"/>
      <c r="AB440" s="3"/>
      <c r="AC440" s="3"/>
    </row>
    <row r="441" spans="10:29" x14ac:dyDescent="0.25">
      <c r="J441" s="3"/>
      <c r="K441" s="3"/>
      <c r="L441" s="3"/>
      <c r="M441" s="3"/>
      <c r="N441" s="3"/>
      <c r="P441" s="3"/>
      <c r="R441" s="3"/>
      <c r="V441" s="3"/>
      <c r="X441" s="3"/>
      <c r="Z441" s="3"/>
      <c r="AA441" s="3"/>
      <c r="AB441" s="3"/>
      <c r="AC441" s="3"/>
    </row>
    <row r="442" spans="10:29" x14ac:dyDescent="0.25">
      <c r="J442" s="3"/>
      <c r="K442" s="3"/>
      <c r="L442" s="3"/>
      <c r="M442" s="3"/>
      <c r="N442" s="3"/>
      <c r="P442" s="3"/>
      <c r="R442" s="3"/>
      <c r="V442" s="3"/>
      <c r="X442" s="3"/>
      <c r="Z442" s="3"/>
      <c r="AA442" s="3"/>
      <c r="AB442" s="3"/>
      <c r="AC442" s="3"/>
    </row>
    <row r="443" spans="10:29" x14ac:dyDescent="0.25">
      <c r="J443" s="3"/>
      <c r="K443" s="3"/>
      <c r="L443" s="3"/>
      <c r="M443" s="3"/>
      <c r="N443" s="3"/>
      <c r="P443" s="3"/>
      <c r="R443" s="3"/>
      <c r="V443" s="3"/>
      <c r="X443" s="3"/>
      <c r="Z443" s="3"/>
      <c r="AA443" s="3"/>
      <c r="AB443" s="3"/>
      <c r="AC443" s="3"/>
    </row>
    <row r="444" spans="10:29" x14ac:dyDescent="0.25">
      <c r="J444" s="3"/>
      <c r="K444" s="3"/>
      <c r="L444" s="3"/>
      <c r="M444" s="3"/>
      <c r="N444" s="3"/>
      <c r="P444" s="3"/>
      <c r="R444" s="3"/>
      <c r="V444" s="3"/>
      <c r="X444" s="3"/>
      <c r="Z444" s="3"/>
      <c r="AA444" s="3"/>
      <c r="AB444" s="3"/>
      <c r="AC444" s="3"/>
    </row>
    <row r="445" spans="10:29" x14ac:dyDescent="0.25">
      <c r="J445" s="3"/>
      <c r="K445" s="3"/>
      <c r="L445" s="3"/>
      <c r="M445" s="3"/>
      <c r="N445" s="3"/>
      <c r="P445" s="3"/>
      <c r="R445" s="3"/>
      <c r="V445" s="3"/>
      <c r="X445" s="3"/>
      <c r="Z445" s="3"/>
      <c r="AA445" s="3"/>
      <c r="AB445" s="3"/>
      <c r="AC445" s="3"/>
    </row>
    <row r="446" spans="10:29" x14ac:dyDescent="0.25">
      <c r="J446" s="3"/>
      <c r="K446" s="3"/>
      <c r="L446" s="3"/>
      <c r="M446" s="3"/>
      <c r="N446" s="3"/>
      <c r="P446" s="3"/>
      <c r="R446" s="3"/>
      <c r="V446" s="3"/>
      <c r="X446" s="3"/>
      <c r="Z446" s="3"/>
      <c r="AA446" s="3"/>
      <c r="AB446" s="3"/>
      <c r="AC446" s="3"/>
    </row>
    <row r="447" spans="10:29" x14ac:dyDescent="0.25">
      <c r="J447" s="3"/>
      <c r="K447" s="3"/>
      <c r="L447" s="3"/>
      <c r="M447" s="3"/>
      <c r="N447" s="3"/>
      <c r="P447" s="3"/>
      <c r="R447" s="3"/>
      <c r="V447" s="3"/>
      <c r="X447" s="3"/>
      <c r="Z447" s="3"/>
      <c r="AA447" s="3"/>
      <c r="AB447" s="3"/>
      <c r="AC447" s="3"/>
    </row>
    <row r="448" spans="10:29" x14ac:dyDescent="0.25">
      <c r="J448" s="3"/>
      <c r="K448" s="3"/>
      <c r="L448" s="3"/>
      <c r="M448" s="3"/>
      <c r="N448" s="3"/>
      <c r="P448" s="3"/>
      <c r="R448" s="3"/>
      <c r="V448" s="3"/>
      <c r="X448" s="3"/>
      <c r="Z448" s="3"/>
      <c r="AA448" s="3"/>
      <c r="AB448" s="3"/>
      <c r="AC448" s="3"/>
    </row>
    <row r="449" spans="10:29" x14ac:dyDescent="0.25">
      <c r="J449" s="3"/>
      <c r="K449" s="3"/>
      <c r="L449" s="3"/>
      <c r="M449" s="3"/>
      <c r="N449" s="3"/>
      <c r="P449" s="3"/>
      <c r="R449" s="3"/>
      <c r="V449" s="3"/>
      <c r="X449" s="3"/>
      <c r="Z449" s="3"/>
      <c r="AA449" s="3"/>
      <c r="AB449" s="3"/>
      <c r="AC449" s="3"/>
    </row>
    <row r="450" spans="10:29" x14ac:dyDescent="0.25">
      <c r="J450" s="3"/>
      <c r="K450" s="3"/>
      <c r="L450" s="3"/>
      <c r="M450" s="3"/>
      <c r="N450" s="3"/>
      <c r="P450" s="3"/>
      <c r="R450" s="3"/>
      <c r="V450" s="3"/>
      <c r="X450" s="3"/>
      <c r="Z450" s="3"/>
      <c r="AA450" s="3"/>
      <c r="AB450" s="3"/>
      <c r="AC450" s="3"/>
    </row>
    <row r="451" spans="10:29" x14ac:dyDescent="0.25">
      <c r="J451" s="3"/>
      <c r="K451" s="3"/>
      <c r="L451" s="3"/>
      <c r="M451" s="3"/>
      <c r="N451" s="3"/>
      <c r="P451" s="3"/>
      <c r="R451" s="3"/>
      <c r="V451" s="3"/>
      <c r="X451" s="3"/>
      <c r="Z451" s="3"/>
      <c r="AA451" s="3"/>
      <c r="AB451" s="3"/>
      <c r="AC451" s="3"/>
    </row>
    <row r="452" spans="10:29" x14ac:dyDescent="0.25">
      <c r="J452" s="3"/>
      <c r="K452" s="3"/>
      <c r="L452" s="3"/>
      <c r="M452" s="3"/>
      <c r="N452" s="3"/>
      <c r="P452" s="3"/>
      <c r="R452" s="3"/>
      <c r="V452" s="3"/>
      <c r="X452" s="3"/>
      <c r="Z452" s="3"/>
      <c r="AA452" s="3"/>
      <c r="AB452" s="3"/>
      <c r="AC452" s="3"/>
    </row>
    <row r="453" spans="10:29" x14ac:dyDescent="0.25">
      <c r="J453" s="3"/>
      <c r="K453" s="3"/>
      <c r="L453" s="3"/>
      <c r="M453" s="3"/>
      <c r="N453" s="3"/>
      <c r="P453" s="3"/>
      <c r="R453" s="3"/>
      <c r="V453" s="3"/>
      <c r="X453" s="3"/>
      <c r="Z453" s="3"/>
      <c r="AA453" s="3"/>
      <c r="AB453" s="3"/>
      <c r="AC453" s="3"/>
    </row>
    <row r="454" spans="10:29" x14ac:dyDescent="0.25">
      <c r="J454" s="3"/>
      <c r="K454" s="3"/>
      <c r="L454" s="3"/>
      <c r="M454" s="3"/>
      <c r="N454" s="3"/>
      <c r="P454" s="3"/>
      <c r="R454" s="3"/>
      <c r="V454" s="3"/>
      <c r="X454" s="3"/>
      <c r="Z454" s="3"/>
      <c r="AA454" s="3"/>
      <c r="AB454" s="3"/>
      <c r="AC454" s="3"/>
    </row>
    <row r="455" spans="10:29" x14ac:dyDescent="0.25">
      <c r="J455" s="3"/>
      <c r="K455" s="3"/>
      <c r="L455" s="3"/>
      <c r="M455" s="3"/>
      <c r="N455" s="3"/>
      <c r="P455" s="3"/>
      <c r="R455" s="3"/>
      <c r="V455" s="3"/>
      <c r="X455" s="3"/>
      <c r="Z455" s="3"/>
      <c r="AA455" s="3"/>
      <c r="AB455" s="3"/>
      <c r="AC455" s="3"/>
    </row>
    <row r="456" spans="10:29" x14ac:dyDescent="0.25">
      <c r="J456" s="3"/>
      <c r="K456" s="3"/>
      <c r="L456" s="3"/>
      <c r="M456" s="3"/>
      <c r="N456" s="3"/>
      <c r="P456" s="3"/>
      <c r="R456" s="3"/>
      <c r="V456" s="3"/>
      <c r="X456" s="3"/>
      <c r="Z456" s="3"/>
      <c r="AA456" s="3"/>
      <c r="AB456" s="3"/>
      <c r="AC456" s="3"/>
    </row>
    <row r="457" spans="10:29" x14ac:dyDescent="0.25">
      <c r="J457" s="3"/>
      <c r="K457" s="3"/>
      <c r="L457" s="3"/>
      <c r="M457" s="3"/>
      <c r="N457" s="3"/>
      <c r="P457" s="3"/>
      <c r="R457" s="3"/>
      <c r="V457" s="3"/>
      <c r="X457" s="3"/>
      <c r="Z457" s="3"/>
      <c r="AA457" s="3"/>
      <c r="AB457" s="3"/>
      <c r="AC457" s="3"/>
    </row>
    <row r="458" spans="10:29" x14ac:dyDescent="0.25">
      <c r="J458" s="3"/>
      <c r="K458" s="3"/>
      <c r="L458" s="3"/>
      <c r="M458" s="3"/>
      <c r="N458" s="3"/>
      <c r="P458" s="3"/>
      <c r="R458" s="3"/>
      <c r="V458" s="3"/>
      <c r="X458" s="3"/>
      <c r="Z458" s="3"/>
      <c r="AA458" s="3"/>
      <c r="AB458" s="3"/>
      <c r="AC458" s="3"/>
    </row>
    <row r="459" spans="10:29" x14ac:dyDescent="0.25">
      <c r="J459" s="3"/>
      <c r="K459" s="3"/>
      <c r="L459" s="3"/>
      <c r="M459" s="3"/>
      <c r="N459" s="3"/>
      <c r="P459" s="3"/>
      <c r="R459" s="3"/>
      <c r="V459" s="3"/>
      <c r="X459" s="3"/>
      <c r="Z459" s="3"/>
      <c r="AA459" s="3"/>
      <c r="AB459" s="3"/>
      <c r="AC459" s="3"/>
    </row>
    <row r="460" spans="10:29" x14ac:dyDescent="0.25">
      <c r="J460" s="3"/>
      <c r="K460" s="3"/>
      <c r="L460" s="3"/>
      <c r="M460" s="3"/>
      <c r="N460" s="3"/>
      <c r="P460" s="3"/>
      <c r="R460" s="3"/>
      <c r="V460" s="3"/>
      <c r="X460" s="3"/>
      <c r="Z460" s="3"/>
      <c r="AA460" s="3"/>
      <c r="AB460" s="3"/>
      <c r="AC460" s="3"/>
    </row>
    <row r="461" spans="10:29" x14ac:dyDescent="0.25">
      <c r="J461" s="3"/>
      <c r="K461" s="3"/>
      <c r="L461" s="3"/>
      <c r="M461" s="3"/>
      <c r="N461" s="3"/>
      <c r="P461" s="3"/>
      <c r="R461" s="3"/>
      <c r="V461" s="3"/>
      <c r="X461" s="3"/>
      <c r="Z461" s="3"/>
      <c r="AA461" s="3"/>
      <c r="AB461" s="3"/>
      <c r="AC461" s="3"/>
    </row>
    <row r="462" spans="10:29" x14ac:dyDescent="0.25">
      <c r="J462" s="3"/>
      <c r="K462" s="3"/>
      <c r="L462" s="3"/>
      <c r="M462" s="3"/>
      <c r="N462" s="3"/>
      <c r="P462" s="3"/>
      <c r="R462" s="3"/>
      <c r="V462" s="3"/>
      <c r="X462" s="3"/>
      <c r="Z462" s="3"/>
      <c r="AA462" s="3"/>
      <c r="AB462" s="3"/>
      <c r="AC462" s="3"/>
    </row>
    <row r="463" spans="10:29" x14ac:dyDescent="0.25">
      <c r="J463" s="3"/>
      <c r="K463" s="3"/>
      <c r="L463" s="3"/>
      <c r="M463" s="3"/>
      <c r="N463" s="3"/>
      <c r="P463" s="3"/>
      <c r="R463" s="3"/>
      <c r="V463" s="3"/>
      <c r="X463" s="3"/>
      <c r="Z463" s="3"/>
      <c r="AA463" s="3"/>
      <c r="AB463" s="3"/>
      <c r="AC463" s="3"/>
    </row>
    <row r="464" spans="10:29" x14ac:dyDescent="0.25">
      <c r="J464" s="3"/>
      <c r="K464" s="3"/>
      <c r="L464" s="3"/>
      <c r="M464" s="3"/>
      <c r="N464" s="3"/>
      <c r="P464" s="3"/>
      <c r="R464" s="3"/>
      <c r="V464" s="3"/>
      <c r="X464" s="3"/>
      <c r="Z464" s="3"/>
      <c r="AA464" s="3"/>
      <c r="AB464" s="3"/>
      <c r="AC464" s="3"/>
    </row>
    <row r="465" spans="10:29" x14ac:dyDescent="0.25">
      <c r="J465" s="3"/>
      <c r="K465" s="3"/>
      <c r="L465" s="3"/>
      <c r="M465" s="3"/>
      <c r="N465" s="3"/>
      <c r="P465" s="3"/>
      <c r="R465" s="3"/>
      <c r="V465" s="3"/>
      <c r="X465" s="3"/>
      <c r="Z465" s="3"/>
      <c r="AA465" s="3"/>
      <c r="AB465" s="3"/>
      <c r="AC465" s="3"/>
    </row>
    <row r="466" spans="10:29" x14ac:dyDescent="0.25">
      <c r="J466" s="3"/>
      <c r="K466" s="3"/>
      <c r="L466" s="3"/>
      <c r="M466" s="3"/>
      <c r="N466" s="3"/>
      <c r="P466" s="3"/>
      <c r="R466" s="3"/>
      <c r="V466" s="3"/>
      <c r="X466" s="3"/>
      <c r="Z466" s="3"/>
      <c r="AA466" s="3"/>
      <c r="AB466" s="3"/>
      <c r="AC466" s="3"/>
    </row>
    <row r="467" spans="10:29" x14ac:dyDescent="0.25">
      <c r="J467" s="3"/>
      <c r="K467" s="3"/>
      <c r="L467" s="3"/>
      <c r="M467" s="3"/>
      <c r="N467" s="3"/>
      <c r="P467" s="3"/>
      <c r="R467" s="3"/>
      <c r="V467" s="3"/>
      <c r="X467" s="3"/>
      <c r="Z467" s="3"/>
      <c r="AA467" s="3"/>
      <c r="AB467" s="3"/>
      <c r="AC467" s="3"/>
    </row>
    <row r="468" spans="10:29" x14ac:dyDescent="0.25">
      <c r="J468" s="3"/>
      <c r="K468" s="3"/>
      <c r="L468" s="3"/>
      <c r="M468" s="3"/>
      <c r="N468" s="3"/>
      <c r="P468" s="3"/>
      <c r="R468" s="3"/>
      <c r="V468" s="3"/>
      <c r="X468" s="3"/>
      <c r="Z468" s="3"/>
      <c r="AA468" s="3"/>
      <c r="AB468" s="3"/>
      <c r="AC468" s="3"/>
    </row>
    <row r="469" spans="10:29" x14ac:dyDescent="0.25">
      <c r="J469" s="3"/>
      <c r="K469" s="3"/>
      <c r="L469" s="3"/>
      <c r="M469" s="3"/>
      <c r="N469" s="3"/>
      <c r="P469" s="3"/>
      <c r="R469" s="3"/>
      <c r="V469" s="3"/>
      <c r="X469" s="3"/>
      <c r="Z469" s="3"/>
      <c r="AA469" s="3"/>
      <c r="AB469" s="3"/>
      <c r="AC469" s="3"/>
    </row>
    <row r="470" spans="10:29" x14ac:dyDescent="0.25">
      <c r="J470" s="3"/>
      <c r="K470" s="3"/>
      <c r="L470" s="3"/>
      <c r="M470" s="3"/>
      <c r="N470" s="3"/>
      <c r="P470" s="3"/>
      <c r="R470" s="3"/>
      <c r="V470" s="3"/>
      <c r="X470" s="3"/>
      <c r="Z470" s="3"/>
      <c r="AA470" s="3"/>
      <c r="AB470" s="3"/>
      <c r="AC470" s="3"/>
    </row>
    <row r="471" spans="10:29" x14ac:dyDescent="0.25">
      <c r="J471" s="3"/>
      <c r="K471" s="3"/>
      <c r="L471" s="3"/>
      <c r="M471" s="3"/>
      <c r="N471" s="3"/>
      <c r="P471" s="3"/>
      <c r="R471" s="3"/>
      <c r="V471" s="3"/>
      <c r="X471" s="3"/>
      <c r="Z471" s="3"/>
      <c r="AA471" s="3"/>
      <c r="AB471" s="3"/>
      <c r="AC471" s="3"/>
    </row>
    <row r="472" spans="10:29" x14ac:dyDescent="0.25">
      <c r="J472" s="3"/>
      <c r="K472" s="3"/>
      <c r="L472" s="3"/>
      <c r="M472" s="3"/>
      <c r="N472" s="3"/>
      <c r="P472" s="3"/>
      <c r="R472" s="3"/>
      <c r="V472" s="3"/>
      <c r="X472" s="3"/>
      <c r="Z472" s="3"/>
      <c r="AA472" s="3"/>
      <c r="AB472" s="3"/>
      <c r="AC472" s="3"/>
    </row>
    <row r="473" spans="10:29" x14ac:dyDescent="0.25">
      <c r="J473" s="3"/>
      <c r="K473" s="3"/>
      <c r="L473" s="3"/>
      <c r="M473" s="3"/>
      <c r="N473" s="3"/>
      <c r="P473" s="3"/>
      <c r="R473" s="3"/>
      <c r="V473" s="3"/>
      <c r="X473" s="3"/>
      <c r="Z473" s="3"/>
      <c r="AA473" s="3"/>
      <c r="AB473" s="3"/>
      <c r="AC473" s="3"/>
    </row>
    <row r="474" spans="10:29" x14ac:dyDescent="0.25">
      <c r="J474" s="3"/>
      <c r="K474" s="3"/>
      <c r="L474" s="3"/>
      <c r="M474" s="3"/>
      <c r="N474" s="3"/>
      <c r="P474" s="3"/>
      <c r="R474" s="3"/>
      <c r="V474" s="3"/>
      <c r="X474" s="3"/>
      <c r="Z474" s="3"/>
      <c r="AA474" s="3"/>
      <c r="AB474" s="3"/>
      <c r="AC474" s="3"/>
    </row>
    <row r="475" spans="10:29" x14ac:dyDescent="0.25">
      <c r="J475" s="3"/>
      <c r="K475" s="3"/>
      <c r="L475" s="3"/>
      <c r="M475" s="3"/>
      <c r="N475" s="3"/>
      <c r="P475" s="3"/>
      <c r="R475" s="3"/>
      <c r="V475" s="3"/>
      <c r="X475" s="3"/>
      <c r="Z475" s="3"/>
      <c r="AA475" s="3"/>
      <c r="AB475" s="3"/>
      <c r="AC475" s="3"/>
    </row>
    <row r="476" spans="10:29" x14ac:dyDescent="0.25">
      <c r="J476" s="3"/>
      <c r="K476" s="3"/>
      <c r="L476" s="3"/>
      <c r="M476" s="3"/>
      <c r="N476" s="3"/>
      <c r="P476" s="3"/>
      <c r="R476" s="3"/>
      <c r="V476" s="3"/>
      <c r="X476" s="3"/>
      <c r="Z476" s="3"/>
      <c r="AA476" s="3"/>
      <c r="AB476" s="3"/>
      <c r="AC476" s="3"/>
    </row>
    <row r="477" spans="10:29" x14ac:dyDescent="0.25">
      <c r="J477" s="3"/>
      <c r="K477" s="3"/>
      <c r="L477" s="3"/>
      <c r="M477" s="3"/>
      <c r="N477" s="3"/>
      <c r="P477" s="3"/>
      <c r="R477" s="3"/>
      <c r="V477" s="3"/>
      <c r="X477" s="3"/>
      <c r="Z477" s="3"/>
      <c r="AA477" s="3"/>
      <c r="AB477" s="3"/>
      <c r="AC477" s="3"/>
    </row>
    <row r="478" spans="10:29" x14ac:dyDescent="0.25">
      <c r="J478" s="3"/>
      <c r="K478" s="3"/>
      <c r="L478" s="3"/>
      <c r="M478" s="3"/>
      <c r="N478" s="3"/>
      <c r="P478" s="3"/>
      <c r="R478" s="3"/>
      <c r="V478" s="3"/>
      <c r="X478" s="3"/>
      <c r="Z478" s="3"/>
      <c r="AA478" s="3"/>
      <c r="AB478" s="3"/>
      <c r="AC478" s="3"/>
    </row>
    <row r="479" spans="10:29" x14ac:dyDescent="0.25">
      <c r="J479" s="3"/>
      <c r="K479" s="3"/>
      <c r="L479" s="3"/>
      <c r="M479" s="3"/>
      <c r="N479" s="3"/>
      <c r="P479" s="3"/>
      <c r="R479" s="3"/>
      <c r="V479" s="3"/>
      <c r="X479" s="3"/>
      <c r="Z479" s="3"/>
      <c r="AA479" s="3"/>
      <c r="AB479" s="3"/>
      <c r="AC479" s="3"/>
    </row>
    <row r="480" spans="10:29" x14ac:dyDescent="0.25">
      <c r="J480" s="3"/>
      <c r="K480" s="3"/>
      <c r="L480" s="3"/>
      <c r="M480" s="3"/>
      <c r="N480" s="3"/>
      <c r="P480" s="3"/>
      <c r="R480" s="3"/>
      <c r="V480" s="3"/>
      <c r="X480" s="3"/>
      <c r="Z480" s="3"/>
      <c r="AA480" s="3"/>
      <c r="AB480" s="3"/>
      <c r="AC480" s="3"/>
    </row>
    <row r="481" spans="10:29" x14ac:dyDescent="0.25">
      <c r="J481" s="3"/>
      <c r="K481" s="3"/>
      <c r="L481" s="3"/>
      <c r="M481" s="3"/>
      <c r="N481" s="3"/>
      <c r="P481" s="3"/>
      <c r="R481" s="3"/>
      <c r="V481" s="3"/>
      <c r="X481" s="3"/>
      <c r="Z481" s="3"/>
      <c r="AA481" s="3"/>
      <c r="AB481" s="3"/>
      <c r="AC481" s="3"/>
    </row>
    <row r="482" spans="10:29" x14ac:dyDescent="0.25">
      <c r="J482" s="3"/>
      <c r="K482" s="3"/>
      <c r="L482" s="3"/>
      <c r="M482" s="3"/>
      <c r="N482" s="3"/>
      <c r="P482" s="3"/>
      <c r="R482" s="3"/>
      <c r="V482" s="3"/>
      <c r="X482" s="3"/>
      <c r="Z482" s="3"/>
      <c r="AA482" s="3"/>
      <c r="AB482" s="3"/>
      <c r="AC482" s="3"/>
    </row>
    <row r="483" spans="10:29" x14ac:dyDescent="0.25">
      <c r="J483" s="3"/>
      <c r="K483" s="3"/>
      <c r="L483" s="3"/>
      <c r="M483" s="3"/>
      <c r="N483" s="3"/>
      <c r="P483" s="3"/>
      <c r="R483" s="3"/>
      <c r="V483" s="3"/>
      <c r="X483" s="3"/>
      <c r="Z483" s="3"/>
      <c r="AA483" s="3"/>
      <c r="AB483" s="3"/>
      <c r="AC483" s="3"/>
    </row>
    <row r="484" spans="10:29" x14ac:dyDescent="0.25">
      <c r="J484" s="3"/>
      <c r="K484" s="3"/>
      <c r="L484" s="3"/>
      <c r="M484" s="3"/>
      <c r="N484" s="3"/>
      <c r="P484" s="3"/>
      <c r="R484" s="3"/>
      <c r="V484" s="3"/>
      <c r="X484" s="3"/>
      <c r="Z484" s="3"/>
      <c r="AA484" s="3"/>
      <c r="AB484" s="3"/>
      <c r="AC484" s="3"/>
    </row>
    <row r="485" spans="10:29" x14ac:dyDescent="0.25">
      <c r="J485" s="3"/>
      <c r="K485" s="3"/>
      <c r="L485" s="3"/>
      <c r="M485" s="3"/>
      <c r="N485" s="3"/>
      <c r="P485" s="3"/>
      <c r="R485" s="3"/>
      <c r="V485" s="3"/>
      <c r="X485" s="3"/>
      <c r="Z485" s="3"/>
      <c r="AA485" s="3"/>
      <c r="AB485" s="3"/>
      <c r="AC485" s="3"/>
    </row>
    <row r="486" spans="10:29" x14ac:dyDescent="0.25">
      <c r="J486" s="3"/>
      <c r="K486" s="3"/>
      <c r="L486" s="3"/>
      <c r="M486" s="3"/>
      <c r="N486" s="3"/>
      <c r="P486" s="3"/>
      <c r="R486" s="3"/>
      <c r="V486" s="3"/>
      <c r="X486" s="3"/>
      <c r="Z486" s="3"/>
      <c r="AA486" s="3"/>
      <c r="AB486" s="3"/>
      <c r="AC486" s="3"/>
    </row>
    <row r="487" spans="10:29" x14ac:dyDescent="0.25">
      <c r="J487" s="3"/>
      <c r="K487" s="3"/>
      <c r="L487" s="3"/>
      <c r="M487" s="3"/>
      <c r="N487" s="3"/>
      <c r="P487" s="3"/>
      <c r="R487" s="3"/>
      <c r="V487" s="3"/>
      <c r="X487" s="3"/>
      <c r="Z487" s="3"/>
      <c r="AA487" s="3"/>
      <c r="AB487" s="3"/>
      <c r="AC487" s="3"/>
    </row>
    <row r="488" spans="10:29" x14ac:dyDescent="0.25">
      <c r="J488" s="3"/>
      <c r="K488" s="3"/>
      <c r="L488" s="3"/>
      <c r="M488" s="3"/>
      <c r="N488" s="3"/>
      <c r="P488" s="3"/>
      <c r="R488" s="3"/>
      <c r="V488" s="3"/>
      <c r="X488" s="3"/>
      <c r="Z488" s="3"/>
      <c r="AA488" s="3"/>
      <c r="AB488" s="3"/>
      <c r="AC488" s="3"/>
    </row>
    <row r="489" spans="10:29" x14ac:dyDescent="0.25">
      <c r="J489" s="3"/>
      <c r="K489" s="3"/>
      <c r="L489" s="3"/>
      <c r="M489" s="3"/>
      <c r="N489" s="3"/>
      <c r="P489" s="3"/>
      <c r="R489" s="3"/>
      <c r="V489" s="3"/>
      <c r="X489" s="3"/>
      <c r="Z489" s="3"/>
      <c r="AA489" s="3"/>
      <c r="AB489" s="3"/>
      <c r="AC489" s="3"/>
    </row>
    <row r="490" spans="10:29" x14ac:dyDescent="0.25">
      <c r="J490" s="3"/>
      <c r="K490" s="3"/>
      <c r="L490" s="3"/>
      <c r="M490" s="3"/>
      <c r="N490" s="3"/>
      <c r="P490" s="3"/>
      <c r="R490" s="3"/>
      <c r="V490" s="3"/>
      <c r="X490" s="3"/>
      <c r="Z490" s="3"/>
      <c r="AA490" s="3"/>
      <c r="AB490" s="3"/>
      <c r="AC490" s="3"/>
    </row>
    <row r="491" spans="10:29" x14ac:dyDescent="0.25">
      <c r="J491" s="3"/>
      <c r="K491" s="3"/>
      <c r="L491" s="3"/>
      <c r="M491" s="3"/>
      <c r="N491" s="3"/>
      <c r="P491" s="3"/>
      <c r="R491" s="3"/>
      <c r="V491" s="3"/>
      <c r="X491" s="3"/>
      <c r="Z491" s="3"/>
      <c r="AA491" s="3"/>
      <c r="AB491" s="3"/>
      <c r="AC491" s="3"/>
    </row>
    <row r="492" spans="10:29" x14ac:dyDescent="0.25">
      <c r="J492" s="3"/>
      <c r="K492" s="3"/>
      <c r="L492" s="3"/>
      <c r="M492" s="3"/>
      <c r="N492" s="3"/>
      <c r="P492" s="3"/>
      <c r="R492" s="3"/>
      <c r="V492" s="3"/>
      <c r="X492" s="3"/>
      <c r="Z492" s="3"/>
      <c r="AA492" s="3"/>
      <c r="AB492" s="3"/>
      <c r="AC492" s="3"/>
    </row>
    <row r="493" spans="10:29" x14ac:dyDescent="0.25">
      <c r="J493" s="3"/>
      <c r="K493" s="3"/>
      <c r="L493" s="3"/>
      <c r="M493" s="3"/>
      <c r="N493" s="3"/>
      <c r="P493" s="3"/>
      <c r="R493" s="3"/>
      <c r="V493" s="3"/>
      <c r="X493" s="3"/>
      <c r="Z493" s="3"/>
      <c r="AA493" s="3"/>
      <c r="AB493" s="3"/>
      <c r="AC493" s="3"/>
    </row>
    <row r="494" spans="10:29" x14ac:dyDescent="0.25">
      <c r="J494" s="3"/>
      <c r="K494" s="3"/>
      <c r="L494" s="3"/>
      <c r="M494" s="3"/>
      <c r="N494" s="3"/>
      <c r="P494" s="3"/>
      <c r="R494" s="3"/>
      <c r="V494" s="3"/>
      <c r="X494" s="3"/>
      <c r="Z494" s="3"/>
      <c r="AA494" s="3"/>
      <c r="AB494" s="3"/>
      <c r="AC494" s="3"/>
    </row>
    <row r="495" spans="10:29" x14ac:dyDescent="0.25">
      <c r="J495" s="3"/>
      <c r="K495" s="3"/>
      <c r="L495" s="3"/>
      <c r="M495" s="3"/>
      <c r="N495" s="3"/>
      <c r="P495" s="3"/>
      <c r="R495" s="3"/>
      <c r="V495" s="3"/>
      <c r="X495" s="3"/>
      <c r="Z495" s="3"/>
      <c r="AA495" s="3"/>
      <c r="AB495" s="3"/>
      <c r="AC495" s="3"/>
    </row>
    <row r="496" spans="10:29" x14ac:dyDescent="0.25">
      <c r="J496" s="3"/>
      <c r="K496" s="3"/>
      <c r="L496" s="3"/>
      <c r="M496" s="3"/>
      <c r="N496" s="3"/>
      <c r="P496" s="3"/>
      <c r="R496" s="3"/>
      <c r="V496" s="3"/>
      <c r="X496" s="3"/>
      <c r="Z496" s="3"/>
      <c r="AA496" s="3"/>
      <c r="AB496" s="3"/>
      <c r="AC496" s="3"/>
    </row>
    <row r="497" spans="10:29" x14ac:dyDescent="0.25">
      <c r="J497" s="3"/>
      <c r="K497" s="3"/>
      <c r="L497" s="3"/>
      <c r="M497" s="3"/>
      <c r="N497" s="3"/>
      <c r="P497" s="3"/>
      <c r="R497" s="3"/>
      <c r="V497" s="3"/>
      <c r="X497" s="3"/>
      <c r="Z497" s="3"/>
      <c r="AA497" s="3"/>
      <c r="AB497" s="3"/>
      <c r="AC497" s="3"/>
    </row>
    <row r="498" spans="10:29" x14ac:dyDescent="0.25">
      <c r="J498" s="3"/>
      <c r="K498" s="3"/>
      <c r="L498" s="3"/>
      <c r="M498" s="3"/>
      <c r="N498" s="3"/>
      <c r="P498" s="3"/>
      <c r="R498" s="3"/>
      <c r="V498" s="3"/>
      <c r="X498" s="3"/>
      <c r="Z498" s="3"/>
      <c r="AA498" s="3"/>
      <c r="AB498" s="3"/>
      <c r="AC498" s="3"/>
    </row>
    <row r="499" spans="10:29" x14ac:dyDescent="0.25">
      <c r="J499" s="3"/>
      <c r="K499" s="3"/>
      <c r="L499" s="3"/>
      <c r="M499" s="3"/>
      <c r="N499" s="3"/>
      <c r="P499" s="3"/>
      <c r="R499" s="3"/>
      <c r="V499" s="3"/>
      <c r="X499" s="3"/>
      <c r="Z499" s="3"/>
      <c r="AA499" s="3"/>
      <c r="AB499" s="3"/>
      <c r="AC499" s="3"/>
    </row>
    <row r="500" spans="10:29" x14ac:dyDescent="0.25">
      <c r="J500" s="3"/>
      <c r="K500" s="3"/>
      <c r="L500" s="3"/>
      <c r="M500" s="3"/>
      <c r="N500" s="3"/>
      <c r="P500" s="3"/>
      <c r="R500" s="3"/>
      <c r="V500" s="3"/>
      <c r="X500" s="3"/>
      <c r="Z500" s="3"/>
      <c r="AA500" s="3"/>
      <c r="AB500" s="3"/>
      <c r="AC500" s="3"/>
    </row>
    <row r="501" spans="10:29" x14ac:dyDescent="0.25">
      <c r="J501" s="3"/>
      <c r="K501" s="3"/>
      <c r="L501" s="3"/>
      <c r="M501" s="3"/>
      <c r="N501" s="3"/>
      <c r="P501" s="3"/>
      <c r="R501" s="3"/>
      <c r="V501" s="3"/>
      <c r="X501" s="3"/>
      <c r="Z501" s="3"/>
      <c r="AA501" s="3"/>
      <c r="AB501" s="3"/>
      <c r="AC501" s="3"/>
    </row>
    <row r="502" spans="10:29" x14ac:dyDescent="0.25">
      <c r="J502" s="3"/>
      <c r="K502" s="3"/>
      <c r="L502" s="3"/>
      <c r="M502" s="3"/>
      <c r="N502" s="3"/>
      <c r="P502" s="3"/>
      <c r="R502" s="3"/>
      <c r="V502" s="3"/>
      <c r="X502" s="3"/>
      <c r="Z502" s="3"/>
      <c r="AA502" s="3"/>
      <c r="AB502" s="3"/>
      <c r="AC502" s="3"/>
    </row>
    <row r="503" spans="10:29" x14ac:dyDescent="0.25">
      <c r="J503" s="3"/>
      <c r="K503" s="3"/>
      <c r="L503" s="3"/>
      <c r="M503" s="3"/>
      <c r="N503" s="3"/>
      <c r="P503" s="3"/>
      <c r="R503" s="3"/>
      <c r="V503" s="3"/>
      <c r="X503" s="3"/>
      <c r="Z503" s="3"/>
      <c r="AA503" s="3"/>
      <c r="AB503" s="3"/>
      <c r="AC503" s="3"/>
    </row>
    <row r="504" spans="10:29" x14ac:dyDescent="0.25">
      <c r="J504" s="3"/>
      <c r="K504" s="3"/>
      <c r="L504" s="3"/>
      <c r="M504" s="3"/>
      <c r="N504" s="3"/>
      <c r="P504" s="3"/>
      <c r="R504" s="3"/>
      <c r="V504" s="3"/>
      <c r="X504" s="3"/>
      <c r="Z504" s="3"/>
      <c r="AA504" s="3"/>
      <c r="AB504" s="3"/>
      <c r="AC504" s="3"/>
    </row>
    <row r="505" spans="10:29" x14ac:dyDescent="0.25">
      <c r="J505" s="3"/>
      <c r="K505" s="3"/>
      <c r="L505" s="3"/>
      <c r="M505" s="3"/>
      <c r="N505" s="3"/>
      <c r="P505" s="3"/>
      <c r="R505" s="3"/>
      <c r="V505" s="3"/>
      <c r="X505" s="3"/>
      <c r="Z505" s="3"/>
      <c r="AA505" s="3"/>
      <c r="AB505" s="3"/>
      <c r="AC505" s="3"/>
    </row>
    <row r="506" spans="10:29" x14ac:dyDescent="0.25">
      <c r="J506" s="3"/>
      <c r="K506" s="3"/>
      <c r="L506" s="3"/>
      <c r="M506" s="3"/>
      <c r="N506" s="3"/>
      <c r="P506" s="3"/>
      <c r="R506" s="3"/>
      <c r="V506" s="3"/>
      <c r="X506" s="3"/>
      <c r="Z506" s="3"/>
      <c r="AA506" s="3"/>
      <c r="AB506" s="3"/>
      <c r="AC506" s="3"/>
    </row>
    <row r="507" spans="10:29" x14ac:dyDescent="0.25">
      <c r="J507" s="3"/>
      <c r="K507" s="3"/>
      <c r="L507" s="3"/>
      <c r="M507" s="3"/>
      <c r="N507" s="3"/>
      <c r="P507" s="3"/>
      <c r="R507" s="3"/>
      <c r="V507" s="3"/>
      <c r="X507" s="3"/>
      <c r="Z507" s="3"/>
      <c r="AA507" s="3"/>
      <c r="AB507" s="3"/>
      <c r="AC507" s="3"/>
    </row>
    <row r="508" spans="10:29" x14ac:dyDescent="0.25">
      <c r="J508" s="3"/>
      <c r="K508" s="3"/>
      <c r="L508" s="3"/>
      <c r="M508" s="3"/>
      <c r="N508" s="3"/>
      <c r="P508" s="3"/>
      <c r="R508" s="3"/>
      <c r="V508" s="3"/>
      <c r="X508" s="3"/>
      <c r="Z508" s="3"/>
      <c r="AA508" s="3"/>
      <c r="AB508" s="3"/>
      <c r="AC508" s="3"/>
    </row>
    <row r="509" spans="10:29" x14ac:dyDescent="0.25">
      <c r="J509" s="3"/>
      <c r="K509" s="3"/>
      <c r="L509" s="3"/>
      <c r="M509" s="3"/>
      <c r="N509" s="3"/>
      <c r="P509" s="3"/>
      <c r="R509" s="3"/>
      <c r="V509" s="3"/>
      <c r="X509" s="3"/>
      <c r="Z509" s="3"/>
      <c r="AA509" s="3"/>
      <c r="AB509" s="3"/>
      <c r="AC509" s="3"/>
    </row>
    <row r="510" spans="10:29" x14ac:dyDescent="0.25">
      <c r="J510" s="3"/>
      <c r="K510" s="3"/>
      <c r="L510" s="3"/>
      <c r="M510" s="3"/>
      <c r="N510" s="3"/>
      <c r="P510" s="3"/>
      <c r="R510" s="3"/>
      <c r="V510" s="3"/>
      <c r="X510" s="3"/>
      <c r="Z510" s="3"/>
      <c r="AA510" s="3"/>
      <c r="AB510" s="3"/>
      <c r="AC510" s="3"/>
    </row>
    <row r="511" spans="10:29" x14ac:dyDescent="0.25">
      <c r="J511" s="3"/>
      <c r="K511" s="3"/>
      <c r="L511" s="3"/>
      <c r="M511" s="3"/>
      <c r="N511" s="3"/>
      <c r="P511" s="3"/>
      <c r="R511" s="3"/>
      <c r="V511" s="3"/>
      <c r="X511" s="3"/>
      <c r="Z511" s="3"/>
      <c r="AA511" s="3"/>
      <c r="AB511" s="3"/>
      <c r="AC511" s="3"/>
    </row>
    <row r="512" spans="10:29" x14ac:dyDescent="0.25">
      <c r="J512" s="3"/>
      <c r="K512" s="3"/>
      <c r="L512" s="3"/>
      <c r="M512" s="3"/>
      <c r="N512" s="3"/>
      <c r="P512" s="3"/>
      <c r="R512" s="3"/>
      <c r="V512" s="3"/>
      <c r="X512" s="3"/>
      <c r="Z512" s="3"/>
      <c r="AA512" s="3"/>
      <c r="AB512" s="3"/>
      <c r="AC512" s="3"/>
    </row>
    <row r="513" spans="10:29" x14ac:dyDescent="0.25">
      <c r="J513" s="3"/>
      <c r="K513" s="3"/>
      <c r="L513" s="3"/>
      <c r="M513" s="3"/>
      <c r="N513" s="3"/>
      <c r="P513" s="3"/>
      <c r="R513" s="3"/>
      <c r="V513" s="3"/>
      <c r="X513" s="3"/>
      <c r="Z513" s="3"/>
      <c r="AA513" s="3"/>
      <c r="AB513" s="3"/>
      <c r="AC513" s="3"/>
    </row>
    <row r="514" spans="10:29" x14ac:dyDescent="0.25">
      <c r="J514" s="3"/>
      <c r="K514" s="3"/>
      <c r="L514" s="3"/>
      <c r="M514" s="3"/>
      <c r="N514" s="3"/>
      <c r="P514" s="3"/>
      <c r="R514" s="3"/>
      <c r="V514" s="3"/>
      <c r="X514" s="3"/>
      <c r="Z514" s="3"/>
      <c r="AA514" s="3"/>
      <c r="AB514" s="3"/>
      <c r="AC514" s="3"/>
    </row>
    <row r="515" spans="10:29" x14ac:dyDescent="0.25">
      <c r="J515" s="3"/>
      <c r="K515" s="3"/>
      <c r="L515" s="3"/>
      <c r="M515" s="3"/>
      <c r="N515" s="3"/>
      <c r="P515" s="3"/>
      <c r="R515" s="3"/>
      <c r="V515" s="3"/>
      <c r="X515" s="3"/>
      <c r="Z515" s="3"/>
      <c r="AA515" s="3"/>
      <c r="AB515" s="3"/>
      <c r="AC515" s="3"/>
    </row>
    <row r="516" spans="10:29" x14ac:dyDescent="0.25">
      <c r="J516" s="3"/>
      <c r="K516" s="3"/>
      <c r="L516" s="3"/>
      <c r="M516" s="3"/>
      <c r="N516" s="3"/>
      <c r="P516" s="3"/>
      <c r="R516" s="3"/>
      <c r="V516" s="3"/>
      <c r="X516" s="3"/>
      <c r="Z516" s="3"/>
      <c r="AA516" s="3"/>
      <c r="AB516" s="3"/>
      <c r="AC516" s="3"/>
    </row>
    <row r="517" spans="10:29" x14ac:dyDescent="0.25">
      <c r="J517" s="3"/>
      <c r="K517" s="3"/>
      <c r="L517" s="3"/>
      <c r="M517" s="3"/>
      <c r="N517" s="3"/>
      <c r="P517" s="3"/>
      <c r="R517" s="3"/>
      <c r="V517" s="3"/>
      <c r="X517" s="3"/>
      <c r="Z517" s="3"/>
      <c r="AA517" s="3"/>
      <c r="AB517" s="3"/>
      <c r="AC517" s="3"/>
    </row>
    <row r="518" spans="10:29" x14ac:dyDescent="0.25">
      <c r="J518" s="3"/>
      <c r="K518" s="3"/>
      <c r="L518" s="3"/>
      <c r="M518" s="3"/>
      <c r="N518" s="3"/>
      <c r="P518" s="3"/>
      <c r="R518" s="3"/>
      <c r="V518" s="3"/>
      <c r="X518" s="3"/>
      <c r="Z518" s="3"/>
      <c r="AA518" s="3"/>
      <c r="AB518" s="3"/>
      <c r="AC518" s="3"/>
    </row>
    <row r="519" spans="10:29" x14ac:dyDescent="0.25">
      <c r="J519" s="3"/>
      <c r="K519" s="3"/>
      <c r="L519" s="3"/>
      <c r="M519" s="3"/>
      <c r="N519" s="3"/>
      <c r="P519" s="3"/>
      <c r="R519" s="3"/>
      <c r="V519" s="3"/>
      <c r="X519" s="3"/>
      <c r="Z519" s="3"/>
      <c r="AA519" s="3"/>
      <c r="AB519" s="3"/>
      <c r="AC519" s="3"/>
    </row>
    <row r="520" spans="10:29" x14ac:dyDescent="0.25">
      <c r="J520" s="3"/>
      <c r="K520" s="3"/>
      <c r="L520" s="3"/>
      <c r="M520" s="3"/>
      <c r="N520" s="3"/>
      <c r="P520" s="3"/>
      <c r="R520" s="3"/>
      <c r="V520" s="3"/>
      <c r="X520" s="3"/>
      <c r="Z520" s="3"/>
      <c r="AA520" s="3"/>
      <c r="AB520" s="3"/>
      <c r="AC520" s="3"/>
    </row>
    <row r="521" spans="10:29" x14ac:dyDescent="0.25">
      <c r="J521" s="3"/>
      <c r="K521" s="3"/>
      <c r="L521" s="3"/>
      <c r="M521" s="3"/>
      <c r="N521" s="3"/>
      <c r="P521" s="3"/>
      <c r="R521" s="3"/>
      <c r="V521" s="3"/>
      <c r="X521" s="3"/>
      <c r="Z521" s="3"/>
      <c r="AA521" s="3"/>
      <c r="AB521" s="3"/>
      <c r="AC521" s="3"/>
    </row>
    <row r="522" spans="10:29" x14ac:dyDescent="0.25">
      <c r="J522" s="3"/>
      <c r="K522" s="3"/>
      <c r="L522" s="3"/>
      <c r="M522" s="3"/>
      <c r="N522" s="3"/>
      <c r="P522" s="3"/>
      <c r="R522" s="3"/>
      <c r="V522" s="3"/>
      <c r="X522" s="3"/>
      <c r="Z522" s="3"/>
      <c r="AA522" s="3"/>
      <c r="AB522" s="3"/>
      <c r="AC522" s="3"/>
    </row>
    <row r="523" spans="10:29" x14ac:dyDescent="0.25">
      <c r="J523" s="3"/>
      <c r="K523" s="3"/>
      <c r="L523" s="3"/>
      <c r="M523" s="3"/>
      <c r="N523" s="3"/>
      <c r="P523" s="3"/>
      <c r="R523" s="3"/>
      <c r="V523" s="3"/>
      <c r="X523" s="3"/>
      <c r="Z523" s="3"/>
      <c r="AA523" s="3"/>
      <c r="AB523" s="3"/>
      <c r="AC523" s="3"/>
    </row>
    <row r="524" spans="10:29" x14ac:dyDescent="0.25">
      <c r="J524" s="3"/>
      <c r="K524" s="3"/>
      <c r="L524" s="3"/>
      <c r="M524" s="3"/>
      <c r="N524" s="3"/>
      <c r="P524" s="3"/>
      <c r="R524" s="3"/>
      <c r="V524" s="3"/>
      <c r="X524" s="3"/>
      <c r="Z524" s="3"/>
      <c r="AA524" s="3"/>
      <c r="AB524" s="3"/>
      <c r="AC524" s="3"/>
    </row>
    <row r="525" spans="10:29" x14ac:dyDescent="0.25">
      <c r="J525" s="3"/>
      <c r="K525" s="3"/>
      <c r="L525" s="3"/>
      <c r="M525" s="3"/>
      <c r="N525" s="3"/>
      <c r="P525" s="3"/>
      <c r="R525" s="3"/>
      <c r="V525" s="3"/>
      <c r="X525" s="3"/>
      <c r="Z525" s="3"/>
      <c r="AA525" s="3"/>
      <c r="AB525" s="3"/>
      <c r="AC525" s="3"/>
    </row>
    <row r="526" spans="10:29" x14ac:dyDescent="0.25">
      <c r="J526" s="3"/>
      <c r="K526" s="3"/>
      <c r="L526" s="3"/>
      <c r="M526" s="3"/>
      <c r="N526" s="3"/>
      <c r="P526" s="3"/>
      <c r="R526" s="3"/>
      <c r="V526" s="3"/>
      <c r="X526" s="3"/>
      <c r="Z526" s="3"/>
      <c r="AA526" s="3"/>
      <c r="AB526" s="3"/>
      <c r="AC526" s="3"/>
    </row>
    <row r="527" spans="10:29" x14ac:dyDescent="0.25">
      <c r="J527" s="3"/>
      <c r="K527" s="3"/>
      <c r="L527" s="3"/>
      <c r="M527" s="3"/>
      <c r="N527" s="3"/>
      <c r="P527" s="3"/>
      <c r="R527" s="3"/>
      <c r="V527" s="3"/>
      <c r="X527" s="3"/>
      <c r="Z527" s="3"/>
      <c r="AA527" s="3"/>
      <c r="AB527" s="3"/>
      <c r="AC527" s="3"/>
    </row>
    <row r="528" spans="10:29" x14ac:dyDescent="0.25">
      <c r="J528" s="3"/>
      <c r="K528" s="3"/>
      <c r="L528" s="3"/>
      <c r="M528" s="3"/>
      <c r="N528" s="3"/>
      <c r="P528" s="3"/>
      <c r="R528" s="3"/>
      <c r="V528" s="3"/>
      <c r="X528" s="3"/>
      <c r="Z528" s="3"/>
      <c r="AA528" s="3"/>
      <c r="AB528" s="3"/>
      <c r="AC528" s="3"/>
    </row>
    <row r="529" spans="10:29" x14ac:dyDescent="0.25">
      <c r="J529" s="3"/>
      <c r="K529" s="3"/>
      <c r="L529" s="3"/>
      <c r="M529" s="3"/>
      <c r="N529" s="3"/>
      <c r="P529" s="3"/>
      <c r="R529" s="3"/>
      <c r="V529" s="3"/>
      <c r="X529" s="3"/>
      <c r="Z529" s="3"/>
      <c r="AA529" s="3"/>
      <c r="AB529" s="3"/>
      <c r="AC529" s="3"/>
    </row>
    <row r="530" spans="10:29" x14ac:dyDescent="0.25">
      <c r="J530" s="3"/>
      <c r="K530" s="3"/>
      <c r="L530" s="3"/>
      <c r="M530" s="3"/>
      <c r="N530" s="3"/>
      <c r="P530" s="3"/>
      <c r="R530" s="3"/>
      <c r="V530" s="3"/>
      <c r="X530" s="3"/>
      <c r="Z530" s="3"/>
      <c r="AA530" s="3"/>
      <c r="AB530" s="3"/>
      <c r="AC530" s="3"/>
    </row>
    <row r="531" spans="10:29" x14ac:dyDescent="0.25">
      <c r="J531" s="3"/>
      <c r="K531" s="3"/>
      <c r="L531" s="3"/>
      <c r="M531" s="3"/>
      <c r="N531" s="3"/>
      <c r="P531" s="3"/>
      <c r="R531" s="3"/>
      <c r="V531" s="3"/>
      <c r="X531" s="3"/>
      <c r="Z531" s="3"/>
      <c r="AA531" s="3"/>
      <c r="AB531" s="3"/>
      <c r="AC531" s="3"/>
    </row>
    <row r="532" spans="10:29" x14ac:dyDescent="0.25">
      <c r="J532" s="3"/>
      <c r="K532" s="3"/>
      <c r="L532" s="3"/>
      <c r="M532" s="3"/>
      <c r="N532" s="3"/>
      <c r="P532" s="3"/>
      <c r="R532" s="3"/>
      <c r="V532" s="3"/>
      <c r="X532" s="3"/>
      <c r="Z532" s="3"/>
      <c r="AA532" s="3"/>
      <c r="AB532" s="3"/>
      <c r="AC532" s="3"/>
    </row>
    <row r="533" spans="10:29" x14ac:dyDescent="0.25">
      <c r="J533" s="3"/>
      <c r="K533" s="3"/>
      <c r="L533" s="3"/>
      <c r="M533" s="3"/>
      <c r="N533" s="3"/>
      <c r="P533" s="3"/>
      <c r="R533" s="3"/>
      <c r="V533" s="3"/>
      <c r="X533" s="3"/>
      <c r="Z533" s="3"/>
      <c r="AA533" s="3"/>
      <c r="AB533" s="3"/>
      <c r="AC533" s="3"/>
    </row>
    <row r="534" spans="10:29" x14ac:dyDescent="0.25">
      <c r="J534" s="3"/>
      <c r="K534" s="3"/>
      <c r="L534" s="3"/>
      <c r="M534" s="3"/>
      <c r="N534" s="3"/>
      <c r="P534" s="3"/>
      <c r="R534" s="3"/>
      <c r="V534" s="3"/>
      <c r="X534" s="3"/>
      <c r="Z534" s="3"/>
      <c r="AA534" s="3"/>
      <c r="AB534" s="3"/>
      <c r="AC534" s="3"/>
    </row>
    <row r="535" spans="10:29" x14ac:dyDescent="0.25">
      <c r="J535" s="3"/>
      <c r="K535" s="3"/>
      <c r="L535" s="3"/>
      <c r="M535" s="3"/>
      <c r="N535" s="3"/>
      <c r="P535" s="3"/>
      <c r="R535" s="3"/>
      <c r="V535" s="3"/>
      <c r="X535" s="3"/>
      <c r="Z535" s="3"/>
      <c r="AA535" s="3"/>
      <c r="AB535" s="3"/>
      <c r="AC535" s="3"/>
    </row>
    <row r="536" spans="10:29" x14ac:dyDescent="0.25">
      <c r="J536" s="3"/>
      <c r="K536" s="3"/>
      <c r="L536" s="3"/>
      <c r="M536" s="3"/>
      <c r="N536" s="3"/>
      <c r="P536" s="3"/>
      <c r="R536" s="3"/>
      <c r="V536" s="3"/>
      <c r="X536" s="3"/>
      <c r="Z536" s="3"/>
      <c r="AA536" s="3"/>
      <c r="AB536" s="3"/>
      <c r="AC536" s="3"/>
    </row>
    <row r="537" spans="10:29" x14ac:dyDescent="0.25">
      <c r="J537" s="3"/>
      <c r="K537" s="3"/>
      <c r="L537" s="3"/>
      <c r="M537" s="3"/>
      <c r="N537" s="3"/>
      <c r="P537" s="3"/>
      <c r="R537" s="3"/>
      <c r="V537" s="3"/>
      <c r="X537" s="3"/>
      <c r="Z537" s="3"/>
      <c r="AA537" s="3"/>
      <c r="AB537" s="3"/>
      <c r="AC537" s="3"/>
    </row>
    <row r="538" spans="10:29" x14ac:dyDescent="0.25">
      <c r="J538" s="3"/>
      <c r="K538" s="3"/>
      <c r="L538" s="3"/>
      <c r="M538" s="3"/>
      <c r="N538" s="3"/>
      <c r="P538" s="3"/>
      <c r="R538" s="3"/>
      <c r="V538" s="3"/>
      <c r="X538" s="3"/>
      <c r="Z538" s="3"/>
      <c r="AA538" s="3"/>
      <c r="AB538" s="3"/>
      <c r="AC538" s="3"/>
    </row>
    <row r="539" spans="10:29" x14ac:dyDescent="0.25">
      <c r="J539" s="3"/>
      <c r="K539" s="3"/>
      <c r="L539" s="3"/>
      <c r="M539" s="3"/>
      <c r="N539" s="3"/>
      <c r="P539" s="3"/>
      <c r="R539" s="3"/>
      <c r="V539" s="3"/>
      <c r="X539" s="3"/>
      <c r="Z539" s="3"/>
      <c r="AA539" s="3"/>
      <c r="AB539" s="3"/>
      <c r="AC539" s="3"/>
    </row>
    <row r="540" spans="10:29" x14ac:dyDescent="0.25">
      <c r="J540" s="3"/>
      <c r="K540" s="3"/>
      <c r="L540" s="3"/>
      <c r="M540" s="3"/>
      <c r="N540" s="3"/>
      <c r="P540" s="3"/>
      <c r="R540" s="3"/>
      <c r="V540" s="3"/>
      <c r="X540" s="3"/>
      <c r="Z540" s="3"/>
      <c r="AA540" s="3"/>
      <c r="AB540" s="3"/>
      <c r="AC540" s="3"/>
    </row>
    <row r="541" spans="10:29" x14ac:dyDescent="0.25">
      <c r="J541" s="3"/>
      <c r="K541" s="3"/>
      <c r="L541" s="3"/>
      <c r="M541" s="3"/>
      <c r="N541" s="3"/>
      <c r="P541" s="3"/>
      <c r="R541" s="3"/>
      <c r="V541" s="3"/>
      <c r="X541" s="3"/>
      <c r="Z541" s="3"/>
      <c r="AA541" s="3"/>
      <c r="AB541" s="3"/>
      <c r="AC541" s="3"/>
    </row>
    <row r="542" spans="10:29" x14ac:dyDescent="0.25">
      <c r="J542" s="3"/>
      <c r="K542" s="3"/>
      <c r="L542" s="3"/>
      <c r="M542" s="3"/>
      <c r="N542" s="3"/>
      <c r="P542" s="3"/>
      <c r="R542" s="3"/>
      <c r="V542" s="3"/>
      <c r="X542" s="3"/>
      <c r="Z542" s="3"/>
      <c r="AA542" s="3"/>
      <c r="AB542" s="3"/>
      <c r="AC542" s="3"/>
    </row>
    <row r="543" spans="10:29" x14ac:dyDescent="0.25">
      <c r="J543" s="3"/>
      <c r="K543" s="3"/>
      <c r="L543" s="3"/>
      <c r="M543" s="3"/>
      <c r="N543" s="3"/>
      <c r="P543" s="3"/>
      <c r="R543" s="3"/>
      <c r="V543" s="3"/>
      <c r="X543" s="3"/>
      <c r="Z543" s="3"/>
      <c r="AA543" s="3"/>
      <c r="AB543" s="3"/>
      <c r="AC543" s="3"/>
    </row>
    <row r="544" spans="10:29" x14ac:dyDescent="0.25">
      <c r="J544" s="3"/>
      <c r="K544" s="3"/>
      <c r="L544" s="3"/>
      <c r="M544" s="3"/>
      <c r="N544" s="3"/>
      <c r="P544" s="3"/>
      <c r="R544" s="3"/>
      <c r="V544" s="3"/>
      <c r="X544" s="3"/>
      <c r="Z544" s="3"/>
      <c r="AA544" s="3"/>
      <c r="AB544" s="3"/>
      <c r="AC544" s="3"/>
    </row>
    <row r="545" spans="10:29" x14ac:dyDescent="0.25">
      <c r="J545" s="3"/>
      <c r="K545" s="3"/>
      <c r="L545" s="3"/>
      <c r="M545" s="3"/>
      <c r="N545" s="3"/>
      <c r="P545" s="3"/>
      <c r="R545" s="3"/>
      <c r="V545" s="3"/>
      <c r="X545" s="3"/>
      <c r="Z545" s="3"/>
      <c r="AA545" s="3"/>
      <c r="AB545" s="3"/>
      <c r="AC545" s="3"/>
    </row>
    <row r="546" spans="10:29" x14ac:dyDescent="0.25">
      <c r="J546" s="3"/>
      <c r="K546" s="3"/>
      <c r="L546" s="3"/>
      <c r="M546" s="3"/>
      <c r="N546" s="3"/>
      <c r="P546" s="3"/>
      <c r="R546" s="3"/>
      <c r="V546" s="3"/>
      <c r="X546" s="3"/>
      <c r="Z546" s="3"/>
      <c r="AA546" s="3"/>
      <c r="AB546" s="3"/>
      <c r="AC546" s="3"/>
    </row>
    <row r="547" spans="10:29" x14ac:dyDescent="0.25">
      <c r="J547" s="3"/>
      <c r="K547" s="3"/>
      <c r="L547" s="3"/>
      <c r="M547" s="3"/>
      <c r="N547" s="3"/>
      <c r="P547" s="3"/>
      <c r="R547" s="3"/>
      <c r="V547" s="3"/>
      <c r="X547" s="3"/>
      <c r="Z547" s="3"/>
      <c r="AA547" s="3"/>
      <c r="AB547" s="3"/>
      <c r="AC547" s="3"/>
    </row>
    <row r="548" spans="10:29" x14ac:dyDescent="0.25">
      <c r="J548" s="3"/>
      <c r="K548" s="3"/>
      <c r="L548" s="3"/>
      <c r="M548" s="3"/>
      <c r="N548" s="3"/>
      <c r="P548" s="3"/>
      <c r="R548" s="3"/>
      <c r="V548" s="3"/>
      <c r="X548" s="3"/>
      <c r="Z548" s="3"/>
      <c r="AA548" s="3"/>
      <c r="AB548" s="3"/>
      <c r="AC548" s="3"/>
    </row>
    <row r="549" spans="10:29" x14ac:dyDescent="0.25">
      <c r="J549" s="3"/>
      <c r="K549" s="3"/>
      <c r="L549" s="3"/>
      <c r="M549" s="3"/>
      <c r="N549" s="3"/>
      <c r="P549" s="3"/>
      <c r="R549" s="3"/>
      <c r="V549" s="3"/>
      <c r="X549" s="3"/>
      <c r="Z549" s="3"/>
      <c r="AA549" s="3"/>
      <c r="AB549" s="3"/>
      <c r="AC549" s="3"/>
    </row>
    <row r="550" spans="10:29" x14ac:dyDescent="0.25">
      <c r="J550" s="3"/>
      <c r="K550" s="3"/>
      <c r="L550" s="3"/>
      <c r="M550" s="3"/>
      <c r="N550" s="3"/>
      <c r="P550" s="3"/>
      <c r="R550" s="3"/>
      <c r="V550" s="3"/>
      <c r="X550" s="3"/>
      <c r="Z550" s="3"/>
      <c r="AA550" s="3"/>
      <c r="AB550" s="3"/>
      <c r="AC550" s="3"/>
    </row>
    <row r="551" spans="10:29" x14ac:dyDescent="0.25">
      <c r="J551" s="3"/>
      <c r="K551" s="3"/>
      <c r="L551" s="3"/>
      <c r="M551" s="3"/>
      <c r="N551" s="3"/>
      <c r="P551" s="3"/>
      <c r="R551" s="3"/>
      <c r="V551" s="3"/>
      <c r="X551" s="3"/>
      <c r="Z551" s="3"/>
      <c r="AA551" s="3"/>
      <c r="AB551" s="3"/>
      <c r="AC551" s="3"/>
    </row>
    <row r="552" spans="10:29" x14ac:dyDescent="0.25">
      <c r="J552" s="3"/>
      <c r="K552" s="3"/>
      <c r="L552" s="3"/>
      <c r="M552" s="3"/>
      <c r="N552" s="3"/>
      <c r="P552" s="3"/>
      <c r="R552" s="3"/>
      <c r="V552" s="3"/>
      <c r="X552" s="3"/>
      <c r="Z552" s="3"/>
      <c r="AA552" s="3"/>
      <c r="AB552" s="3"/>
      <c r="AC552" s="3"/>
    </row>
    <row r="553" spans="10:29" x14ac:dyDescent="0.25">
      <c r="J553" s="3"/>
      <c r="K553" s="3"/>
      <c r="L553" s="3"/>
      <c r="M553" s="3"/>
      <c r="N553" s="3"/>
      <c r="P553" s="3"/>
      <c r="R553" s="3"/>
      <c r="V553" s="3"/>
      <c r="X553" s="3"/>
      <c r="Z553" s="3"/>
      <c r="AA553" s="3"/>
      <c r="AB553" s="3"/>
      <c r="AC553" s="3"/>
    </row>
    <row r="554" spans="10:29" x14ac:dyDescent="0.25">
      <c r="J554" s="3"/>
      <c r="K554" s="3"/>
      <c r="L554" s="3"/>
      <c r="M554" s="3"/>
      <c r="N554" s="3"/>
      <c r="P554" s="3"/>
      <c r="R554" s="3"/>
      <c r="V554" s="3"/>
      <c r="X554" s="3"/>
      <c r="Z554" s="3"/>
      <c r="AA554" s="3"/>
      <c r="AB554" s="3"/>
      <c r="AC554" s="3"/>
    </row>
    <row r="555" spans="10:29" x14ac:dyDescent="0.25">
      <c r="J555" s="3"/>
      <c r="K555" s="3"/>
      <c r="L555" s="3"/>
      <c r="M555" s="3"/>
      <c r="N555" s="3"/>
      <c r="P555" s="3"/>
      <c r="R555" s="3"/>
      <c r="V555" s="3"/>
      <c r="X555" s="3"/>
      <c r="Z555" s="3"/>
      <c r="AA555" s="3"/>
      <c r="AB555" s="3"/>
      <c r="AC555" s="3"/>
    </row>
    <row r="556" spans="10:29" x14ac:dyDescent="0.25">
      <c r="J556" s="3"/>
      <c r="K556" s="3"/>
      <c r="L556" s="3"/>
      <c r="M556" s="3"/>
      <c r="N556" s="3"/>
      <c r="P556" s="3"/>
      <c r="R556" s="3"/>
      <c r="V556" s="3"/>
      <c r="X556" s="3"/>
      <c r="Z556" s="3"/>
      <c r="AA556" s="3"/>
      <c r="AB556" s="3"/>
      <c r="AC556" s="3"/>
    </row>
    <row r="557" spans="10:29" x14ac:dyDescent="0.25">
      <c r="J557" s="3"/>
      <c r="K557" s="3"/>
      <c r="L557" s="3"/>
      <c r="M557" s="3"/>
      <c r="N557" s="3"/>
      <c r="P557" s="3"/>
      <c r="R557" s="3"/>
      <c r="V557" s="3"/>
      <c r="X557" s="3"/>
      <c r="Z557" s="3"/>
      <c r="AA557" s="3"/>
      <c r="AB557" s="3"/>
      <c r="AC557" s="3"/>
    </row>
    <row r="558" spans="10:29" x14ac:dyDescent="0.25">
      <c r="J558" s="3"/>
      <c r="K558" s="3"/>
      <c r="L558" s="3"/>
      <c r="M558" s="3"/>
      <c r="N558" s="3"/>
      <c r="P558" s="3"/>
      <c r="R558" s="3"/>
      <c r="V558" s="3"/>
      <c r="X558" s="3"/>
      <c r="Z558" s="3"/>
      <c r="AA558" s="3"/>
      <c r="AB558" s="3"/>
      <c r="AC558" s="3"/>
    </row>
    <row r="559" spans="10:29" x14ac:dyDescent="0.25">
      <c r="J559" s="3"/>
      <c r="K559" s="3"/>
      <c r="L559" s="3"/>
      <c r="M559" s="3"/>
      <c r="N559" s="3"/>
      <c r="P559" s="3"/>
      <c r="R559" s="3"/>
      <c r="V559" s="3"/>
      <c r="X559" s="3"/>
      <c r="Z559" s="3"/>
      <c r="AA559" s="3"/>
      <c r="AB559" s="3"/>
      <c r="AC559" s="3"/>
    </row>
    <row r="560" spans="10:29" x14ac:dyDescent="0.25">
      <c r="J560" s="3"/>
      <c r="K560" s="3"/>
      <c r="L560" s="3"/>
      <c r="M560" s="3"/>
      <c r="N560" s="3"/>
      <c r="P560" s="3"/>
      <c r="R560" s="3"/>
      <c r="V560" s="3"/>
      <c r="X560" s="3"/>
      <c r="Z560" s="3"/>
      <c r="AA560" s="3"/>
      <c r="AB560" s="3"/>
      <c r="AC560" s="3"/>
    </row>
    <row r="561" spans="10:29" x14ac:dyDescent="0.25">
      <c r="J561" s="3"/>
      <c r="K561" s="3"/>
      <c r="L561" s="3"/>
      <c r="M561" s="3"/>
      <c r="N561" s="3"/>
      <c r="P561" s="3"/>
      <c r="R561" s="3"/>
      <c r="V561" s="3"/>
      <c r="X561" s="3"/>
      <c r="Z561" s="3"/>
      <c r="AA561" s="3"/>
      <c r="AB561" s="3"/>
      <c r="AC561" s="3"/>
    </row>
    <row r="562" spans="10:29" x14ac:dyDescent="0.25">
      <c r="J562" s="3"/>
      <c r="K562" s="3"/>
      <c r="L562" s="3"/>
      <c r="M562" s="3"/>
      <c r="N562" s="3"/>
      <c r="P562" s="3"/>
      <c r="R562" s="3"/>
      <c r="V562" s="3"/>
      <c r="X562" s="3"/>
      <c r="Z562" s="3"/>
      <c r="AA562" s="3"/>
      <c r="AB562" s="3"/>
      <c r="AC562" s="3"/>
    </row>
    <row r="563" spans="10:29" x14ac:dyDescent="0.25">
      <c r="J563" s="3"/>
      <c r="K563" s="3"/>
      <c r="L563" s="3"/>
      <c r="M563" s="3"/>
      <c r="N563" s="3"/>
      <c r="P563" s="3"/>
      <c r="R563" s="3"/>
      <c r="V563" s="3"/>
      <c r="X563" s="3"/>
      <c r="Z563" s="3"/>
      <c r="AA563" s="3"/>
      <c r="AB563" s="3"/>
      <c r="AC563" s="3"/>
    </row>
    <row r="564" spans="10:29" x14ac:dyDescent="0.25">
      <c r="J564" s="3"/>
      <c r="K564" s="3"/>
      <c r="L564" s="3"/>
      <c r="M564" s="3"/>
      <c r="N564" s="3"/>
      <c r="P564" s="3"/>
      <c r="R564" s="3"/>
      <c r="V564" s="3"/>
      <c r="X564" s="3"/>
      <c r="Z564" s="3"/>
      <c r="AA564" s="3"/>
      <c r="AB564" s="3"/>
      <c r="AC564" s="3"/>
    </row>
    <row r="565" spans="10:29" x14ac:dyDescent="0.25">
      <c r="J565" s="3"/>
      <c r="K565" s="3"/>
      <c r="L565" s="3"/>
      <c r="M565" s="3"/>
      <c r="N565" s="3"/>
      <c r="P565" s="3"/>
      <c r="R565" s="3"/>
      <c r="V565" s="3"/>
      <c r="X565" s="3"/>
      <c r="Z565" s="3"/>
      <c r="AA565" s="3"/>
      <c r="AB565" s="3"/>
      <c r="AC565" s="3"/>
    </row>
    <row r="566" spans="10:29" x14ac:dyDescent="0.25">
      <c r="J566" s="3"/>
      <c r="K566" s="3"/>
      <c r="L566" s="3"/>
      <c r="M566" s="3"/>
      <c r="N566" s="3"/>
      <c r="P566" s="3"/>
      <c r="R566" s="3"/>
      <c r="V566" s="3"/>
      <c r="X566" s="3"/>
      <c r="Z566" s="3"/>
      <c r="AA566" s="3"/>
      <c r="AB566" s="3"/>
      <c r="AC566" s="3"/>
    </row>
    <row r="567" spans="10:29" x14ac:dyDescent="0.25">
      <c r="J567" s="3"/>
      <c r="K567" s="3"/>
      <c r="L567" s="3"/>
      <c r="M567" s="3"/>
      <c r="N567" s="3"/>
      <c r="P567" s="3"/>
      <c r="R567" s="3"/>
      <c r="V567" s="3"/>
      <c r="X567" s="3"/>
      <c r="Z567" s="3"/>
      <c r="AA567" s="3"/>
      <c r="AB567" s="3"/>
      <c r="AC567" s="3"/>
    </row>
    <row r="568" spans="10:29" x14ac:dyDescent="0.25">
      <c r="J568" s="3"/>
      <c r="K568" s="3"/>
      <c r="L568" s="3"/>
      <c r="M568" s="3"/>
      <c r="N568" s="3"/>
      <c r="P568" s="3"/>
      <c r="R568" s="3"/>
      <c r="V568" s="3"/>
      <c r="X568" s="3"/>
      <c r="Z568" s="3"/>
      <c r="AA568" s="3"/>
      <c r="AB568" s="3"/>
      <c r="AC568" s="3"/>
    </row>
    <row r="569" spans="10:29" x14ac:dyDescent="0.25">
      <c r="J569" s="3"/>
      <c r="K569" s="3"/>
      <c r="L569" s="3"/>
      <c r="M569" s="3"/>
      <c r="N569" s="3"/>
      <c r="P569" s="3"/>
      <c r="R569" s="3"/>
      <c r="V569" s="3"/>
      <c r="X569" s="3"/>
      <c r="Z569" s="3"/>
      <c r="AA569" s="3"/>
      <c r="AB569" s="3"/>
      <c r="AC569" s="3"/>
    </row>
    <row r="570" spans="10:29" x14ac:dyDescent="0.25">
      <c r="J570" s="3"/>
      <c r="K570" s="3"/>
      <c r="L570" s="3"/>
      <c r="M570" s="3"/>
      <c r="N570" s="3"/>
      <c r="P570" s="3"/>
      <c r="R570" s="3"/>
      <c r="V570" s="3"/>
      <c r="X570" s="3"/>
      <c r="Z570" s="3"/>
      <c r="AA570" s="3"/>
      <c r="AB570" s="3"/>
      <c r="AC570" s="3"/>
    </row>
    <row r="571" spans="10:29" x14ac:dyDescent="0.25">
      <c r="J571" s="3"/>
      <c r="K571" s="3"/>
      <c r="L571" s="3"/>
      <c r="M571" s="3"/>
      <c r="N571" s="3"/>
      <c r="P571" s="3"/>
      <c r="R571" s="3"/>
      <c r="V571" s="3"/>
      <c r="X571" s="3"/>
      <c r="Z571" s="3"/>
      <c r="AA571" s="3"/>
      <c r="AB571" s="3"/>
      <c r="AC571" s="3"/>
    </row>
    <row r="572" spans="10:29" x14ac:dyDescent="0.25">
      <c r="J572" s="3"/>
      <c r="K572" s="3"/>
      <c r="L572" s="3"/>
      <c r="M572" s="3"/>
      <c r="N572" s="3"/>
      <c r="P572" s="3"/>
      <c r="R572" s="3"/>
      <c r="V572" s="3"/>
      <c r="X572" s="3"/>
      <c r="Z572" s="3"/>
      <c r="AA572" s="3"/>
      <c r="AB572" s="3"/>
      <c r="AC572" s="3"/>
    </row>
    <row r="573" spans="10:29" x14ac:dyDescent="0.25">
      <c r="J573" s="3"/>
      <c r="K573" s="3"/>
      <c r="L573" s="3"/>
      <c r="M573" s="3"/>
      <c r="N573" s="3"/>
      <c r="P573" s="3"/>
      <c r="R573" s="3"/>
      <c r="V573" s="3"/>
      <c r="X573" s="3"/>
      <c r="Z573" s="3"/>
      <c r="AA573" s="3"/>
      <c r="AB573" s="3"/>
      <c r="AC573" s="3"/>
    </row>
    <row r="574" spans="10:29" x14ac:dyDescent="0.25">
      <c r="J574" s="3"/>
      <c r="K574" s="3"/>
      <c r="L574" s="3"/>
      <c r="M574" s="3"/>
      <c r="N574" s="3"/>
      <c r="P574" s="3"/>
      <c r="R574" s="3"/>
      <c r="V574" s="3"/>
      <c r="X574" s="3"/>
      <c r="Z574" s="3"/>
      <c r="AA574" s="3"/>
      <c r="AB574" s="3"/>
      <c r="AC574" s="3"/>
    </row>
    <row r="575" spans="10:29" x14ac:dyDescent="0.25">
      <c r="J575" s="3"/>
      <c r="K575" s="3"/>
      <c r="L575" s="3"/>
      <c r="M575" s="3"/>
      <c r="N575" s="3"/>
      <c r="P575" s="3"/>
      <c r="R575" s="3"/>
      <c r="V575" s="3"/>
      <c r="X575" s="3"/>
      <c r="Z575" s="3"/>
      <c r="AA575" s="3"/>
      <c r="AB575" s="3"/>
      <c r="AC575" s="3"/>
    </row>
    <row r="576" spans="10:29" x14ac:dyDescent="0.25">
      <c r="J576" s="3"/>
      <c r="K576" s="3"/>
      <c r="L576" s="3"/>
      <c r="M576" s="3"/>
      <c r="N576" s="3"/>
      <c r="P576" s="3"/>
      <c r="R576" s="3"/>
      <c r="V576" s="3"/>
      <c r="X576" s="3"/>
      <c r="Z576" s="3"/>
      <c r="AA576" s="3"/>
      <c r="AB576" s="3"/>
      <c r="AC576" s="3"/>
    </row>
    <row r="577" spans="10:29" x14ac:dyDescent="0.25">
      <c r="J577" s="3"/>
      <c r="K577" s="3"/>
      <c r="L577" s="3"/>
      <c r="M577" s="3"/>
      <c r="N577" s="3"/>
      <c r="P577" s="3"/>
      <c r="R577" s="3"/>
      <c r="V577" s="3"/>
      <c r="X577" s="3"/>
      <c r="Z577" s="3"/>
      <c r="AA577" s="3"/>
      <c r="AB577" s="3"/>
      <c r="AC577" s="3"/>
    </row>
    <row r="578" spans="10:29" x14ac:dyDescent="0.25">
      <c r="J578" s="3"/>
      <c r="K578" s="3"/>
      <c r="L578" s="3"/>
      <c r="M578" s="3"/>
      <c r="R578" s="3"/>
      <c r="V578" s="3"/>
      <c r="X578" s="3"/>
      <c r="Z578" s="3"/>
    </row>
    <row r="579" spans="10:29" x14ac:dyDescent="0.25">
      <c r="J579" s="3"/>
      <c r="K579" s="3"/>
      <c r="L579" s="3"/>
      <c r="M579" s="3"/>
      <c r="R579" s="3"/>
      <c r="V579" s="3"/>
      <c r="X579" s="3"/>
      <c r="Z579" s="3"/>
    </row>
    <row r="580" spans="10:29" x14ac:dyDescent="0.25">
      <c r="J580" s="3"/>
      <c r="K580" s="3"/>
      <c r="L580" s="3"/>
      <c r="M580" s="3"/>
      <c r="R580" s="3"/>
      <c r="V580" s="3"/>
      <c r="X580" s="3"/>
      <c r="Z580" s="3"/>
    </row>
    <row r="581" spans="10:29" x14ac:dyDescent="0.25">
      <c r="J581" s="3"/>
      <c r="K581" s="3"/>
      <c r="L581" s="3"/>
      <c r="M581" s="3"/>
      <c r="R581" s="3"/>
      <c r="V581" s="3"/>
      <c r="X581" s="3"/>
      <c r="Z581" s="3"/>
    </row>
    <row r="582" spans="10:29" x14ac:dyDescent="0.25">
      <c r="J582" s="3"/>
      <c r="K582" s="3"/>
      <c r="L582" s="3"/>
      <c r="M582" s="3"/>
      <c r="R582" s="3"/>
      <c r="V582" s="3"/>
      <c r="X582" s="3"/>
    </row>
    <row r="583" spans="10:29" x14ac:dyDescent="0.25">
      <c r="J583" s="3"/>
      <c r="K583" s="3"/>
      <c r="L583" s="3"/>
      <c r="M583" s="3"/>
      <c r="R583" s="3"/>
      <c r="V583" s="3"/>
      <c r="X583" s="3"/>
    </row>
  </sheetData>
  <sheetProtection sheet="1" objects="1" scenarios="1"/>
  <pageMargins left="0.75" right="0.75" top="1" bottom="1" header="0.5" footer="0.5"/>
  <pageSetup scale="55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OA Form</vt:lpstr>
      <vt:lpstr>Sheet2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plove</dc:creator>
  <cp:lastModifiedBy>Havlíček Jan</cp:lastModifiedBy>
  <cp:lastPrinted>2000-03-09T03:17:56Z</cp:lastPrinted>
  <dcterms:created xsi:type="dcterms:W3CDTF">1999-07-08T22:14:38Z</dcterms:created>
  <dcterms:modified xsi:type="dcterms:W3CDTF">2023-09-10T12:18:52Z</dcterms:modified>
</cp:coreProperties>
</file>