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C8" i="48"/>
  <c r="D8" i="48"/>
  <c r="E8" i="48"/>
  <c r="F8" i="48"/>
  <c r="G8" i="48"/>
  <c r="F9" i="48"/>
  <c r="G9" i="48"/>
  <c r="B10" i="48"/>
  <c r="C10" i="48"/>
  <c r="D10" i="48"/>
  <c r="E10" i="48"/>
  <c r="F10" i="48"/>
  <c r="G10" i="48"/>
  <c r="F11" i="48"/>
  <c r="G11" i="48"/>
  <c r="F12" i="48"/>
  <c r="G12" i="48"/>
  <c r="B13" i="48"/>
  <c r="C13" i="48"/>
  <c r="D13" i="48"/>
  <c r="E13" i="48"/>
  <c r="F13" i="48"/>
  <c r="G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O70" i="46"/>
  <c r="D71" i="46"/>
  <c r="E71" i="46"/>
  <c r="K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6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<sst xmlns="http://schemas.openxmlformats.org/spreadsheetml/2006/main" count="551" uniqueCount="127">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</sst>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23" customWidth="1"/>
    <col min="10" max="19" width="15.44140625" customWidth="1"/>
  </cols>
  <sheetData>
    <row r="1" spans="1:26" x14ac:dyDescent="0.25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5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5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5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5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5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5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5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5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5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5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5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5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5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5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5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5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5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5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5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5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5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5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5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5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5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5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5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5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5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5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5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5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5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5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5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5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5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5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5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5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5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5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5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5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5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5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5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5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5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5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5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5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5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5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5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5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5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5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5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3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114"/>
  <sheetViews>
    <sheetView zoomScale="75" workbookViewId="0">
      <pane xSplit="3" ySplit="9" topLeftCell="J63" activePane="bottomRight" state="frozen"/>
      <selection activeCell="K5" sqref="K5"/>
      <selection pane="topRight" activeCell="K5" sqref="K5"/>
      <selection pane="bottomLeft" activeCell="K5" sqref="K5"/>
      <selection pane="bottomRight" activeCell="O74" sqref="O74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23" customWidth="1"/>
    <col min="6" max="10" width="15.44140625" customWidth="1"/>
    <col min="11" max="11" width="15.44140625" style="62" customWidth="1"/>
    <col min="12" max="12" width="15.44140625" customWidth="1"/>
    <col min="13" max="13" width="15.44140625" style="62" customWidth="1"/>
    <col min="14" max="15" width="15.44140625" customWidth="1"/>
    <col min="16" max="41" width="15.44140625" hidden="1" customWidth="1"/>
    <col min="42" max="57" width="9.109375" hidden="1" customWidth="1"/>
  </cols>
  <sheetData>
    <row r="1" spans="1:41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6"/>
      <c r="C7" s="16"/>
    </row>
    <row r="8" spans="1:41" x14ac:dyDescent="0.25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s">
        <v>126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5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5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5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5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5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5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5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5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5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5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5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5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5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5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5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5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5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5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5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5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5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5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5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5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5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5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5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5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5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5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5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5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5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5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5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5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5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5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5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5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5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882750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84">
        <v>0</v>
      </c>
      <c r="O69" s="85">
        <v>148750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5">
      <c r="A70" s="9">
        <v>31</v>
      </c>
      <c r="B70" s="4"/>
      <c r="C70" s="3" t="s">
        <v>69</v>
      </c>
      <c r="D70" s="41">
        <f t="shared" si="13"/>
        <v>10136930</v>
      </c>
      <c r="E70" s="30">
        <f t="shared" si="13"/>
        <v>1504913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84">
        <v>-8748</v>
      </c>
      <c r="O70" s="85">
        <f>-44-93191</f>
        <v>-93235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5">
      <c r="A71" s="9">
        <v>32</v>
      </c>
      <c r="B71" s="3"/>
      <c r="C71" s="67" t="s">
        <v>70</v>
      </c>
      <c r="D71" s="41">
        <f t="shared" si="13"/>
        <v>47391837</v>
      </c>
      <c r="E71" s="30">
        <f t="shared" si="13"/>
        <v>578957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84">
        <v>73990</v>
      </c>
      <c r="O71" s="85">
        <v>2308</v>
      </c>
      <c r="P71" s="42">
        <f t="shared" ref="P71:AO71" si="14">SUM(P69:P70)</f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5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84">
        <v>0</v>
      </c>
      <c r="O72" s="85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5">
      <c r="A73" s="9">
        <v>34</v>
      </c>
      <c r="B73" s="3"/>
      <c r="C73" s="67" t="s">
        <v>72</v>
      </c>
      <c r="D73" s="41">
        <f t="shared" si="15"/>
        <v>-14829354</v>
      </c>
      <c r="E73" s="30">
        <f t="shared" si="15"/>
        <v>-165864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84">
        <v>-4087371</v>
      </c>
      <c r="O73" s="85">
        <v>-94568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5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-623681.65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84">
        <v>0</v>
      </c>
      <c r="O74" s="85">
        <v>-282731.65000000002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5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41">
        <v>0</v>
      </c>
      <c r="O75" s="45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5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5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5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5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1819447.29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66">
        <f>SUM(O71:O79)+O16+O24+O29+O36+O43+O45+O47+O49+O51+O56+O61+O66</f>
        <v>-374991.65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23" customWidth="1"/>
    <col min="6" max="15" width="15.44140625" customWidth="1"/>
  </cols>
  <sheetData>
    <row r="1" spans="1:22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5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5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5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5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5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5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5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5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5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5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5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5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5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5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5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5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5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5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5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5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5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5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5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5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5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5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5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5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5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5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5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5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5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5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5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5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5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5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5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5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5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5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5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5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5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5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5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5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5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5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5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5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5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5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5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882750</v>
      </c>
      <c r="H69" s="41">
        <f>F69-D69</f>
        <v>0</v>
      </c>
      <c r="I69" s="30">
        <f>G69-E69</f>
        <v>148750</v>
      </c>
    </row>
    <row r="70" spans="1:63" x14ac:dyDescent="0.25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10136930</v>
      </c>
      <c r="G70" s="30">
        <f>'TX-HPLC-GL'!E70</f>
        <v>1504913</v>
      </c>
      <c r="H70" s="41">
        <f>F70-D70</f>
        <v>10136930</v>
      </c>
      <c r="I70" s="30">
        <f t="shared" ref="I70:I75" si="13">G70-E70</f>
        <v>23913</v>
      </c>
    </row>
    <row r="71" spans="1:63" x14ac:dyDescent="0.25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47391837</v>
      </c>
      <c r="G71" s="30">
        <f>'TX-HPLC-GL'!E71</f>
        <v>578957</v>
      </c>
      <c r="H71" s="41">
        <f>F71-D71</f>
        <v>47391837</v>
      </c>
      <c r="I71" s="30">
        <f t="shared" si="13"/>
        <v>-47043</v>
      </c>
    </row>
    <row r="72" spans="1:63" x14ac:dyDescent="0.25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5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-14829354</v>
      </c>
      <c r="G73" s="30">
        <f>'TX-HPLC-GL'!E73</f>
        <v>-165864</v>
      </c>
      <c r="H73" s="41">
        <f t="shared" ref="H73:I78" si="14">F73-D73</f>
        <v>-14829354</v>
      </c>
      <c r="I73" s="30">
        <f t="shared" si="13"/>
        <v>-139826</v>
      </c>
    </row>
    <row r="74" spans="1:63" x14ac:dyDescent="0.25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-623681.65</v>
      </c>
      <c r="H74" s="41">
        <f t="shared" si="14"/>
        <v>0</v>
      </c>
      <c r="I74" s="30">
        <f t="shared" si="13"/>
        <v>-316631.65000000002</v>
      </c>
    </row>
    <row r="75" spans="1:63" x14ac:dyDescent="0.25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5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5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5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5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1819447.29</v>
      </c>
      <c r="H80" s="68">
        <f>H16+H24+H29+H36+H43+H45+H47+H49</f>
        <v>0</v>
      </c>
      <c r="I80" s="66">
        <f>SUM(I69:I79)+I16+I24+I29+I36+I43+I45+I47+I49+I51+I56+I61+I66</f>
        <v>-468464.71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8" thickTop="1" x14ac:dyDescent="0.25">
      <c r="A81" s="4"/>
      <c r="B81" s="3"/>
    </row>
    <row r="82" spans="1:7" x14ac:dyDescent="0.25">
      <c r="A82" s="4"/>
      <c r="B82" s="3"/>
      <c r="G82" s="83"/>
    </row>
    <row r="83" spans="1:7" x14ac:dyDescent="0.25">
      <c r="A83" s="4"/>
      <c r="B83" s="3"/>
    </row>
    <row r="84" spans="1:7" x14ac:dyDescent="0.25">
      <c r="A84" s="4"/>
      <c r="B84" s="3"/>
    </row>
    <row r="85" spans="1:7" x14ac:dyDescent="0.25">
      <c r="A85" s="4"/>
      <c r="B85" s="3"/>
    </row>
    <row r="86" spans="1:7" x14ac:dyDescent="0.25">
      <c r="A86" s="4"/>
      <c r="B86" s="3"/>
    </row>
    <row r="87" spans="1:7" x14ac:dyDescent="0.25">
      <c r="A87" s="4"/>
      <c r="B87" s="3"/>
    </row>
    <row r="88" spans="1:7" x14ac:dyDescent="0.25">
      <c r="A88" s="4"/>
      <c r="B88" s="3"/>
    </row>
    <row r="89" spans="1:7" x14ac:dyDescent="0.25">
      <c r="A89" s="4"/>
      <c r="B89" s="3"/>
    </row>
    <row r="90" spans="1:7" x14ac:dyDescent="0.25">
      <c r="A90" s="4"/>
      <c r="B90" s="3"/>
    </row>
    <row r="91" spans="1:7" x14ac:dyDescent="0.25">
      <c r="A91" s="4"/>
      <c r="B91" s="3"/>
    </row>
    <row r="92" spans="1:7" x14ac:dyDescent="0.25">
      <c r="A92" s="4"/>
      <c r="B92" s="3"/>
    </row>
    <row r="93" spans="1:7" x14ac:dyDescent="0.25">
      <c r="A93" s="4"/>
      <c r="B93" s="3"/>
    </row>
    <row r="94" spans="1:7" x14ac:dyDescent="0.25">
      <c r="A94" s="4"/>
      <c r="B94" s="3"/>
    </row>
    <row r="95" spans="1:7" x14ac:dyDescent="0.25">
      <c r="A95" s="4"/>
      <c r="B95" s="3"/>
    </row>
    <row r="96" spans="1: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3.2" x14ac:dyDescent="0.25"/>
  <cols>
    <col min="1" max="1" width="29.6640625" customWidth="1"/>
    <col min="2" max="2" width="11.6640625" style="12" customWidth="1"/>
    <col min="3" max="3" width="11.6640625" style="71" customWidth="1"/>
    <col min="4" max="4" width="11.6640625" style="12" customWidth="1"/>
    <col min="5" max="5" width="11.6640625" style="71" customWidth="1"/>
    <col min="6" max="7" width="11.6640625" customWidth="1"/>
  </cols>
  <sheetData>
    <row r="1" spans="1:7" x14ac:dyDescent="0.25">
      <c r="A1" t="s">
        <v>123</v>
      </c>
    </row>
    <row r="2" spans="1:7" x14ac:dyDescent="0.25">
      <c r="A2" s="82" t="s">
        <v>124</v>
      </c>
    </row>
    <row r="3" spans="1:7" x14ac:dyDescent="0.25">
      <c r="A3" s="82"/>
    </row>
    <row r="4" spans="1:7" x14ac:dyDescent="0.25">
      <c r="B4" s="86" t="s">
        <v>66</v>
      </c>
      <c r="C4" s="86"/>
      <c r="D4" s="86" t="s">
        <v>67</v>
      </c>
      <c r="E4" s="86"/>
      <c r="F4" s="86" t="s">
        <v>52</v>
      </c>
      <c r="G4" s="86"/>
    </row>
    <row r="5" spans="1:7" s="69" customFormat="1" x14ac:dyDescent="0.25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5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5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5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5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5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5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5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8" thickBot="1" x14ac:dyDescent="0.3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8" thickTop="1" x14ac:dyDescent="0.25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3.2" x14ac:dyDescent="0.25"/>
  <cols>
    <col min="11" max="11" width="16.44140625" customWidth="1"/>
  </cols>
  <sheetData>
    <row r="4" spans="1:11" x14ac:dyDescent="0.25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6.4" x14ac:dyDescent="0.25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6.4" x14ac:dyDescent="0.25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6.4" x14ac:dyDescent="0.25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6.4" x14ac:dyDescent="0.25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6.4" x14ac:dyDescent="0.25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6.4" x14ac:dyDescent="0.25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6.4" x14ac:dyDescent="0.25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6.4" x14ac:dyDescent="0.25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6.4" x14ac:dyDescent="0.25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6.4" x14ac:dyDescent="0.25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6.4" x14ac:dyDescent="0.25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6.4" x14ac:dyDescent="0.25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6.4" x14ac:dyDescent="0.25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6.4" x14ac:dyDescent="0.25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6.4" x14ac:dyDescent="0.25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6.4" x14ac:dyDescent="0.25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6.4" x14ac:dyDescent="0.25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6.4" x14ac:dyDescent="0.25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6.4" x14ac:dyDescent="0.25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6.4" x14ac:dyDescent="0.25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6.4" x14ac:dyDescent="0.25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6.4" x14ac:dyDescent="0.25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6.4" x14ac:dyDescent="0.25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5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3.2" x14ac:dyDescent="0.25"/>
  <cols>
    <col min="11" max="11" width="10.88671875" bestFit="1" customWidth="1"/>
  </cols>
  <sheetData>
    <row r="3" spans="1:11" x14ac:dyDescent="0.25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6.4" x14ac:dyDescent="0.25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6.4" x14ac:dyDescent="0.25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5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2000-03-22T13:42:32Z</cp:lastPrinted>
  <dcterms:created xsi:type="dcterms:W3CDTF">1997-07-11T21:57:33Z</dcterms:created>
  <dcterms:modified xsi:type="dcterms:W3CDTF">2023-09-10T12:19:03Z</dcterms:modified>
</cp:coreProperties>
</file>