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/>
  </bookViews>
  <sheets>
    <sheet name="RM PMA log" sheetId="1" r:id="rId1"/>
    <sheet name="-W pricing" sheetId="2" r:id="rId2"/>
  </sheets>
  <definedNames>
    <definedName name="_xlnm.Print_Area" localSheetId="0">'RM PMA log'!$A$1:$F$82</definedName>
  </definedNames>
  <calcPr calcId="92512" calcOnSave="0"/>
</workbook>
</file>

<file path=xl/calcChain.xml><?xml version="1.0" encoding="utf-8"?>
<calcChain xmlns="http://schemas.openxmlformats.org/spreadsheetml/2006/main">
  <c r="F6" i="1" l="1"/>
  <c r="F10" i="1"/>
  <c r="F20" i="1"/>
  <c r="F25" i="1"/>
  <c r="F30" i="1"/>
  <c r="F36" i="1"/>
  <c r="F39" i="1"/>
  <c r="F42" i="1"/>
  <c r="F44" i="1"/>
  <c r="F46" i="1"/>
  <c r="F51" i="1"/>
  <c r="F57" i="1"/>
  <c r="F62" i="1"/>
  <c r="F68" i="1"/>
  <c r="F70" i="1"/>
  <c r="F81" i="1"/>
  <c r="F82" i="1"/>
  <c r="D11" i="2"/>
</calcChain>
</file>

<file path=xl/sharedStrings.xml><?xml version="1.0" encoding="utf-8"?>
<sst xmlns="http://schemas.openxmlformats.org/spreadsheetml/2006/main" count="375" uniqueCount="121">
  <si>
    <t>Bookcode</t>
  </si>
  <si>
    <t>Month</t>
  </si>
  <si>
    <t>Code</t>
  </si>
  <si>
    <t>Type</t>
  </si>
  <si>
    <t>Description</t>
  </si>
  <si>
    <t>Risk</t>
  </si>
  <si>
    <t>Sep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</si>
  <si>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</si>
  <si>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</si>
  <si>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</si>
  <si>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</si>
  <si>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</si>
  <si>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</si>
  <si>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</si>
  <si>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</si>
  <si>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</si>
  <si>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</si>
  <si>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</si>
  <si>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</si>
  <si>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</si>
  <si>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Miscellaneous Rounding</t>
  </si>
  <si>
    <t>FT Intra Central</t>
  </si>
  <si>
    <t>Jul</t>
  </si>
  <si>
    <t>Jun</t>
  </si>
  <si>
    <t>FT Intra East (89)</t>
  </si>
  <si>
    <t>FT Intra Ontario (43)</t>
  </si>
  <si>
    <t>Tenaska Marketing Venture - V78806.1 did not liquidate, invoice 01082069</t>
  </si>
  <si>
    <t>QH6418.1 (Jan - Mar) did not liquidate; settled with TransCanada</t>
  </si>
  <si>
    <t>Aquila Risk Management - CAD$ conversion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</si>
  <si>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</si>
  <si>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</si>
  <si>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</si>
  <si>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</si>
  <si>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</si>
  <si>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Intra Texas (PA)</t>
  </si>
  <si>
    <t>Management West</t>
  </si>
  <si>
    <t>FT Carthage</t>
  </si>
  <si>
    <t>Book Admin: Lynn Pikofsky</t>
  </si>
  <si>
    <t>Book Admin: Carole Frank</t>
  </si>
  <si>
    <t>FT Denver (W5) &amp; FT Regs (-O)</t>
  </si>
  <si>
    <t>Book Admin: Pat Ryder</t>
  </si>
  <si>
    <t>Book Admin: Stephanie Hopkins</t>
  </si>
  <si>
    <t>Book Admin: Jad Doan</t>
  </si>
  <si>
    <t>Book Admin: WestSanJuan - Ashley Worthing; WestRoxMgmt - Randy Bhatia; WT CAL - Ryan O'Rourke; WT SOCAL - Bilana Pehivanova; WestPerm - Ashley Fay; WC CAL - Monte Jones</t>
  </si>
  <si>
    <t>Book Admin: Shielah Castro</t>
  </si>
  <si>
    <t>Book Admin: Gulf - Michelle Akers; Mgmt &amp; Mich CG - Jad Doan; Mich - Stephanie Hopkins; Midcon - Scott Palmer</t>
  </si>
  <si>
    <t>Book Admin: Gulf - Melissa Videtto; Gulf 2 - Kristen Clause; North - Edward Brady; Mkt - James Hungerford; Trnsprt - Kimat Singla</t>
  </si>
  <si>
    <t>Risk Profit &amp; Loss vs General Ledger Variances</t>
  </si>
  <si>
    <t>As of October 31, 2001</t>
  </si>
  <si>
    <r>
      <t>FT Denver:</t>
    </r>
    <r>
      <rPr>
        <sz val="8"/>
        <color indexed="8"/>
        <rFont val="Arial"/>
        <family val="2"/>
      </rPr>
      <t xml:space="preserve"> HS Energy Services VP8863.1 &amp; VP8866.1 liquidated but contract period 04/02-10/02</t>
    </r>
  </si>
  <si>
    <r>
      <t>FT Denver:</t>
    </r>
    <r>
      <rPr>
        <sz val="8"/>
        <color indexed="8"/>
        <rFont val="Arial"/>
        <family val="2"/>
      </rPr>
      <t xml:space="preserve"> Kerr-McGee Energy Services - VP8863.1 liquidated for $(142,500) and VP8866.1 liquidated for $151,500, April 2002 - October 2002 contract</t>
    </r>
  </si>
  <si>
    <r>
      <t>FT Denver:</t>
    </r>
    <r>
      <rPr>
        <sz val="8"/>
        <color indexed="8"/>
        <rFont val="Arial"/>
        <family val="2"/>
      </rPr>
      <t xml:space="preserve"> EX2226.5 not in DPR</t>
    </r>
  </si>
  <si>
    <r>
      <t>FT Denver</t>
    </r>
    <r>
      <rPr>
        <sz val="8"/>
        <color indexed="8"/>
        <rFont val="Arial"/>
        <family val="2"/>
      </rPr>
      <t>: EU2049.2 not in DPR</t>
    </r>
  </si>
  <si>
    <r>
      <t>FT Regs:</t>
    </r>
    <r>
      <rPr>
        <sz val="8"/>
        <color indexed="8"/>
        <rFont val="Arial"/>
        <family val="2"/>
      </rPr>
      <t xml:space="preserve"> Sempra Energy Trading Co - VT7479.1 liquidated in Sep, November - March contract</t>
    </r>
  </si>
  <si>
    <r>
      <t>FT Regs:</t>
    </r>
    <r>
      <rPr>
        <sz val="8"/>
        <color indexed="8"/>
        <rFont val="Arial"/>
        <family val="2"/>
      </rPr>
      <t xml:space="preserve"> Allegheny Energy Supply - VQ0013.1 liquidated in Sep, Nov - Mar contract</t>
    </r>
  </si>
  <si>
    <r>
      <t>FT Regs:</t>
    </r>
    <r>
      <rPr>
        <sz val="8"/>
        <color indexed="8"/>
        <rFont val="Arial"/>
        <family val="2"/>
      </rPr>
      <t xml:space="preserve"> Deutsche Bank AG - VQ8723.1 liguidated in Aug, should settle and liquidate for Oct Contract per TAGG</t>
    </r>
  </si>
  <si>
    <r>
      <t>FT Denver:</t>
    </r>
    <r>
      <rPr>
        <sz val="8"/>
        <color indexed="8"/>
        <rFont val="Arial"/>
        <family val="2"/>
      </rPr>
      <t xml:space="preserve"> Kerr-McGee Energy Services - VP8863.1 for (67270) and VP8866.1 for 98,270 (Denver) liquidated but do not settle until April 02 per TAGG.</t>
    </r>
  </si>
  <si>
    <r>
      <t>Central Midcon:</t>
    </r>
    <r>
      <rPr>
        <sz val="8"/>
        <color indexed="8"/>
        <rFont val="Arial"/>
        <family val="2"/>
      </rPr>
      <t xml:space="preserve"> broker fees not taken</t>
    </r>
  </si>
  <si>
    <r>
      <t>Central Mich:</t>
    </r>
    <r>
      <rPr>
        <sz val="8"/>
        <color indexed="8"/>
        <rFont val="Arial"/>
        <family val="2"/>
      </rPr>
      <t xml:space="preserve"> gas daily pricing variance on deals VC4002.2 &amp; VC7816.1.  Price for 30-Jun-01 was $3.12 but should have been $3.355 for GDP-MICHCON.</t>
    </r>
  </si>
  <si>
    <r>
      <t>Central Mich:</t>
    </r>
    <r>
      <rPr>
        <sz val="8"/>
        <color indexed="8"/>
        <rFont val="Arial"/>
        <family val="2"/>
      </rPr>
      <t xml:space="preserve"> miscellaneous rounding</t>
    </r>
  </si>
  <si>
    <r>
      <t>Intra East Trnspt:</t>
    </r>
    <r>
      <rPr>
        <sz val="8"/>
        <color indexed="8"/>
        <rFont val="Arial"/>
        <family val="2"/>
      </rPr>
      <t xml:space="preserve"> broker fees not taken</t>
    </r>
  </si>
  <si>
    <r>
      <t>Intra East North:</t>
    </r>
    <r>
      <rPr>
        <sz val="8"/>
        <color indexed="8"/>
        <rFont val="Arial"/>
        <family val="2"/>
      </rPr>
      <t xml:space="preserve"> gas daily pricing variances</t>
    </r>
  </si>
  <si>
    <r>
      <t>Intra East Market:</t>
    </r>
    <r>
      <rPr>
        <sz val="8"/>
        <color indexed="8"/>
        <rFont val="Arial"/>
        <family val="2"/>
      </rPr>
      <t xml:space="preserve"> Conectiv Energy Supply - VQ1774 &amp; VQ2147 float should be 3.295, VQ3389 float should be 3.301</t>
    </r>
  </si>
  <si>
    <r>
      <t>Intra East Market:</t>
    </r>
    <r>
      <rPr>
        <sz val="8"/>
        <color indexed="8"/>
        <rFont val="Arial"/>
        <family val="2"/>
      </rPr>
      <t xml:space="preserve"> miscellaneous rounding</t>
    </r>
  </si>
  <si>
    <t>Texaco Natural Gas Inc - revalue VB9536 using fixed price of 3.7405 and float of 3.79 (inv 0107903)</t>
  </si>
  <si>
    <t>Miscellaneous rounding ($1000 miskey of Sep PMAs - took 24,994 instead of 25,994)</t>
  </si>
  <si>
    <r>
      <t>WC SJ:</t>
    </r>
    <r>
      <rPr>
        <sz val="8"/>
        <color indexed="8"/>
        <rFont val="Arial"/>
        <family val="2"/>
      </rPr>
      <t xml:space="preserve"> Mirant Americas Energy Mrkting - VG3347.1 volume should be 930,000 not 900K and float price should be 3.0079 not 2.9997 creating a variance of $1,692.00</t>
    </r>
  </si>
  <si>
    <r>
      <t>WT SOCAL:</t>
    </r>
    <r>
      <rPr>
        <sz val="8"/>
        <color indexed="8"/>
        <rFont val="Arial"/>
        <family val="2"/>
      </rPr>
      <t xml:space="preserve"> GDP-PG&amp;E/CITIGA rate group - Sat, Sun, Mon should be same rate</t>
    </r>
  </si>
  <si>
    <r>
      <t>WT ROX:</t>
    </r>
    <r>
      <rPr>
        <sz val="8"/>
        <color indexed="8"/>
        <rFont val="Arial"/>
        <family val="2"/>
      </rPr>
      <t xml:space="preserve"> E Prime - VK0074 fixed price s/b 1.98 vs 2.03, VK2059.1 should have fix price of 1.995 vs 2.03</t>
    </r>
  </si>
  <si>
    <r>
      <t>WC SJ:</t>
    </r>
    <r>
      <rPr>
        <sz val="8"/>
        <color indexed="8"/>
        <rFont val="Arial"/>
        <family val="2"/>
      </rPr>
      <t xml:space="preserve"> VZ1553.1 liguidated in DPR in Aug and Sept, GL liquidated Sept only (Sept inTAGG)</t>
    </r>
  </si>
  <si>
    <r>
      <t>WT SOCAL:</t>
    </r>
    <r>
      <rPr>
        <sz val="8"/>
        <color indexed="8"/>
        <rFont val="Arial"/>
        <family val="2"/>
      </rPr>
      <t xml:space="preserve"> broker fees booked to old book name (FT West)</t>
    </r>
  </si>
  <si>
    <r>
      <t>WT ROX:</t>
    </r>
    <r>
      <rPr>
        <sz val="8"/>
        <color indexed="8"/>
        <rFont val="Arial"/>
        <family val="2"/>
      </rPr>
      <t xml:space="preserve"> Tractebel Energy Marketing - Deal # V97736.1 on invoice # 01072347 fixed rate is 3.815 not (.005) per liquidation schedule</t>
    </r>
  </si>
  <si>
    <r>
      <t>WT SOCAL:</t>
    </r>
    <r>
      <rPr>
        <sz val="8"/>
        <color indexed="8"/>
        <rFont val="Arial"/>
        <family val="2"/>
      </rPr>
      <t xml:space="preserve"> NN0111.3 with FT West - basis rate of -3.18 incorrect</t>
    </r>
  </si>
  <si>
    <r>
      <t>WT ROX:</t>
    </r>
    <r>
      <rPr>
        <sz val="8"/>
        <color indexed="8"/>
        <rFont val="Arial"/>
        <family val="2"/>
      </rPr>
      <t xml:space="preserve"> roll 9 cell B49 feeds to report page twice (in cells V42 and V44)</t>
    </r>
  </si>
  <si>
    <r>
      <t>WT CAL:</t>
    </r>
    <r>
      <rPr>
        <sz val="8"/>
        <color indexed="8"/>
        <rFont val="Arial"/>
        <family val="2"/>
      </rPr>
      <t xml:space="preserve"> Reliant Energy Services - Y00486 nwpl rocky mountain settle is $2.09 not $2.295 (liquid amt)</t>
    </r>
  </si>
  <si>
    <r>
      <t>WC CAL:</t>
    </r>
    <r>
      <rPr>
        <sz val="8"/>
        <color indexed="8"/>
        <rFont val="Arial"/>
        <family val="2"/>
      </rPr>
      <t xml:space="preserve"> PG&amp;E Energy Trading - float Rate for deals Y13585.1, Y16168.1, and Y21935.1 liquidated incorrectly - price should be $2.1031 for Y13858.1 and Y16168.1 and 2.0475 for Y21935.1</t>
    </r>
  </si>
  <si>
    <r>
      <t>WT CAL:</t>
    </r>
    <r>
      <rPr>
        <sz val="8"/>
        <color indexed="8"/>
        <rFont val="Arial"/>
        <family val="2"/>
      </rPr>
      <t xml:space="preserve"> Cornerstone Propane, L.P - Y17571.1 float rate for PG&amp;E/CITIGATE pub code revised from $2.0904 to $2.0883</t>
    </r>
  </si>
  <si>
    <r>
      <t>WT SJ:</t>
    </r>
    <r>
      <rPr>
        <sz val="8"/>
        <color indexed="8"/>
        <rFont val="Arial"/>
        <family val="2"/>
      </rPr>
      <t xml:space="preserve"> Cinergy Marketing &amp; Trading -Y11207.2 liquidated, July 02 / Sept 02 contract</t>
    </r>
  </si>
  <si>
    <r>
      <t>WC SJ:</t>
    </r>
    <r>
      <rPr>
        <sz val="8"/>
        <color indexed="8"/>
        <rFont val="Arial"/>
        <family val="2"/>
      </rPr>
      <t xml:space="preserve"> Enserco Energy, Inc. - VV3419 was elpso/perm, changed to elpo/sj in tagg on 10/9/01, but settled on 10/5/01</t>
    </r>
  </si>
  <si>
    <r>
      <t>WC CAL:</t>
    </r>
    <r>
      <rPr>
        <sz val="8"/>
        <color indexed="8"/>
        <rFont val="Arial"/>
        <family val="2"/>
      </rPr>
      <t xml:space="preserve"> Duke Energy - Y07455 / Y23240 changed float PG&amp;E CG</t>
    </r>
  </si>
  <si>
    <r>
      <t>WT SOCAL:</t>
    </r>
    <r>
      <rPr>
        <sz val="8"/>
        <color indexed="8"/>
        <rFont val="Arial"/>
        <family val="2"/>
      </rPr>
      <t xml:space="preserve"> check figure not 0</t>
    </r>
  </si>
  <si>
    <r>
      <t>WT CAL:</t>
    </r>
    <r>
      <rPr>
        <sz val="8"/>
        <color indexed="8"/>
        <rFont val="Arial"/>
        <family val="2"/>
      </rPr>
      <t xml:space="preserve"> check figure not 0</t>
    </r>
  </si>
  <si>
    <r>
      <t>WT SOCAL:</t>
    </r>
    <r>
      <rPr>
        <sz val="8"/>
        <color indexed="8"/>
        <rFont val="Arial"/>
        <family val="2"/>
      </rPr>
      <t xml:space="preserve"> Las Vegas Cogeneration - DPR to be adjsted, float shld be $2.24 deals N02595.1/N02595.2</t>
    </r>
  </si>
  <si>
    <r>
      <t>WC ROX:</t>
    </r>
    <r>
      <rPr>
        <sz val="8"/>
        <color indexed="8"/>
        <rFont val="Arial"/>
        <family val="2"/>
      </rPr>
      <t xml:space="preserve"> e prime, inc. - VR5905.1 settled on invoice # 01092324 did not liquidate</t>
    </r>
  </si>
  <si>
    <r>
      <t>WT ROX:</t>
    </r>
    <r>
      <rPr>
        <sz val="8"/>
        <color indexed="8"/>
        <rFont val="Arial"/>
        <family val="2"/>
      </rPr>
      <t xml:space="preserve"> pricing variances on multiple deals - see "-W pricing" sheet for details</t>
    </r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</si>
  <si>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</si>
  <si>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</si>
  <si>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</si>
  <si>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</si>
  <si>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</si>
  <si>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</si>
  <si>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</si>
  <si>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</si>
  <si>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</si>
  <si>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</si>
  <si>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</si>
  <si>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VK4469.1 Total</t>
  </si>
  <si>
    <t>VK4469.2 Total</t>
  </si>
  <si>
    <t>VK4639.1 Total</t>
  </si>
  <si>
    <t>VK4639.2 Total</t>
  </si>
  <si>
    <t>VL3038.1 Total</t>
  </si>
  <si>
    <t>VN2080.1 Total</t>
  </si>
  <si>
    <t>WestSanJuan</t>
  </si>
  <si>
    <t>WT SOCAL</t>
  </si>
  <si>
    <t>WT CAL</t>
  </si>
  <si>
    <t>WC CAL</t>
  </si>
  <si>
    <t>WC ROX</t>
  </si>
  <si>
    <t>WT ROX</t>
  </si>
  <si>
    <r>
      <t>WT ROX:</t>
    </r>
    <r>
      <rPr>
        <sz val="8"/>
        <color indexed="8"/>
        <rFont val="Arial"/>
        <family val="2"/>
      </rPr>
      <t xml:space="preserve"> deals VT0542.1, VT0888.1, VT3591.1, VT3593.1, VT3595.1 did not liquidate</t>
    </r>
  </si>
  <si>
    <r>
      <t>WT ROX:</t>
    </r>
    <r>
      <rPr>
        <sz val="8"/>
        <color indexed="8"/>
        <rFont val="Arial"/>
        <family val="2"/>
      </rPr>
      <t xml:space="preserve"> Kerr-McGee Energy Services - VP8861.1 liquidated for $142,500 and VP8864.1 liquidated for $(151,500), 04/2002 - 10/2002 contract</t>
    </r>
  </si>
  <si>
    <r>
      <t>WT ROX:</t>
    </r>
    <r>
      <rPr>
        <sz val="8"/>
        <color indexed="8"/>
        <rFont val="Arial"/>
        <family val="2"/>
      </rPr>
      <t xml:space="preserve"> Avista Energy, Inc. - VV8822.1 liquidated, 04/2002 - 10/2002 contract</t>
    </r>
  </si>
  <si>
    <r>
      <t>WT ROX:</t>
    </r>
    <r>
      <rPr>
        <sz val="8"/>
        <color indexed="8"/>
        <rFont val="Arial"/>
        <family val="2"/>
      </rPr>
      <t xml:space="preserve"> Kerr-McGee Energy Services - VP8861.1 for (67,270) VP8864.1for 98,270 liquidated but do not settle until April 02 per TAGG.</t>
    </r>
  </si>
  <si>
    <r>
      <t>WT ROX:</t>
    </r>
    <r>
      <rPr>
        <sz val="8"/>
        <color indexed="8"/>
        <rFont val="Arial"/>
        <family val="2"/>
      </rPr>
      <t xml:space="preserve"> Avista Energy, Inc. - Remaining difference from above is Deal VV8822.1 liquidated for  ($37,510), 04/2002 - 10/2002 contract</t>
    </r>
  </si>
  <si>
    <r>
      <t>WT ROX:</t>
    </r>
    <r>
      <rPr>
        <sz val="8"/>
        <color indexed="8"/>
        <rFont val="Arial"/>
        <family val="2"/>
      </rPr>
      <t xml:space="preserve"> HS Energy Services VP8861.1 &amp; VP8864.1 liquidated, 04/2002 - 10/2002 contract</t>
    </r>
  </si>
  <si>
    <r>
      <t xml:space="preserve">WT CAL: </t>
    </r>
    <r>
      <rPr>
        <sz val="8"/>
        <color indexed="8"/>
        <rFont val="Arial"/>
        <family val="2"/>
      </rPr>
      <t>Allegheny Energy Supply - correction of June FS recs - VB5398.1 originally settled incorrectly and correction made on invoice # 01104147 ($560,700.00)</t>
    </r>
  </si>
  <si>
    <t>Tenaska Marketing Venture - V78806.1 did not liquidate, invoice 01092376</t>
  </si>
  <si>
    <r>
      <t>Central Mich:</t>
    </r>
    <r>
      <rPr>
        <sz val="8"/>
        <color indexed="8"/>
        <rFont val="Arial"/>
        <family val="2"/>
      </rPr>
      <t xml:space="preserve"> liquidation date for post id 1380888 shows as 01-Nov-2001 when it should be 31-Oct-2001.  By using that liq date, values for November liquidated.</t>
    </r>
  </si>
  <si>
    <t>FS</t>
  </si>
  <si>
    <r>
      <t>WC CAL:</t>
    </r>
    <r>
      <rPr>
        <sz val="8"/>
        <color indexed="8"/>
        <rFont val="Arial"/>
        <family val="2"/>
      </rPr>
      <t xml:space="preserve"> BP Corporation North America - float rate incorrect for Y03252.1 in liq - s/b $2.1423 ($57,045), float rate for Y03548.1 incorrect in liq - s/b $2.143 ($54,045)</t>
    </r>
  </si>
  <si>
    <r>
      <t>WC CAL:</t>
    </r>
    <r>
      <rPr>
        <sz val="8"/>
        <color indexed="8"/>
        <rFont val="Arial"/>
        <family val="2"/>
      </rPr>
      <t xml:space="preserve"> Catequil Partners, L.P. - adjust DPR: -$7,902.12 for VL7552.1 (float $2.4383; vol 207,142), -$1,921.80 for VL7553.3 (vol to 207,142), $7,334.83 for VP0883.1 (float $2.4383; vol 207,142), $869.99 for VP1026.1 (pub code rev, float $3.0077)</t>
    </r>
  </si>
  <si>
    <r>
      <t>WC CAL:</t>
    </r>
    <r>
      <rPr>
        <sz val="8"/>
        <color indexed="8"/>
        <rFont val="Arial"/>
        <family val="2"/>
      </rPr>
      <t xml:space="preserve"> Catequil Overseas Partners - adjust DPR: -$13,839.88 for VL7552.3 (float $2.4383; vol 412,858), $1,921.80 for VL7553.7 (vol 412,858), $14,619.17 for VP0883.3 (float $2.4383; vol 412,858), $1,734.01 for VP1026.3 (pub code rev, float $3.0077)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</si>
</sst>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43" fontId="2" fillId="2" borderId="1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 wrapText="1"/>
    </xf>
    <xf numFmtId="43" fontId="2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43" fontId="6" fillId="0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 applyAlignment="1">
      <alignment horizontal="left"/>
    </xf>
    <xf numFmtId="166" fontId="5" fillId="4" borderId="0" xfId="0" applyNumberFormat="1" applyFont="1" applyFill="1" applyBorder="1"/>
    <xf numFmtId="43" fontId="5" fillId="4" borderId="0" xfId="0" applyNumberFormat="1" applyFont="1" applyFill="1" applyBorder="1"/>
    <xf numFmtId="43" fontId="5" fillId="3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2" fillId="2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Continuous" wrapText="1"/>
    </xf>
    <xf numFmtId="43" fontId="4" fillId="0" borderId="0" xfId="1" applyNumberFormat="1" applyFont="1" applyFill="1" applyBorder="1" applyAlignment="1">
      <alignment horizontal="centerContinuous"/>
    </xf>
    <xf numFmtId="43" fontId="4" fillId="0" borderId="0" xfId="0" applyNumberFormat="1" applyFont="1"/>
    <xf numFmtId="0" fontId="2" fillId="0" borderId="0" xfId="0" quotePrefix="1" applyFont="1" applyFill="1" applyBorder="1" applyAlignment="1">
      <alignment horizontal="centerContinuous"/>
    </xf>
    <xf numFmtId="166" fontId="4" fillId="0" borderId="0" xfId="0" applyNumberFormat="1" applyFont="1"/>
    <xf numFmtId="43" fontId="4" fillId="0" borderId="0" xfId="0" applyNumberFormat="1" applyFont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2"/>
    <xf numFmtId="43" fontId="3" fillId="0" borderId="0" xfId="1" applyFont="1"/>
    <xf numFmtId="0" fontId="7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7" fillId="0" borderId="4" xfId="2" quotePrefix="1" applyFont="1" applyFill="1" applyBorder="1" applyAlignment="1">
      <alignment horizontal="left"/>
    </xf>
    <xf numFmtId="0" fontId="6" fillId="0" borderId="4" xfId="2" applyFont="1" applyFill="1" applyBorder="1" applyAlignment="1">
      <alignment horizontal="left"/>
    </xf>
    <xf numFmtId="43" fontId="2" fillId="0" borderId="0" xfId="1" applyFont="1"/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6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6" fillId="0" borderId="0" xfId="0" applyNumberFormat="1" applyFont="1" applyBorder="1"/>
    <xf numFmtId="43" fontId="6" fillId="0" borderId="0" xfId="0" applyNumberFormat="1" applyFont="1"/>
    <xf numFmtId="43" fontId="5" fillId="5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4"/>
  <sheetViews>
    <sheetView tabSelected="1" workbookViewId="0"/>
  </sheetViews>
  <sheetFormatPr defaultColWidth="9.109375" defaultRowHeight="10.199999999999999" outlineLevelRow="1" x14ac:dyDescent="0.2"/>
  <cols>
    <col min="1" max="1" width="24" style="6" bestFit="1" customWidth="1"/>
    <col min="2" max="2" width="6.5546875" style="6" bestFit="1" customWidth="1"/>
    <col min="3" max="3" width="6.88671875" style="6" bestFit="1" customWidth="1"/>
    <col min="4" max="4" width="6.5546875" style="6" bestFit="1" customWidth="1"/>
    <col min="5" max="5" width="49.44140625" style="7" customWidth="1"/>
    <col min="6" max="6" width="12.44140625" style="6" customWidth="1"/>
    <col min="7" max="16384" width="9.109375" style="6"/>
  </cols>
  <sheetData>
    <row r="1" spans="1:6" s="25" customFormat="1" ht="13.2" x14ac:dyDescent="0.25">
      <c r="A1" s="21" t="s">
        <v>47</v>
      </c>
      <c r="B1" s="22"/>
      <c r="C1" s="22"/>
      <c r="D1" s="22"/>
      <c r="E1" s="23"/>
      <c r="F1" s="24"/>
    </row>
    <row r="2" spans="1:6" s="25" customFormat="1" ht="13.2" x14ac:dyDescent="0.25">
      <c r="A2" s="26" t="s">
        <v>48</v>
      </c>
      <c r="B2" s="22"/>
      <c r="C2" s="22"/>
      <c r="D2" s="22"/>
      <c r="E2" s="23"/>
      <c r="F2" s="24"/>
    </row>
    <row r="3" spans="1:6" s="25" customFormat="1" ht="13.2" x14ac:dyDescent="0.25">
      <c r="B3" s="27"/>
      <c r="E3" s="28"/>
    </row>
    <row r="4" spans="1:6" s="5" customFormat="1" ht="12.75" customHeight="1" x14ac:dyDescent="0.25">
      <c r="A4" s="1" t="s">
        <v>0</v>
      </c>
      <c r="B4" s="2" t="s">
        <v>1</v>
      </c>
      <c r="C4" s="3" t="s">
        <v>2</v>
      </c>
      <c r="D4" s="3" t="s">
        <v>3</v>
      </c>
      <c r="E4" s="4" t="s">
        <v>4</v>
      </c>
      <c r="F4" s="20" t="s">
        <v>5</v>
      </c>
    </row>
    <row r="5" spans="1:6" s="11" customFormat="1" outlineLevel="1" x14ac:dyDescent="0.2">
      <c r="A5" s="9" t="s">
        <v>9</v>
      </c>
      <c r="B5" s="9" t="s">
        <v>6</v>
      </c>
      <c r="C5" s="9" t="s">
        <v>14</v>
      </c>
      <c r="D5" s="9" t="s">
        <v>7</v>
      </c>
      <c r="E5" s="10" t="s">
        <v>8</v>
      </c>
      <c r="F5" s="13">
        <v>-49</v>
      </c>
    </row>
    <row r="6" spans="1:6" s="19" customFormat="1" ht="12.75" customHeight="1" x14ac:dyDescent="0.2">
      <c r="A6" s="14" t="s">
        <v>44</v>
      </c>
      <c r="B6" s="15"/>
      <c r="C6" s="16"/>
      <c r="D6" s="16"/>
      <c r="E6" s="17" t="s">
        <v>36</v>
      </c>
      <c r="F6" s="18">
        <f>SUM(F5)</f>
        <v>-49</v>
      </c>
    </row>
    <row r="7" spans="1:6" s="11" customFormat="1" outlineLevel="1" x14ac:dyDescent="0.2">
      <c r="A7" s="9" t="s">
        <v>10</v>
      </c>
      <c r="B7" s="9" t="s">
        <v>11</v>
      </c>
      <c r="C7" s="9" t="s">
        <v>14</v>
      </c>
      <c r="D7" s="9" t="s">
        <v>7</v>
      </c>
      <c r="E7" s="10" t="s">
        <v>8</v>
      </c>
      <c r="F7" s="13">
        <v>-80</v>
      </c>
    </row>
    <row r="8" spans="1:6" s="11" customFormat="1" outlineLevel="1" x14ac:dyDescent="0.2">
      <c r="A8" s="9" t="s">
        <v>10</v>
      </c>
      <c r="B8" s="9" t="s">
        <v>13</v>
      </c>
      <c r="C8" s="9" t="s">
        <v>14</v>
      </c>
      <c r="D8" s="9" t="s">
        <v>7</v>
      </c>
      <c r="E8" s="10" t="s">
        <v>15</v>
      </c>
      <c r="F8" s="13">
        <v>-6050</v>
      </c>
    </row>
    <row r="9" spans="1:6" s="11" customFormat="1" outlineLevel="1" x14ac:dyDescent="0.2">
      <c r="A9" s="9" t="s">
        <v>10</v>
      </c>
      <c r="B9" s="9" t="s">
        <v>11</v>
      </c>
      <c r="C9" s="9" t="s">
        <v>14</v>
      </c>
      <c r="D9" s="9" t="s">
        <v>16</v>
      </c>
      <c r="E9" s="10" t="s">
        <v>17</v>
      </c>
      <c r="F9" s="13">
        <v>2259.4299999999998</v>
      </c>
    </row>
    <row r="10" spans="1:6" s="19" customFormat="1" ht="12.75" customHeight="1" x14ac:dyDescent="0.2">
      <c r="A10" s="14" t="s">
        <v>37</v>
      </c>
      <c r="B10" s="15"/>
      <c r="C10" s="16"/>
      <c r="D10" s="16"/>
      <c r="E10" s="17" t="s">
        <v>10</v>
      </c>
      <c r="F10" s="18">
        <f>SUM(F7:F9)</f>
        <v>-3870.57</v>
      </c>
    </row>
    <row r="11" spans="1:6" s="11" customFormat="1" outlineLevel="1" x14ac:dyDescent="0.2">
      <c r="A11" s="9" t="s">
        <v>18</v>
      </c>
      <c r="B11" s="9" t="s">
        <v>19</v>
      </c>
      <c r="C11" s="9" t="s">
        <v>14</v>
      </c>
      <c r="D11" s="9" t="s">
        <v>7</v>
      </c>
      <c r="E11" s="10" t="s">
        <v>8</v>
      </c>
      <c r="F11" s="13">
        <v>-2284</v>
      </c>
    </row>
    <row r="12" spans="1:6" s="11" customFormat="1" ht="20.399999999999999" outlineLevel="1" x14ac:dyDescent="0.2">
      <c r="A12" s="9" t="s">
        <v>18</v>
      </c>
      <c r="B12" s="9" t="s">
        <v>13</v>
      </c>
      <c r="C12" s="9" t="s">
        <v>14</v>
      </c>
      <c r="D12" s="9" t="s">
        <v>7</v>
      </c>
      <c r="E12" s="29" t="s">
        <v>49</v>
      </c>
      <c r="F12" s="13">
        <v>-43399.96</v>
      </c>
    </row>
    <row r="13" spans="1:6" s="11" customFormat="1" ht="30.6" outlineLevel="1" x14ac:dyDescent="0.2">
      <c r="A13" s="9" t="s">
        <v>18</v>
      </c>
      <c r="B13" s="9" t="s">
        <v>6</v>
      </c>
      <c r="C13" s="9" t="s">
        <v>14</v>
      </c>
      <c r="D13" s="9" t="s">
        <v>7</v>
      </c>
      <c r="E13" s="29" t="s">
        <v>56</v>
      </c>
      <c r="F13" s="13">
        <v>-31000</v>
      </c>
    </row>
    <row r="14" spans="1:6" s="11" customFormat="1" ht="20.399999999999999" outlineLevel="1" x14ac:dyDescent="0.2">
      <c r="A14" s="9" t="s">
        <v>18</v>
      </c>
      <c r="B14" s="9" t="s">
        <v>6</v>
      </c>
      <c r="C14" s="9" t="s">
        <v>14</v>
      </c>
      <c r="D14" s="9" t="s">
        <v>7</v>
      </c>
      <c r="E14" s="29" t="s">
        <v>55</v>
      </c>
      <c r="F14" s="13">
        <v>-42935</v>
      </c>
    </row>
    <row r="15" spans="1:6" s="11" customFormat="1" ht="30.6" outlineLevel="1" x14ac:dyDescent="0.2">
      <c r="A15" s="9" t="s">
        <v>18</v>
      </c>
      <c r="B15" s="9" t="s">
        <v>12</v>
      </c>
      <c r="C15" s="9" t="s">
        <v>14</v>
      </c>
      <c r="D15" s="9" t="s">
        <v>7</v>
      </c>
      <c r="E15" s="29" t="s">
        <v>50</v>
      </c>
      <c r="F15" s="13">
        <v>9000</v>
      </c>
    </row>
    <row r="16" spans="1:6" s="11" customFormat="1" outlineLevel="1" x14ac:dyDescent="0.2">
      <c r="A16" s="9" t="s">
        <v>18</v>
      </c>
      <c r="B16" s="9" t="s">
        <v>12</v>
      </c>
      <c r="C16" s="9" t="s">
        <v>14</v>
      </c>
      <c r="D16" s="9" t="s">
        <v>7</v>
      </c>
      <c r="E16" s="29" t="s">
        <v>51</v>
      </c>
      <c r="F16" s="13">
        <v>620</v>
      </c>
    </row>
    <row r="17" spans="1:6" s="11" customFormat="1" outlineLevel="1" x14ac:dyDescent="0.2">
      <c r="A17" s="9" t="s">
        <v>18</v>
      </c>
      <c r="B17" s="9" t="s">
        <v>12</v>
      </c>
      <c r="C17" s="9" t="s">
        <v>14</v>
      </c>
      <c r="D17" s="9" t="s">
        <v>7</v>
      </c>
      <c r="E17" s="29" t="s">
        <v>52</v>
      </c>
      <c r="F17" s="13">
        <v>620</v>
      </c>
    </row>
    <row r="18" spans="1:6" s="11" customFormat="1" ht="20.399999999999999" outlineLevel="1" x14ac:dyDescent="0.2">
      <c r="A18" s="9" t="s">
        <v>18</v>
      </c>
      <c r="B18" s="9" t="s">
        <v>12</v>
      </c>
      <c r="C18" s="9" t="s">
        <v>14</v>
      </c>
      <c r="D18" s="9" t="s">
        <v>7</v>
      </c>
      <c r="E18" s="29" t="s">
        <v>53</v>
      </c>
      <c r="F18" s="13">
        <v>-17250</v>
      </c>
    </row>
    <row r="19" spans="1:6" s="11" customFormat="1" ht="20.399999999999999" outlineLevel="1" x14ac:dyDescent="0.2">
      <c r="A19" s="9" t="s">
        <v>18</v>
      </c>
      <c r="B19" s="9" t="s">
        <v>12</v>
      </c>
      <c r="C19" s="9" t="s">
        <v>14</v>
      </c>
      <c r="D19" s="9" t="s">
        <v>7</v>
      </c>
      <c r="E19" s="29" t="s">
        <v>54</v>
      </c>
      <c r="F19" s="13">
        <v>43500</v>
      </c>
    </row>
    <row r="20" spans="1:6" s="19" customFormat="1" ht="12.75" customHeight="1" x14ac:dyDescent="0.2">
      <c r="A20" s="16" t="s">
        <v>38</v>
      </c>
      <c r="B20" s="15"/>
      <c r="C20" s="16"/>
      <c r="D20" s="16"/>
      <c r="E20" s="17" t="s">
        <v>39</v>
      </c>
      <c r="F20" s="18">
        <f>SUM(F11:F19)</f>
        <v>-83128.959999999992</v>
      </c>
    </row>
    <row r="21" spans="1:6" s="11" customFormat="1" outlineLevel="1" x14ac:dyDescent="0.2">
      <c r="A21" s="9" t="s">
        <v>21</v>
      </c>
      <c r="B21" s="9" t="s">
        <v>19</v>
      </c>
      <c r="C21" s="9" t="s">
        <v>14</v>
      </c>
      <c r="D21" s="9" t="s">
        <v>7</v>
      </c>
      <c r="E21" s="29" t="s">
        <v>59</v>
      </c>
      <c r="F21" s="13">
        <v>-2838</v>
      </c>
    </row>
    <row r="22" spans="1:6" s="11" customFormat="1" ht="30.6" outlineLevel="1" x14ac:dyDescent="0.2">
      <c r="A22" s="9" t="s">
        <v>21</v>
      </c>
      <c r="B22" s="9" t="s">
        <v>23</v>
      </c>
      <c r="C22" s="9" t="s">
        <v>14</v>
      </c>
      <c r="D22" s="9" t="s">
        <v>7</v>
      </c>
      <c r="E22" s="29" t="s">
        <v>58</v>
      </c>
      <c r="F22" s="13">
        <v>5992.58</v>
      </c>
    </row>
    <row r="23" spans="1:6" s="11" customFormat="1" ht="30.6" outlineLevel="1" x14ac:dyDescent="0.2">
      <c r="A23" s="9" t="s">
        <v>21</v>
      </c>
      <c r="B23" s="9" t="s">
        <v>12</v>
      </c>
      <c r="C23" s="9" t="s">
        <v>14</v>
      </c>
      <c r="D23" s="9" t="s">
        <v>7</v>
      </c>
      <c r="E23" s="29" t="s">
        <v>116</v>
      </c>
      <c r="F23" s="13">
        <v>8303.5</v>
      </c>
    </row>
    <row r="24" spans="1:6" s="11" customFormat="1" outlineLevel="1" x14ac:dyDescent="0.2">
      <c r="A24" s="9" t="s">
        <v>21</v>
      </c>
      <c r="B24" s="9" t="s">
        <v>6</v>
      </c>
      <c r="C24" s="9" t="s">
        <v>14</v>
      </c>
      <c r="D24" s="9" t="s">
        <v>7</v>
      </c>
      <c r="E24" s="29" t="s">
        <v>57</v>
      </c>
      <c r="F24" s="13">
        <v>-644</v>
      </c>
    </row>
    <row r="25" spans="1:6" s="19" customFormat="1" ht="33.75" customHeight="1" x14ac:dyDescent="0.2">
      <c r="A25" s="44" t="s">
        <v>45</v>
      </c>
      <c r="B25" s="44"/>
      <c r="C25" s="44"/>
      <c r="D25" s="44"/>
      <c r="E25" s="17" t="s">
        <v>21</v>
      </c>
      <c r="F25" s="18">
        <f>SUM(F21:F24)</f>
        <v>10814.08</v>
      </c>
    </row>
    <row r="26" spans="1:6" s="11" customFormat="1" outlineLevel="1" x14ac:dyDescent="0.2">
      <c r="A26" s="9" t="s">
        <v>24</v>
      </c>
      <c r="B26" s="9" t="s">
        <v>19</v>
      </c>
      <c r="C26" s="9" t="s">
        <v>14</v>
      </c>
      <c r="D26" s="9" t="s">
        <v>7</v>
      </c>
      <c r="E26" s="29" t="s">
        <v>63</v>
      </c>
      <c r="F26" s="13">
        <v>3666</v>
      </c>
    </row>
    <row r="27" spans="1:6" s="11" customFormat="1" outlineLevel="1" x14ac:dyDescent="0.2">
      <c r="A27" s="9" t="s">
        <v>24</v>
      </c>
      <c r="B27" s="9" t="s">
        <v>13</v>
      </c>
      <c r="C27" s="9" t="s">
        <v>14</v>
      </c>
      <c r="D27" s="9" t="s">
        <v>7</v>
      </c>
      <c r="E27" s="29" t="s">
        <v>60</v>
      </c>
      <c r="F27" s="13">
        <v>625</v>
      </c>
    </row>
    <row r="28" spans="1:6" s="11" customFormat="1" outlineLevel="1" x14ac:dyDescent="0.2">
      <c r="A28" s="9" t="s">
        <v>24</v>
      </c>
      <c r="B28" s="9" t="s">
        <v>6</v>
      </c>
      <c r="C28" s="9" t="s">
        <v>14</v>
      </c>
      <c r="D28" s="9" t="s">
        <v>7</v>
      </c>
      <c r="E28" s="29" t="s">
        <v>61</v>
      </c>
      <c r="F28" s="13">
        <v>33990.910000000003</v>
      </c>
    </row>
    <row r="29" spans="1:6" s="11" customFormat="1" ht="20.399999999999999" outlineLevel="1" x14ac:dyDescent="0.2">
      <c r="A29" s="9" t="s">
        <v>24</v>
      </c>
      <c r="B29" s="9" t="s">
        <v>6</v>
      </c>
      <c r="C29" s="9" t="s">
        <v>14</v>
      </c>
      <c r="D29" s="9" t="s">
        <v>7</v>
      </c>
      <c r="E29" s="29" t="s">
        <v>62</v>
      </c>
      <c r="F29" s="13">
        <v>-1830</v>
      </c>
    </row>
    <row r="30" spans="1:6" s="19" customFormat="1" ht="33.75" customHeight="1" x14ac:dyDescent="0.2">
      <c r="A30" s="44" t="s">
        <v>46</v>
      </c>
      <c r="B30" s="44"/>
      <c r="C30" s="44"/>
      <c r="D30" s="44"/>
      <c r="E30" s="17" t="s">
        <v>24</v>
      </c>
      <c r="F30" s="18">
        <f>SUM(F26:F29)</f>
        <v>36451.910000000003</v>
      </c>
    </row>
    <row r="31" spans="1:6" s="11" customFormat="1" outlineLevel="1" x14ac:dyDescent="0.2">
      <c r="A31" s="9" t="s">
        <v>25</v>
      </c>
      <c r="B31" s="9" t="s">
        <v>19</v>
      </c>
      <c r="C31" s="9" t="s">
        <v>14</v>
      </c>
      <c r="D31" s="9" t="s">
        <v>7</v>
      </c>
      <c r="E31" s="10" t="s">
        <v>20</v>
      </c>
      <c r="F31" s="13">
        <v>78</v>
      </c>
    </row>
    <row r="32" spans="1:6" s="11" customFormat="1" outlineLevel="1" x14ac:dyDescent="0.2">
      <c r="A32" s="9" t="s">
        <v>25</v>
      </c>
      <c r="B32" s="9" t="s">
        <v>13</v>
      </c>
      <c r="C32" s="9" t="s">
        <v>14</v>
      </c>
      <c r="D32" s="9" t="s">
        <v>7</v>
      </c>
      <c r="E32" s="10" t="s">
        <v>26</v>
      </c>
      <c r="F32" s="13">
        <v>-68045</v>
      </c>
    </row>
    <row r="33" spans="1:6" s="11" customFormat="1" outlineLevel="1" x14ac:dyDescent="0.2">
      <c r="A33" s="9" t="s">
        <v>25</v>
      </c>
      <c r="B33" s="9" t="s">
        <v>6</v>
      </c>
      <c r="C33" s="9" t="s">
        <v>14</v>
      </c>
      <c r="D33" s="9" t="s">
        <v>7</v>
      </c>
      <c r="E33" s="10" t="s">
        <v>115</v>
      </c>
      <c r="F33" s="13">
        <v>-278690</v>
      </c>
    </row>
    <row r="34" spans="1:6" s="11" customFormat="1" outlineLevel="1" x14ac:dyDescent="0.2">
      <c r="A34" s="9" t="s">
        <v>25</v>
      </c>
      <c r="B34" s="9" t="s">
        <v>12</v>
      </c>
      <c r="C34" s="9" t="s">
        <v>14</v>
      </c>
      <c r="D34" s="9" t="s">
        <v>7</v>
      </c>
      <c r="E34" s="10" t="s">
        <v>27</v>
      </c>
      <c r="F34" s="13">
        <v>-561428.5</v>
      </c>
    </row>
    <row r="35" spans="1:6" s="11" customFormat="1" outlineLevel="1" x14ac:dyDescent="0.2">
      <c r="A35" s="9" t="s">
        <v>25</v>
      </c>
      <c r="B35" s="9" t="s">
        <v>12</v>
      </c>
      <c r="C35" s="9" t="s">
        <v>14</v>
      </c>
      <c r="D35" s="9" t="s">
        <v>7</v>
      </c>
      <c r="E35" s="10" t="s">
        <v>28</v>
      </c>
      <c r="F35" s="13">
        <v>31920</v>
      </c>
    </row>
    <row r="36" spans="1:6" s="19" customFormat="1" ht="12.75" customHeight="1" x14ac:dyDescent="0.2">
      <c r="A36" s="16" t="s">
        <v>41</v>
      </c>
      <c r="B36" s="15"/>
      <c r="C36" s="16"/>
      <c r="D36" s="16"/>
      <c r="E36" s="17" t="s">
        <v>25</v>
      </c>
      <c r="F36" s="18">
        <f>SUM(F31:F35)</f>
        <v>-876165.5</v>
      </c>
    </row>
    <row r="37" spans="1:6" s="11" customFormat="1" outlineLevel="1" x14ac:dyDescent="0.2">
      <c r="A37" s="9" t="s">
        <v>29</v>
      </c>
      <c r="B37" s="9" t="s">
        <v>30</v>
      </c>
      <c r="C37" s="9" t="s">
        <v>14</v>
      </c>
      <c r="D37" s="9" t="s">
        <v>7</v>
      </c>
      <c r="E37" s="10" t="s">
        <v>20</v>
      </c>
      <c r="F37" s="13">
        <v>-496</v>
      </c>
    </row>
    <row r="38" spans="1:6" s="11" customFormat="1" ht="20.399999999999999" outlineLevel="1" x14ac:dyDescent="0.2">
      <c r="A38" s="9" t="s">
        <v>29</v>
      </c>
      <c r="B38" s="9" t="s">
        <v>22</v>
      </c>
      <c r="C38" s="9" t="s">
        <v>14</v>
      </c>
      <c r="D38" s="9" t="s">
        <v>7</v>
      </c>
      <c r="E38" s="10" t="s">
        <v>64</v>
      </c>
      <c r="F38" s="13">
        <v>-5400</v>
      </c>
    </row>
    <row r="39" spans="1:6" s="19" customFormat="1" ht="12.75" customHeight="1" x14ac:dyDescent="0.2">
      <c r="A39" s="16" t="s">
        <v>40</v>
      </c>
      <c r="B39" s="15"/>
      <c r="C39" s="16"/>
      <c r="D39" s="16"/>
      <c r="E39" s="17" t="s">
        <v>29</v>
      </c>
      <c r="F39" s="18">
        <f>SUM(F37:F38)</f>
        <v>-5896</v>
      </c>
    </row>
    <row r="40" spans="1:6" s="11" customFormat="1" outlineLevel="1" x14ac:dyDescent="0.2">
      <c r="A40" s="9" t="s">
        <v>31</v>
      </c>
      <c r="B40" s="9" t="s">
        <v>13</v>
      </c>
      <c r="C40" s="9" t="s">
        <v>14</v>
      </c>
      <c r="D40" s="9" t="s">
        <v>7</v>
      </c>
      <c r="E40" s="10" t="s">
        <v>8</v>
      </c>
      <c r="F40" s="13">
        <v>-4</v>
      </c>
    </row>
    <row r="41" spans="1:6" s="11" customFormat="1" ht="20.399999999999999" outlineLevel="1" x14ac:dyDescent="0.2">
      <c r="A41" s="9" t="s">
        <v>31</v>
      </c>
      <c r="B41" s="9" t="s">
        <v>12</v>
      </c>
      <c r="C41" s="9" t="s">
        <v>14</v>
      </c>
      <c r="D41" s="9" t="s">
        <v>7</v>
      </c>
      <c r="E41" s="10" t="s">
        <v>32</v>
      </c>
      <c r="F41" s="13">
        <v>-2170</v>
      </c>
    </row>
    <row r="42" spans="1:6" s="19" customFormat="1" ht="12.75" customHeight="1" x14ac:dyDescent="0.2">
      <c r="A42" s="16" t="s">
        <v>40</v>
      </c>
      <c r="B42" s="15"/>
      <c r="C42" s="16"/>
      <c r="D42" s="16"/>
      <c r="E42" s="17" t="s">
        <v>31</v>
      </c>
      <c r="F42" s="16">
        <f>SUM(F40:F41)</f>
        <v>-2174</v>
      </c>
    </row>
    <row r="43" spans="1:6" s="11" customFormat="1" outlineLevel="1" x14ac:dyDescent="0.2">
      <c r="A43" s="9" t="s">
        <v>33</v>
      </c>
      <c r="B43" s="9" t="s">
        <v>19</v>
      </c>
      <c r="C43" s="9" t="s">
        <v>14</v>
      </c>
      <c r="D43" s="9" t="s">
        <v>7</v>
      </c>
      <c r="E43" s="10" t="s">
        <v>8</v>
      </c>
      <c r="F43" s="13">
        <v>-558</v>
      </c>
    </row>
    <row r="44" spans="1:6" s="19" customFormat="1" ht="12.75" customHeight="1" x14ac:dyDescent="0.2">
      <c r="A44" s="16" t="s">
        <v>42</v>
      </c>
      <c r="B44" s="15"/>
      <c r="C44" s="16"/>
      <c r="D44" s="16"/>
      <c r="E44" s="17" t="s">
        <v>33</v>
      </c>
      <c r="F44" s="18">
        <f>SUM(F43)</f>
        <v>-558</v>
      </c>
    </row>
    <row r="45" spans="1:6" s="11" customFormat="1" ht="20.399999999999999" outlineLevel="1" x14ac:dyDescent="0.2">
      <c r="A45" s="9" t="s">
        <v>34</v>
      </c>
      <c r="B45" s="9" t="s">
        <v>19</v>
      </c>
      <c r="C45" s="9" t="s">
        <v>14</v>
      </c>
      <c r="D45" s="9" t="s">
        <v>7</v>
      </c>
      <c r="E45" s="10" t="s">
        <v>65</v>
      </c>
      <c r="F45" s="13">
        <v>-1028</v>
      </c>
    </row>
    <row r="46" spans="1:6" s="19" customFormat="1" ht="12.75" customHeight="1" x14ac:dyDescent="0.2">
      <c r="A46" s="16" t="s">
        <v>40</v>
      </c>
      <c r="B46" s="15"/>
      <c r="C46" s="16"/>
      <c r="D46" s="16"/>
      <c r="E46" s="17" t="s">
        <v>34</v>
      </c>
      <c r="F46" s="18">
        <f>SUM(F45:F45)</f>
        <v>-1028</v>
      </c>
    </row>
    <row r="47" spans="1:6" s="11" customFormat="1" ht="30.6" outlineLevel="1" x14ac:dyDescent="0.2">
      <c r="A47" s="9" t="s">
        <v>35</v>
      </c>
      <c r="B47" s="9" t="s">
        <v>13</v>
      </c>
      <c r="C47" s="9" t="s">
        <v>14</v>
      </c>
      <c r="D47" s="9" t="s">
        <v>7</v>
      </c>
      <c r="E47" s="29" t="s">
        <v>66</v>
      </c>
      <c r="F47" s="13">
        <v>1691.9099999999744</v>
      </c>
    </row>
    <row r="48" spans="1:6" s="11" customFormat="1" ht="20.399999999999999" outlineLevel="1" x14ac:dyDescent="0.2">
      <c r="A48" s="9" t="s">
        <v>35</v>
      </c>
      <c r="B48" s="9" t="s">
        <v>13</v>
      </c>
      <c r="C48" s="9" t="s">
        <v>14</v>
      </c>
      <c r="D48" s="9" t="s">
        <v>7</v>
      </c>
      <c r="E48" s="29" t="s">
        <v>69</v>
      </c>
      <c r="F48" s="13">
        <v>-344078.69</v>
      </c>
    </row>
    <row r="49" spans="1:7" s="11" customFormat="1" ht="20.399999999999999" outlineLevel="1" x14ac:dyDescent="0.2">
      <c r="A49" s="9" t="s">
        <v>35</v>
      </c>
      <c r="B49" s="9" t="s">
        <v>12</v>
      </c>
      <c r="C49" s="9" t="s">
        <v>14</v>
      </c>
      <c r="D49" s="9" t="s">
        <v>7</v>
      </c>
      <c r="E49" s="29" t="s">
        <v>78</v>
      </c>
      <c r="F49" s="13">
        <v>-65505</v>
      </c>
    </row>
    <row r="50" spans="1:7" s="11" customFormat="1" ht="20.399999999999999" outlineLevel="1" x14ac:dyDescent="0.2">
      <c r="A50" s="9" t="s">
        <v>35</v>
      </c>
      <c r="B50" s="9" t="s">
        <v>12</v>
      </c>
      <c r="C50" s="9" t="s">
        <v>14</v>
      </c>
      <c r="D50" s="9" t="s">
        <v>7</v>
      </c>
      <c r="E50" s="29" t="s">
        <v>77</v>
      </c>
      <c r="F50" s="13">
        <v>-36750</v>
      </c>
    </row>
    <row r="51" spans="1:7" s="42" customFormat="1" outlineLevel="1" x14ac:dyDescent="0.2">
      <c r="A51" s="37"/>
      <c r="B51" s="38"/>
      <c r="C51" s="37"/>
      <c r="D51" s="37"/>
      <c r="E51" s="39" t="s">
        <v>102</v>
      </c>
      <c r="F51" s="40">
        <f>SUM(F47:F50)</f>
        <v>-444641.78</v>
      </c>
      <c r="G51" s="41"/>
    </row>
    <row r="52" spans="1:7" s="11" customFormat="1" outlineLevel="1" x14ac:dyDescent="0.2">
      <c r="A52" s="9" t="s">
        <v>35</v>
      </c>
      <c r="B52" s="9" t="s">
        <v>22</v>
      </c>
      <c r="C52" s="9" t="s">
        <v>14</v>
      </c>
      <c r="D52" s="9" t="s">
        <v>7</v>
      </c>
      <c r="E52" s="29" t="s">
        <v>72</v>
      </c>
      <c r="F52" s="13">
        <v>-442215</v>
      </c>
    </row>
    <row r="53" spans="1:7" s="11" customFormat="1" ht="20.399999999999999" outlineLevel="1" x14ac:dyDescent="0.2">
      <c r="A53" s="9" t="s">
        <v>35</v>
      </c>
      <c r="B53" s="9" t="s">
        <v>13</v>
      </c>
      <c r="C53" s="9" t="s">
        <v>14</v>
      </c>
      <c r="D53" s="9" t="s">
        <v>7</v>
      </c>
      <c r="E53" s="29" t="s">
        <v>67</v>
      </c>
      <c r="F53" s="13">
        <v>18599</v>
      </c>
    </row>
    <row r="54" spans="1:7" s="11" customFormat="1" outlineLevel="1" x14ac:dyDescent="0.2">
      <c r="A54" s="9" t="s">
        <v>35</v>
      </c>
      <c r="B54" s="9" t="s">
        <v>13</v>
      </c>
      <c r="C54" s="9" t="s">
        <v>14</v>
      </c>
      <c r="D54" s="9" t="s">
        <v>7</v>
      </c>
      <c r="E54" s="29" t="s">
        <v>70</v>
      </c>
      <c r="F54" s="13">
        <v>-648</v>
      </c>
    </row>
    <row r="55" spans="1:7" s="11" customFormat="1" ht="20.399999999999999" outlineLevel="1" x14ac:dyDescent="0.2">
      <c r="A55" s="9" t="s">
        <v>35</v>
      </c>
      <c r="B55" s="9" t="s">
        <v>6</v>
      </c>
      <c r="C55" s="9" t="s">
        <v>14</v>
      </c>
      <c r="D55" s="9" t="s">
        <v>7</v>
      </c>
      <c r="E55" s="29" t="s">
        <v>82</v>
      </c>
      <c r="F55" s="13">
        <v>-95635</v>
      </c>
    </row>
    <row r="56" spans="1:7" s="11" customFormat="1" outlineLevel="1" x14ac:dyDescent="0.2">
      <c r="A56" s="9" t="s">
        <v>35</v>
      </c>
      <c r="B56" s="9" t="s">
        <v>12</v>
      </c>
      <c r="C56" s="9" t="s">
        <v>14</v>
      </c>
      <c r="D56" s="9" t="s">
        <v>7</v>
      </c>
      <c r="E56" s="29" t="s">
        <v>80</v>
      </c>
      <c r="F56" s="13">
        <v>-387146</v>
      </c>
    </row>
    <row r="57" spans="1:7" s="42" customFormat="1" outlineLevel="1" x14ac:dyDescent="0.2">
      <c r="A57" s="37"/>
      <c r="B57" s="38"/>
      <c r="C57" s="37"/>
      <c r="D57" s="37"/>
      <c r="E57" s="39" t="s">
        <v>103</v>
      </c>
      <c r="F57" s="40">
        <f>SUM(F52:F56)</f>
        <v>-907045</v>
      </c>
      <c r="G57" s="41"/>
    </row>
    <row r="58" spans="1:7" s="11" customFormat="1" ht="20.399999999999999" outlineLevel="1" x14ac:dyDescent="0.2">
      <c r="A58" s="9" t="s">
        <v>35</v>
      </c>
      <c r="B58" s="9" t="s">
        <v>12</v>
      </c>
      <c r="C58" s="9" t="s">
        <v>14</v>
      </c>
      <c r="D58" s="9" t="s">
        <v>7</v>
      </c>
      <c r="E58" s="29" t="s">
        <v>74</v>
      </c>
      <c r="F58" s="13">
        <v>-2999.99</v>
      </c>
    </row>
    <row r="59" spans="1:7" s="11" customFormat="1" ht="20.399999999999999" outlineLevel="1" x14ac:dyDescent="0.2">
      <c r="A59" s="9" t="s">
        <v>35</v>
      </c>
      <c r="B59" s="9" t="s">
        <v>12</v>
      </c>
      <c r="C59" s="9" t="s">
        <v>14</v>
      </c>
      <c r="D59" s="9" t="s">
        <v>7</v>
      </c>
      <c r="E59" s="29" t="s">
        <v>76</v>
      </c>
      <c r="F59" s="13">
        <v>-241.5</v>
      </c>
    </row>
    <row r="60" spans="1:7" s="11" customFormat="1" ht="30.6" outlineLevel="1" x14ac:dyDescent="0.2">
      <c r="A60" s="9" t="s">
        <v>35</v>
      </c>
      <c r="B60" s="9" t="s">
        <v>12</v>
      </c>
      <c r="C60" s="9" t="s">
        <v>14</v>
      </c>
      <c r="D60" s="9" t="s">
        <v>7</v>
      </c>
      <c r="E60" s="29" t="s">
        <v>114</v>
      </c>
      <c r="F60" s="13">
        <v>-560700</v>
      </c>
    </row>
    <row r="61" spans="1:7" s="11" customFormat="1" outlineLevel="1" x14ac:dyDescent="0.2">
      <c r="A61" s="9" t="s">
        <v>35</v>
      </c>
      <c r="B61" s="9" t="s">
        <v>12</v>
      </c>
      <c r="C61" s="9" t="s">
        <v>14</v>
      </c>
      <c r="D61" s="9" t="s">
        <v>7</v>
      </c>
      <c r="E61" s="29" t="s">
        <v>81</v>
      </c>
      <c r="F61" s="13">
        <v>-13477</v>
      </c>
    </row>
    <row r="62" spans="1:7" s="42" customFormat="1" outlineLevel="1" x14ac:dyDescent="0.2">
      <c r="A62" s="37"/>
      <c r="B62" s="38"/>
      <c r="C62" s="37"/>
      <c r="D62" s="37"/>
      <c r="E62" s="43" t="s">
        <v>104</v>
      </c>
      <c r="F62" s="40">
        <f>SUM(F58:F61)</f>
        <v>-577418.49</v>
      </c>
      <c r="G62" s="41"/>
    </row>
    <row r="63" spans="1:7" s="11" customFormat="1" outlineLevel="1" x14ac:dyDescent="0.2">
      <c r="A63" s="9" t="s">
        <v>35</v>
      </c>
      <c r="B63" s="9" t="s">
        <v>12</v>
      </c>
      <c r="C63" s="9" t="s">
        <v>14</v>
      </c>
      <c r="D63" s="9" t="s">
        <v>7</v>
      </c>
      <c r="E63" s="29" t="s">
        <v>79</v>
      </c>
      <c r="F63" s="13">
        <v>-1826</v>
      </c>
    </row>
    <row r="64" spans="1:7" s="11" customFormat="1" ht="30.6" outlineLevel="1" x14ac:dyDescent="0.2">
      <c r="A64" s="9" t="s">
        <v>35</v>
      </c>
      <c r="B64" s="9" t="s">
        <v>12</v>
      </c>
      <c r="C64" s="9" t="s">
        <v>14</v>
      </c>
      <c r="D64" s="9" t="s">
        <v>7</v>
      </c>
      <c r="E64" s="29" t="s">
        <v>75</v>
      </c>
      <c r="F64" s="13">
        <v>-2008</v>
      </c>
    </row>
    <row r="65" spans="1:7" s="11" customFormat="1" ht="30.6" outlineLevel="1" x14ac:dyDescent="0.2">
      <c r="A65" s="9" t="s">
        <v>35</v>
      </c>
      <c r="B65" s="9" t="s">
        <v>12</v>
      </c>
      <c r="C65" s="9" t="s">
        <v>14</v>
      </c>
      <c r="D65" s="9" t="s">
        <v>7</v>
      </c>
      <c r="E65" s="29" t="s">
        <v>118</v>
      </c>
      <c r="F65" s="13">
        <v>615</v>
      </c>
    </row>
    <row r="66" spans="1:7" s="11" customFormat="1" ht="40.799999999999997" outlineLevel="1" x14ac:dyDescent="0.2">
      <c r="A66" s="9" t="s">
        <v>35</v>
      </c>
      <c r="B66" s="9" t="s">
        <v>12</v>
      </c>
      <c r="C66" s="9" t="s">
        <v>117</v>
      </c>
      <c r="D66" s="9" t="s">
        <v>7</v>
      </c>
      <c r="E66" s="29" t="s">
        <v>119</v>
      </c>
      <c r="F66" s="13">
        <v>-1619</v>
      </c>
    </row>
    <row r="67" spans="1:7" s="11" customFormat="1" ht="40.799999999999997" outlineLevel="1" x14ac:dyDescent="0.2">
      <c r="A67" s="9" t="s">
        <v>35</v>
      </c>
      <c r="B67" s="9" t="s">
        <v>12</v>
      </c>
      <c r="C67" s="9" t="s">
        <v>117</v>
      </c>
      <c r="D67" s="9" t="s">
        <v>7</v>
      </c>
      <c r="E67" s="29" t="s">
        <v>120</v>
      </c>
      <c r="F67" s="13">
        <v>4435</v>
      </c>
    </row>
    <row r="68" spans="1:7" s="42" customFormat="1" outlineLevel="1" x14ac:dyDescent="0.2">
      <c r="A68" s="37"/>
      <c r="B68" s="38"/>
      <c r="C68" s="37"/>
      <c r="D68" s="37"/>
      <c r="E68" s="39" t="s">
        <v>105</v>
      </c>
      <c r="F68" s="40">
        <f>SUM(F63:F67)</f>
        <v>-403</v>
      </c>
      <c r="G68" s="41"/>
    </row>
    <row r="69" spans="1:7" s="11" customFormat="1" ht="20.399999999999999" outlineLevel="1" x14ac:dyDescent="0.2">
      <c r="A69" s="9" t="s">
        <v>35</v>
      </c>
      <c r="B69" s="9" t="s">
        <v>6</v>
      </c>
      <c r="C69" s="9" t="s">
        <v>14</v>
      </c>
      <c r="D69" s="9" t="s">
        <v>7</v>
      </c>
      <c r="E69" s="29" t="s">
        <v>83</v>
      </c>
      <c r="F69" s="13">
        <v>-60542.400000000001</v>
      </c>
    </row>
    <row r="70" spans="1:7" s="42" customFormat="1" outlineLevel="1" x14ac:dyDescent="0.2">
      <c r="A70" s="37"/>
      <c r="B70" s="38"/>
      <c r="C70" s="37"/>
      <c r="D70" s="37"/>
      <c r="E70" s="39" t="s">
        <v>106</v>
      </c>
      <c r="F70" s="40">
        <f>SUM(F69)</f>
        <v>-60542.400000000001</v>
      </c>
      <c r="G70" s="41"/>
    </row>
    <row r="71" spans="1:7" s="11" customFormat="1" ht="20.399999999999999" outlineLevel="1" x14ac:dyDescent="0.2">
      <c r="A71" s="9" t="s">
        <v>35</v>
      </c>
      <c r="B71" s="9" t="s">
        <v>22</v>
      </c>
      <c r="C71" s="9" t="s">
        <v>14</v>
      </c>
      <c r="D71" s="9" t="s">
        <v>7</v>
      </c>
      <c r="E71" s="29" t="s">
        <v>84</v>
      </c>
      <c r="F71" s="13">
        <v>32374.5</v>
      </c>
    </row>
    <row r="72" spans="1:7" s="11" customFormat="1" ht="20.399999999999999" outlineLevel="1" x14ac:dyDescent="0.2">
      <c r="A72" s="9" t="s">
        <v>35</v>
      </c>
      <c r="B72" s="9" t="s">
        <v>22</v>
      </c>
      <c r="C72" s="9" t="s">
        <v>14</v>
      </c>
      <c r="D72" s="9" t="s">
        <v>7</v>
      </c>
      <c r="E72" s="29" t="s">
        <v>71</v>
      </c>
      <c r="F72" s="13">
        <v>-131980</v>
      </c>
    </row>
    <row r="73" spans="1:7" s="11" customFormat="1" ht="20.399999999999999" outlineLevel="1" x14ac:dyDescent="0.2">
      <c r="A73" s="9" t="s">
        <v>35</v>
      </c>
      <c r="B73" s="9" t="s">
        <v>13</v>
      </c>
      <c r="C73" s="9" t="s">
        <v>14</v>
      </c>
      <c r="D73" s="9" t="s">
        <v>7</v>
      </c>
      <c r="E73" s="29" t="s">
        <v>68</v>
      </c>
      <c r="F73" s="13">
        <v>-139819.46</v>
      </c>
    </row>
    <row r="74" spans="1:7" s="11" customFormat="1" ht="20.399999999999999" outlineLevel="1" x14ac:dyDescent="0.2">
      <c r="A74" s="9" t="s">
        <v>35</v>
      </c>
      <c r="B74" s="9" t="s">
        <v>13</v>
      </c>
      <c r="C74" s="9" t="s">
        <v>14</v>
      </c>
      <c r="D74" s="9" t="s">
        <v>7</v>
      </c>
      <c r="E74" s="29" t="s">
        <v>113</v>
      </c>
      <c r="F74" s="13">
        <v>-43399.96</v>
      </c>
    </row>
    <row r="75" spans="1:7" s="11" customFormat="1" ht="20.399999999999999" outlineLevel="1" x14ac:dyDescent="0.2">
      <c r="A75" s="9" t="s">
        <v>35</v>
      </c>
      <c r="B75" s="9" t="s">
        <v>6</v>
      </c>
      <c r="C75" s="9" t="s">
        <v>14</v>
      </c>
      <c r="D75" s="9" t="s">
        <v>7</v>
      </c>
      <c r="E75" s="29" t="s">
        <v>112</v>
      </c>
      <c r="F75" s="13">
        <v>37510</v>
      </c>
    </row>
    <row r="76" spans="1:7" s="11" customFormat="1" ht="20.399999999999999" outlineLevel="1" x14ac:dyDescent="0.2">
      <c r="A76" s="9" t="s">
        <v>35</v>
      </c>
      <c r="B76" s="9" t="s">
        <v>6</v>
      </c>
      <c r="C76" s="9" t="s">
        <v>14</v>
      </c>
      <c r="D76" s="9" t="s">
        <v>7</v>
      </c>
      <c r="E76" s="29" t="s">
        <v>111</v>
      </c>
      <c r="F76" s="13">
        <v>-31000</v>
      </c>
    </row>
    <row r="77" spans="1:7" s="11" customFormat="1" ht="20.399999999999999" outlineLevel="1" x14ac:dyDescent="0.2">
      <c r="A77" s="9" t="s">
        <v>35</v>
      </c>
      <c r="B77" s="9" t="s">
        <v>12</v>
      </c>
      <c r="C77" s="9" t="s">
        <v>14</v>
      </c>
      <c r="D77" s="9" t="s">
        <v>7</v>
      </c>
      <c r="E77" s="29" t="s">
        <v>110</v>
      </c>
      <c r="F77" s="13">
        <v>-67500</v>
      </c>
    </row>
    <row r="78" spans="1:7" s="11" customFormat="1" ht="30.6" outlineLevel="1" x14ac:dyDescent="0.2">
      <c r="A78" s="9" t="s">
        <v>35</v>
      </c>
      <c r="B78" s="9" t="s">
        <v>12</v>
      </c>
      <c r="C78" s="9" t="s">
        <v>14</v>
      </c>
      <c r="D78" s="9" t="s">
        <v>7</v>
      </c>
      <c r="E78" s="29" t="s">
        <v>109</v>
      </c>
      <c r="F78" s="13">
        <v>9000</v>
      </c>
    </row>
    <row r="79" spans="1:7" s="11" customFormat="1" ht="20.399999999999999" outlineLevel="1" x14ac:dyDescent="0.2">
      <c r="A79" s="9" t="s">
        <v>35</v>
      </c>
      <c r="B79" s="9" t="s">
        <v>12</v>
      </c>
      <c r="C79" s="9" t="s">
        <v>14</v>
      </c>
      <c r="D79" s="9" t="s">
        <v>7</v>
      </c>
      <c r="E79" s="29" t="s">
        <v>108</v>
      </c>
      <c r="F79" s="13">
        <v>6975</v>
      </c>
    </row>
    <row r="80" spans="1:7" s="11" customFormat="1" outlineLevel="1" x14ac:dyDescent="0.2">
      <c r="A80" s="9" t="s">
        <v>35</v>
      </c>
      <c r="B80" s="9" t="s">
        <v>12</v>
      </c>
      <c r="C80" s="9" t="s">
        <v>14</v>
      </c>
      <c r="D80" s="9" t="s">
        <v>7</v>
      </c>
      <c r="E80" s="29" t="s">
        <v>73</v>
      </c>
      <c r="F80" s="13">
        <v>-170243</v>
      </c>
    </row>
    <row r="81" spans="1:7" s="42" customFormat="1" outlineLevel="1" x14ac:dyDescent="0.2">
      <c r="A81" s="37"/>
      <c r="B81" s="38"/>
      <c r="C81" s="37"/>
      <c r="D81" s="37"/>
      <c r="E81" s="39" t="s">
        <v>107</v>
      </c>
      <c r="F81" s="40">
        <f>SUM(F71:F80)</f>
        <v>-498082.92</v>
      </c>
      <c r="G81" s="41"/>
    </row>
    <row r="82" spans="1:7" s="19" customFormat="1" ht="45.75" customHeight="1" x14ac:dyDescent="0.2">
      <c r="A82" s="44" t="s">
        <v>43</v>
      </c>
      <c r="B82" s="44"/>
      <c r="C82" s="44"/>
      <c r="D82" s="44"/>
      <c r="E82" s="17" t="s">
        <v>35</v>
      </c>
      <c r="F82" s="18">
        <f>+F51+F57+F62+F68+F70+F81</f>
        <v>-2488133.59</v>
      </c>
    </row>
    <row r="83" spans="1:7" s="11" customFormat="1" x14ac:dyDescent="0.2">
      <c r="E83" s="12"/>
      <c r="F83" s="13"/>
    </row>
    <row r="84" spans="1:7" s="11" customFormat="1" x14ac:dyDescent="0.2">
      <c r="E84" s="12"/>
      <c r="F84" s="13"/>
    </row>
    <row r="85" spans="1:7" s="11" customFormat="1" x14ac:dyDescent="0.2">
      <c r="E85" s="12"/>
      <c r="F85" s="13"/>
    </row>
    <row r="86" spans="1:7" s="11" customFormat="1" x14ac:dyDescent="0.2">
      <c r="E86" s="12"/>
      <c r="F86" s="13"/>
    </row>
    <row r="87" spans="1:7" s="11" customFormat="1" x14ac:dyDescent="0.2">
      <c r="E87" s="12"/>
      <c r="F87" s="13"/>
    </row>
    <row r="88" spans="1:7" s="11" customFormat="1" x14ac:dyDescent="0.2">
      <c r="E88" s="12"/>
      <c r="F88" s="13"/>
    </row>
    <row r="89" spans="1:7" s="11" customFormat="1" x14ac:dyDescent="0.2">
      <c r="E89" s="12"/>
      <c r="F89" s="13"/>
    </row>
    <row r="90" spans="1:7" s="11" customFormat="1" x14ac:dyDescent="0.2">
      <c r="E90" s="12"/>
      <c r="F90" s="13"/>
    </row>
    <row r="91" spans="1:7" s="11" customFormat="1" x14ac:dyDescent="0.2">
      <c r="E91" s="12"/>
      <c r="F91" s="13"/>
    </row>
    <row r="92" spans="1:7" s="11" customFormat="1" x14ac:dyDescent="0.2">
      <c r="E92" s="12"/>
      <c r="F92" s="13"/>
    </row>
    <row r="93" spans="1:7" s="11" customFormat="1" x14ac:dyDescent="0.2">
      <c r="E93" s="12"/>
      <c r="F93" s="13"/>
    </row>
    <row r="94" spans="1:7" s="11" customFormat="1" x14ac:dyDescent="0.2">
      <c r="E94" s="12"/>
      <c r="F94" s="13"/>
    </row>
    <row r="95" spans="1:7" s="11" customFormat="1" x14ac:dyDescent="0.2">
      <c r="E95" s="12"/>
      <c r="F95" s="13"/>
    </row>
    <row r="96" spans="1:7" s="11" customFormat="1" x14ac:dyDescent="0.2">
      <c r="E96" s="12"/>
      <c r="F96" s="13"/>
    </row>
    <row r="97" spans="5:6" s="11" customFormat="1" x14ac:dyDescent="0.2">
      <c r="E97" s="12"/>
      <c r="F97" s="13"/>
    </row>
    <row r="98" spans="5:6" s="11" customFormat="1" x14ac:dyDescent="0.2">
      <c r="E98" s="12"/>
      <c r="F98" s="13"/>
    </row>
    <row r="99" spans="5:6" s="11" customFormat="1" x14ac:dyDescent="0.2">
      <c r="E99" s="12"/>
      <c r="F99" s="13"/>
    </row>
    <row r="100" spans="5:6" s="11" customFormat="1" x14ac:dyDescent="0.2">
      <c r="E100" s="12"/>
      <c r="F100" s="13"/>
    </row>
    <row r="101" spans="5:6" s="11" customFormat="1" x14ac:dyDescent="0.2">
      <c r="E101" s="12"/>
      <c r="F101" s="13"/>
    </row>
    <row r="102" spans="5:6" s="11" customFormat="1" x14ac:dyDescent="0.2">
      <c r="E102" s="12"/>
      <c r="F102" s="13"/>
    </row>
    <row r="103" spans="5:6" x14ac:dyDescent="0.2">
      <c r="F103" s="13"/>
    </row>
    <row r="104" spans="5:6" x14ac:dyDescent="0.2">
      <c r="F104" s="13"/>
    </row>
    <row r="105" spans="5:6" x14ac:dyDescent="0.2">
      <c r="F105" s="13"/>
    </row>
    <row r="106" spans="5:6" x14ac:dyDescent="0.2">
      <c r="F106" s="13"/>
    </row>
    <row r="107" spans="5:6" x14ac:dyDescent="0.2">
      <c r="F107" s="13"/>
    </row>
    <row r="108" spans="5:6" x14ac:dyDescent="0.2">
      <c r="F108" s="13"/>
    </row>
    <row r="109" spans="5:6" x14ac:dyDescent="0.2">
      <c r="F109" s="13"/>
    </row>
    <row r="110" spans="5:6" x14ac:dyDescent="0.2">
      <c r="F110" s="13"/>
    </row>
    <row r="111" spans="5:6" x14ac:dyDescent="0.2">
      <c r="F111" s="13"/>
    </row>
    <row r="112" spans="5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3"/>
    </row>
    <row r="140" spans="6:6" x14ac:dyDescent="0.2">
      <c r="F140" s="13"/>
    </row>
    <row r="141" spans="6:6" x14ac:dyDescent="0.2">
      <c r="F141" s="13"/>
    </row>
    <row r="142" spans="6:6" x14ac:dyDescent="0.2">
      <c r="F142" s="13"/>
    </row>
    <row r="143" spans="6:6" x14ac:dyDescent="0.2">
      <c r="F143" s="13"/>
    </row>
    <row r="144" spans="6:6" x14ac:dyDescent="0.2">
      <c r="F144" s="13"/>
    </row>
    <row r="145" spans="6:6" x14ac:dyDescent="0.2">
      <c r="F145" s="13"/>
    </row>
    <row r="146" spans="6:6" x14ac:dyDescent="0.2">
      <c r="F146" s="13"/>
    </row>
    <row r="147" spans="6:6" x14ac:dyDescent="0.2">
      <c r="F147" s="13"/>
    </row>
    <row r="148" spans="6:6" x14ac:dyDescent="0.2">
      <c r="F148" s="13"/>
    </row>
    <row r="149" spans="6:6" x14ac:dyDescent="0.2">
      <c r="F149" s="13"/>
    </row>
    <row r="150" spans="6:6" x14ac:dyDescent="0.2">
      <c r="F150" s="13"/>
    </row>
    <row r="151" spans="6:6" x14ac:dyDescent="0.2">
      <c r="F151" s="13"/>
    </row>
    <row r="152" spans="6:6" x14ac:dyDescent="0.2">
      <c r="F152" s="13"/>
    </row>
    <row r="153" spans="6:6" x14ac:dyDescent="0.2">
      <c r="F153" s="13"/>
    </row>
    <row r="154" spans="6:6" x14ac:dyDescent="0.2">
      <c r="F154" s="13"/>
    </row>
    <row r="155" spans="6:6" x14ac:dyDescent="0.2">
      <c r="F155" s="13"/>
    </row>
    <row r="156" spans="6:6" x14ac:dyDescent="0.2">
      <c r="F156" s="13"/>
    </row>
    <row r="157" spans="6:6" x14ac:dyDescent="0.2">
      <c r="F157" s="13"/>
    </row>
    <row r="158" spans="6:6" x14ac:dyDescent="0.2">
      <c r="F158" s="13"/>
    </row>
    <row r="159" spans="6:6" x14ac:dyDescent="0.2">
      <c r="F159" s="13"/>
    </row>
    <row r="160" spans="6:6" x14ac:dyDescent="0.2">
      <c r="F160" s="13"/>
    </row>
    <row r="161" spans="6:6" x14ac:dyDescent="0.2">
      <c r="F161" s="13"/>
    </row>
    <row r="162" spans="6:6" x14ac:dyDescent="0.2">
      <c r="F162" s="13"/>
    </row>
    <row r="163" spans="6:6" x14ac:dyDescent="0.2">
      <c r="F163" s="13"/>
    </row>
    <row r="164" spans="6:6" x14ac:dyDescent="0.2">
      <c r="F164" s="13"/>
    </row>
    <row r="165" spans="6:6" x14ac:dyDescent="0.2">
      <c r="F165" s="13"/>
    </row>
    <row r="166" spans="6:6" x14ac:dyDescent="0.2">
      <c r="F166" s="13"/>
    </row>
    <row r="167" spans="6:6" x14ac:dyDescent="0.2">
      <c r="F167" s="13"/>
    </row>
    <row r="168" spans="6:6" x14ac:dyDescent="0.2">
      <c r="F168" s="13"/>
    </row>
    <row r="169" spans="6:6" x14ac:dyDescent="0.2">
      <c r="F169" s="13"/>
    </row>
    <row r="170" spans="6:6" x14ac:dyDescent="0.2">
      <c r="F170" s="13"/>
    </row>
    <row r="171" spans="6:6" x14ac:dyDescent="0.2">
      <c r="F171" s="13"/>
    </row>
    <row r="172" spans="6:6" x14ac:dyDescent="0.2">
      <c r="F172" s="13"/>
    </row>
    <row r="173" spans="6:6" x14ac:dyDescent="0.2">
      <c r="F173" s="13"/>
    </row>
    <row r="174" spans="6:6" x14ac:dyDescent="0.2">
      <c r="F174" s="13"/>
    </row>
    <row r="175" spans="6:6" x14ac:dyDescent="0.2">
      <c r="F175" s="13"/>
    </row>
    <row r="176" spans="6:6" x14ac:dyDescent="0.2">
      <c r="F176" s="13"/>
    </row>
    <row r="177" spans="6:6" x14ac:dyDescent="0.2">
      <c r="F177" s="13"/>
    </row>
    <row r="178" spans="6:6" x14ac:dyDescent="0.2">
      <c r="F178" s="13"/>
    </row>
    <row r="179" spans="6:6" x14ac:dyDescent="0.2">
      <c r="F179" s="13"/>
    </row>
    <row r="180" spans="6:6" x14ac:dyDescent="0.2">
      <c r="F180" s="13"/>
    </row>
    <row r="181" spans="6:6" x14ac:dyDescent="0.2">
      <c r="F181" s="13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  <row r="212" spans="6:6" x14ac:dyDescent="0.2">
      <c r="F212" s="8"/>
    </row>
    <row r="213" spans="6:6" x14ac:dyDescent="0.2">
      <c r="F213" s="8"/>
    </row>
    <row r="214" spans="6:6" x14ac:dyDescent="0.2">
      <c r="F214" s="8"/>
    </row>
  </sheetData>
  <mergeCells count="3">
    <mergeCell ref="A25:D25"/>
    <mergeCell ref="A30:D30"/>
    <mergeCell ref="A82:D82"/>
  </mergeCells>
  <phoneticPr fontId="0" type="noConversion"/>
  <pageMargins left="0.75" right="0.75" top="1" bottom="1" header="0.5" footer="0.5"/>
  <pageSetup scale="86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ColWidth="9.109375" defaultRowHeight="13.2" x14ac:dyDescent="0.25"/>
  <cols>
    <col min="1" max="1" width="12.5546875" style="30" bestFit="1" customWidth="1"/>
    <col min="2" max="3" width="12.5546875" style="31" bestFit="1" customWidth="1"/>
    <col min="4" max="4" width="11.88671875" style="31" bestFit="1" customWidth="1"/>
    <col min="5" max="5" width="6.109375" style="30" bestFit="1" customWidth="1"/>
    <col min="6" max="6" width="12.88671875" style="30" bestFit="1" customWidth="1"/>
    <col min="7" max="16384" width="9.109375" style="30"/>
  </cols>
  <sheetData>
    <row r="1" spans="1:6" x14ac:dyDescent="0.25">
      <c r="A1" s="30" t="s">
        <v>85</v>
      </c>
      <c r="B1" s="31" t="s">
        <v>86</v>
      </c>
      <c r="C1" s="31" t="s">
        <v>87</v>
      </c>
      <c r="D1" s="31" t="s">
        <v>88</v>
      </c>
      <c r="E1" s="30" t="s">
        <v>89</v>
      </c>
      <c r="F1" s="30" t="s">
        <v>90</v>
      </c>
    </row>
    <row r="2" spans="1:6" x14ac:dyDescent="0.25">
      <c r="A2" s="32" t="s">
        <v>91</v>
      </c>
      <c r="B2" s="33">
        <v>-75500.5</v>
      </c>
      <c r="C2" s="33">
        <v>-84400</v>
      </c>
      <c r="D2" s="33">
        <v>8899.5</v>
      </c>
      <c r="E2" s="34" t="s">
        <v>92</v>
      </c>
      <c r="F2" s="35" t="s">
        <v>93</v>
      </c>
    </row>
    <row r="3" spans="1:6" x14ac:dyDescent="0.25">
      <c r="A3" s="32" t="s">
        <v>94</v>
      </c>
      <c r="B3" s="33">
        <v>-320602</v>
      </c>
      <c r="C3" s="33">
        <v>-356200</v>
      </c>
      <c r="D3" s="33">
        <v>35598</v>
      </c>
      <c r="E3" s="34" t="s">
        <v>92</v>
      </c>
      <c r="F3" s="35" t="s">
        <v>93</v>
      </c>
    </row>
    <row r="4" spans="1:6" x14ac:dyDescent="0.25">
      <c r="A4" s="32" t="s">
        <v>95</v>
      </c>
      <c r="B4" s="33">
        <v>16600.5</v>
      </c>
      <c r="C4" s="33">
        <v>25500</v>
      </c>
      <c r="D4" s="33">
        <v>-8899.5</v>
      </c>
      <c r="E4" s="34" t="s">
        <v>92</v>
      </c>
      <c r="F4" s="35" t="s">
        <v>93</v>
      </c>
    </row>
    <row r="5" spans="1:6" x14ac:dyDescent="0.25">
      <c r="A5" s="32" t="s">
        <v>96</v>
      </c>
      <c r="B5" s="33">
        <v>-20390.23</v>
      </c>
      <c r="C5" s="33">
        <v>-21549.99</v>
      </c>
      <c r="D5" s="33">
        <v>1159.76</v>
      </c>
      <c r="E5" s="34" t="s">
        <v>92</v>
      </c>
      <c r="F5" s="35" t="s">
        <v>93</v>
      </c>
    </row>
    <row r="6" spans="1:6" x14ac:dyDescent="0.25">
      <c r="A6" s="32" t="s">
        <v>97</v>
      </c>
      <c r="B6" s="33">
        <v>0</v>
      </c>
      <c r="C6" s="33">
        <v>1162.51</v>
      </c>
      <c r="D6" s="33">
        <v>-1162.51</v>
      </c>
      <c r="E6" s="34" t="s">
        <v>92</v>
      </c>
      <c r="F6" s="35" t="s">
        <v>93</v>
      </c>
    </row>
    <row r="7" spans="1:6" x14ac:dyDescent="0.25">
      <c r="A7" s="32" t="s">
        <v>98</v>
      </c>
      <c r="B7" s="33">
        <v>-20777.73</v>
      </c>
      <c r="C7" s="33">
        <v>-21549.99</v>
      </c>
      <c r="D7" s="33">
        <v>772.26000000000204</v>
      </c>
      <c r="E7" s="34" t="s">
        <v>92</v>
      </c>
      <c r="F7" s="35" t="s">
        <v>93</v>
      </c>
    </row>
    <row r="8" spans="1:6" x14ac:dyDescent="0.25">
      <c r="A8" s="32" t="s">
        <v>99</v>
      </c>
      <c r="B8" s="33">
        <v>0</v>
      </c>
      <c r="C8" s="33">
        <v>775.01</v>
      </c>
      <c r="D8" s="33">
        <v>-775.01</v>
      </c>
      <c r="E8" s="34" t="s">
        <v>92</v>
      </c>
      <c r="F8" s="35" t="s">
        <v>93</v>
      </c>
    </row>
    <row r="9" spans="1:6" x14ac:dyDescent="0.25">
      <c r="A9" s="32" t="s">
        <v>100</v>
      </c>
      <c r="B9" s="33">
        <v>72152</v>
      </c>
      <c r="C9" s="33">
        <v>81050</v>
      </c>
      <c r="D9" s="33">
        <v>-8898</v>
      </c>
      <c r="E9" s="34" t="s">
        <v>92</v>
      </c>
      <c r="F9" s="35" t="s">
        <v>93</v>
      </c>
    </row>
    <row r="10" spans="1:6" x14ac:dyDescent="0.25">
      <c r="A10" s="32" t="s">
        <v>101</v>
      </c>
      <c r="B10" s="33">
        <v>-116770</v>
      </c>
      <c r="C10" s="33">
        <v>-122450</v>
      </c>
      <c r="D10" s="33">
        <v>5680</v>
      </c>
      <c r="E10" s="34" t="s">
        <v>92</v>
      </c>
      <c r="F10" s="35" t="s">
        <v>93</v>
      </c>
    </row>
    <row r="11" spans="1:6" x14ac:dyDescent="0.25">
      <c r="D11" s="36">
        <f>SUM(D2:D10)</f>
        <v>32374.5</v>
      </c>
      <c r="E11" s="34" t="s">
        <v>92</v>
      </c>
    </row>
    <row r="14" spans="1:6" x14ac:dyDescent="0.25">
      <c r="D14" s="3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 PMA log</vt:lpstr>
      <vt:lpstr>-W pricing</vt:lpstr>
      <vt:lpstr>'RM PMA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2001-11-21T16:35:53Z</cp:lastPrinted>
  <dcterms:created xsi:type="dcterms:W3CDTF">2001-11-21T15:20:44Z</dcterms:created>
  <dcterms:modified xsi:type="dcterms:W3CDTF">2023-09-10T12:20:07Z</dcterms:modified>
</cp:coreProperties>
</file>