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<sst xmlns="http://schemas.openxmlformats.org/spreadsheetml/2006/main" count="389" uniqueCount="298">
  <si>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</si>
  <si>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</si>
  <si>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</si>
  <si>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</si>
  <si>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</si>
  <si>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</si>
  <si>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</si>
  <si>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</si>
  <si>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</si>
  <si>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</si>
  <si>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</si>
  <si>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</si>
  <si>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</si>
  <si>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</si>
  <si>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</si>
  <si>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</si>
  <si>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</si>
  <si>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</si>
  <si>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</si>
  <si>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</si>
  <si>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</si>
  <si>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</si>
  <si>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</si>
  <si>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</si>
  <si>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</si>
  <si>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</si>
  <si>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</si>
  <si>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</si>
  <si>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</si>
  <si>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</si>
  <si>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</si>
  <si>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</si>
  <si>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</si>
  <si>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</si>
  <si>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</si>
  <si>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</si>
  <si>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</si>
  <si>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</si>
  <si>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</si>
  <si>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</si>
  <si>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</si>
  <si>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</si>
  <si>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</si>
  <si>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</si>
  <si>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</si>
  <si>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</si>
  <si>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</si>
  <si>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</si>
  <si>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</si>
  <si>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</si>
  <si>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</si>
  <si>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</si>
  <si>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</si>
  <si>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</si>
  <si>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</si>
  <si>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</si>
  <si>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</si>
  <si>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</si>
  <si>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</si>
  <si>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</si>
  <si>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</si>
  <si>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</si>
  <si>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</si>
  <si>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</si>
  <si>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</si>
  <si>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</si>
  <si>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</si>
  <si>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</si>
  <si>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</si>
  <si>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</si>
  <si>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</si>
  <si>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</si>
  <si>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</si>
  <si>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</si>
  <si>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</si>
  <si>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</si>
  <si>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</si>
  <si>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</si>
  <si>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</si>
  <si>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</si>
  <si>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</si>
  <si>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</si>
  <si>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</si>
  <si>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</si>
  <si>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</si>
  <si>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</si>
  <si>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</si>
  <si>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</si>
  <si>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</si>
  <si>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</si>
  <si>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</si>
  <si>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</si>
  <si>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</si>
  <si>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</si>
  <si>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</si>
  <si>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</si>
  <si>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</si>
  <si>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</si>
  <si>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</si>
  <si>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</si>
  <si>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</si>
  <si>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</si>
  <si>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</si>
  <si>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</si>
  <si>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</si>
  <si>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</si>
  <si>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</si>
  <si>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</si>
  <si>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</si>
  <si>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</si>
  <si>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</si>
  <si>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</si>
  <si>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</si>
  <si>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</si>
  <si>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</si>
  <si>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</si>
  <si>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</si>
  <si>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</si>
  <si>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</si>
  <si>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</si>
  <si>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</si>
  <si>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</si>
  <si>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</si>
  <si>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</si>
  <si>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</si>
  <si>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</si>
  <si>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</si>
  <si>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</si>
  <si>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</si>
  <si>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</si>
  <si>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</si>
  <si>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</si>
  <si>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</si>
  <si>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</si>
  <si>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</si>
  <si>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</si>
  <si>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</si>
  <si>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</si>
  <si>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</si>
  <si>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</si>
  <si>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</si>
  <si>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</si>
  <si>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</si>
  <si>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</si>
  <si>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</si>
  <si>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</si>
  <si>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</si>
  <si>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</si>
  <si>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</si>
  <si>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</si>
  <si>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</si>
  <si>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</si>
  <si>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</si>
  <si>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</si>
  <si>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</si>
  <si>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</si>
  <si>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</si>
  <si>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</si>
  <si>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</si>
  <si>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</si>
  <si>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</si>
  <si>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</si>
  <si>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</si>
  <si>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</si>
  <si>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</si>
  <si>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</si>
  <si>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</si>
  <si>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</si>
  <si>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</si>
  <si>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</si>
  <si>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</si>
  <si>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</si>
  <si>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</si>
  <si>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</si>
  <si>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</si>
  <si>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</si>
  <si>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</si>
  <si>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</si>
  <si>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</si>
  <si>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</si>
  <si>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</si>
  <si>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</si>
  <si>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</si>
  <si>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</si>
  <si>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</si>
  <si>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</si>
  <si>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</si>
  <si>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</si>
  <si>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</si>
  <si>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</si>
  <si>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</si>
  <si>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</si>
  <si>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</si>
  <si>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</si>
  <si>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</si>
  <si>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</si>
  <si>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</si>
  <si>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</si>
  <si>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</si>
  <si>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</si>
  <si>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</si>
  <si>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</si>
  <si>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</si>
  <si>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</si>
  <si>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</si>
  <si>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</si>
  <si>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</si>
  <si>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</si>
  <si>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</si>
  <si>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</si>
  <si>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</si>
  <si>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</si>
  <si>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</si>
  <si>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</si>
  <si>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</si>
  <si>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</si>
  <si>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</si>
  <si>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</si>
  <si>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</si>
  <si>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</si>
  <si>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</si>
  <si>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</si>
  <si>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</si>
  <si>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</si>
  <si>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</si>
  <si>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</si>
  <si>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</si>
  <si>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</si>
  <si>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</si>
  <si>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</si>
  <si>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</si>
  <si>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</si>
  <si>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</si>
  <si>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</si>
  <si>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</si>
  <si>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</si>
  <si>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</si>
  <si>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</si>
  <si>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</si>
  <si>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</si>
  <si>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</si>
  <si>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</si>
  <si>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</si>
  <si>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</si>
  <si>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</si>
  <si>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</si>
  <si>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</si>
  <si>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</si>
  <si>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</si>
  <si>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</si>
  <si>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</si>
  <si>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</si>
  <si>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</si>
  <si>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</si>
  <si>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</si>
  <si>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</si>
  <si>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</si>
  <si>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</si>
  <si>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</si>
  <si>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</si>
  <si>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</si>
  <si>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</si>
  <si>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</si>
  <si>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</si>
  <si>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</si>
  <si>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</si>
  <si>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</si>
  <si>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</si>
  <si>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</si>
  <si>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</si>
  <si>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</si>
  <si>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</si>
  <si>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</si>
  <si>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</si>
  <si>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</si>
  <si>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</si>
  <si>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</si>
  <si>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</si>
  <si>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</si>
  <si>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</si>
  <si>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</si>
  <si>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</si>
  <si>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</si>
  <si>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</si>
  <si>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</si>
  <si>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</si>
  <si>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</si>
  <si>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</si>
  <si>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</si>
  <si>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</si>
  <si>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</si>
  <si>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</si>
  <si>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</si>
  <si>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</si>
  <si>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</si>
  <si>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As of December 21, 2001</t>
  </si>
  <si>
    <t>Prices increased between $0.11 and $0.21 for all periods.  MTM losses on short positions offset by MTM gains on long positions.</t>
  </si>
  <si>
    <t>Minor changes in prices for a few periods.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</si>
</sst>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2676092</v>
          </cell>
        </row>
        <row r="15">
          <cell r="C15">
            <v>2669275</v>
          </cell>
        </row>
        <row r="16">
          <cell r="C16">
            <v>166116</v>
          </cell>
        </row>
        <row r="17">
          <cell r="C17">
            <v>7352179</v>
          </cell>
        </row>
        <row r="18">
          <cell r="C18">
            <v>-5728837.8721999973</v>
          </cell>
        </row>
        <row r="19">
          <cell r="C19">
            <v>-4808603.3682000004</v>
          </cell>
        </row>
        <row r="23">
          <cell r="C23">
            <v>59794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41918</v>
          </cell>
        </row>
        <row r="27">
          <cell r="C27">
            <v>63503</v>
          </cell>
        </row>
        <row r="28">
          <cell r="C28">
            <v>506985</v>
          </cell>
        </row>
        <row r="29">
          <cell r="C29">
            <v>1325625.0100000002</v>
          </cell>
        </row>
        <row r="30">
          <cell r="C30">
            <v>-12816652.558000006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348234</v>
          </cell>
        </row>
        <row r="15">
          <cell r="C15">
            <v>348234</v>
          </cell>
        </row>
        <row r="16">
          <cell r="C16">
            <v>-418847</v>
          </cell>
        </row>
        <row r="17">
          <cell r="C17">
            <v>-54702</v>
          </cell>
        </row>
        <row r="18">
          <cell r="C18">
            <v>-3582351.1235999991</v>
          </cell>
        </row>
        <row r="19">
          <cell r="C19">
            <v>-6069605.0564999999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9544</v>
          </cell>
        </row>
        <row r="27">
          <cell r="C27">
            <v>274705</v>
          </cell>
        </row>
        <row r="28">
          <cell r="C28">
            <v>274075</v>
          </cell>
        </row>
        <row r="29">
          <cell r="C29">
            <v>-359368.06000000006</v>
          </cell>
        </row>
        <row r="30">
          <cell r="C30">
            <v>4562658.5432664901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295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59.793999999999997</v>
      </c>
      <c r="J11" s="15"/>
      <c r="K11" s="55">
        <v>4000</v>
      </c>
      <c r="L11" s="3"/>
      <c r="M11" s="4">
        <f>M12+M13</f>
        <v>51.462000000000003</v>
      </c>
      <c r="N11" s="4">
        <f>N12+N13</f>
        <v>338.20799999999997</v>
      </c>
      <c r="O11" s="4">
        <f>O12+O13</f>
        <v>781.06</v>
      </c>
      <c r="P11" s="4">
        <f>P12+P13</f>
        <v>966.25695000000019</v>
      </c>
      <c r="Q11" s="4">
        <f>Q12+Q13</f>
        <v>-8253.9940147335146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59.793999999999997</v>
      </c>
      <c r="J12" s="5"/>
      <c r="K12" s="55">
        <v>3000</v>
      </c>
      <c r="L12" s="5"/>
      <c r="M12" s="7">
        <f>'PS SUM'!C32/1000</f>
        <v>41.917999999999999</v>
      </c>
      <c r="N12" s="7">
        <f>'PS SUM'!C33/1000</f>
        <v>63.503</v>
      </c>
      <c r="O12" s="7">
        <f>'PS SUM'!C34/1000</f>
        <v>506.98500000000001</v>
      </c>
      <c r="P12" s="7">
        <f>'PS SUM'!C35/1000</f>
        <v>1325.6250100000002</v>
      </c>
      <c r="Q12" s="7">
        <f>'PS SUM'!C36/1000</f>
        <v>-12816.652558000005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9.5440000000000005</v>
      </c>
      <c r="N13" s="7">
        <f>'PS SUM'!C42/1000</f>
        <v>274.70499999999998</v>
      </c>
      <c r="O13" s="7">
        <f>'PS SUM'!C43/1000</f>
        <v>274.07499999999999</v>
      </c>
      <c r="P13" s="7">
        <f>'PS SUM'!C44/1000</f>
        <v>-359.36806000000007</v>
      </c>
      <c r="Q13" s="7">
        <f>'PS SUM'!C45/1000</f>
        <v>4562.6585432664897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2873.27</v>
      </c>
      <c r="J16" s="5"/>
      <c r="K16" s="55">
        <v>10000</v>
      </c>
      <c r="L16" s="3"/>
      <c r="M16" s="4">
        <f>M17+M18</f>
        <v>-252.73099999999997</v>
      </c>
      <c r="N16" s="4">
        <f>N17+N18</f>
        <v>7297.4769999999999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-5728837.8721999973</v>
      </c>
      <c r="D17" s="54" t="s">
        <v>26</v>
      </c>
      <c r="E17" s="5"/>
      <c r="F17" s="6">
        <f>'PS SUM'!C15</f>
        <v>-4808603.3682000004</v>
      </c>
      <c r="G17" s="54" t="s">
        <v>26</v>
      </c>
      <c r="H17" s="5"/>
      <c r="I17" s="7">
        <f>'PS SUM'!C16/1000</f>
        <v>2669.2750000000001</v>
      </c>
      <c r="J17" s="9"/>
      <c r="K17" s="55">
        <v>7500</v>
      </c>
      <c r="L17" s="5"/>
      <c r="M17" s="7">
        <f>'PS SUM'!C17/1000</f>
        <v>166.11600000000001</v>
      </c>
      <c r="N17" s="7">
        <f>'PS SUM'!C18/1000</f>
        <v>7352.1790000000001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-3.5823511235999992</v>
      </c>
      <c r="D18" s="54" t="s">
        <v>27</v>
      </c>
      <c r="E18" s="5"/>
      <c r="F18" s="8">
        <f>'PS SUM'!C21/1000000</f>
        <v>-6.0696050565000004</v>
      </c>
      <c r="G18" s="54" t="s">
        <v>27</v>
      </c>
      <c r="H18" s="5"/>
      <c r="I18" s="7">
        <f>'PS SUM'!C22/1000</f>
        <v>348.23399999999998</v>
      </c>
      <c r="J18" s="9"/>
      <c r="K18" s="55">
        <v>2500</v>
      </c>
      <c r="L18" s="5"/>
      <c r="M18" s="7">
        <f>'PS SUM'!C23/1000</f>
        <v>-418.84699999999998</v>
      </c>
      <c r="N18" s="7">
        <f>'PS SUM'!C24/1000</f>
        <v>-54.701999999999998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21.xls]DPR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4" activePane="bottomLeft" state="frozen"/>
      <selection pane="bottomLeft" activeCell="A133" sqref="A133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21,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3.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5.2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297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296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5" sqref="A135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21,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6.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A28" sqref="A28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21,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2840004</v>
      </c>
    </row>
    <row r="8" spans="1:3" x14ac:dyDescent="0.15">
      <c r="A8" s="95" t="s">
        <v>239</v>
      </c>
      <c r="C8" s="96">
        <f>'[1]POWER SUM'!$C$8</f>
        <v>2676092</v>
      </c>
    </row>
    <row r="9" spans="1:3" x14ac:dyDescent="0.15">
      <c r="A9" s="95" t="s">
        <v>240</v>
      </c>
      <c r="C9" s="96">
        <f>'[2]GAS SUM'!$C$8</f>
        <v>348234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2873270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-5728837.8721999973</v>
      </c>
    </row>
    <row r="15" spans="1:3" x14ac:dyDescent="0.15">
      <c r="A15" s="88" t="s">
        <v>231</v>
      </c>
      <c r="C15" s="98">
        <f>'[1]POWER SUM'!$C$19</f>
        <v>-4808603.3682000004</v>
      </c>
    </row>
    <row r="16" spans="1:3" x14ac:dyDescent="0.15">
      <c r="A16" s="88" t="s">
        <v>232</v>
      </c>
      <c r="C16" s="99">
        <f>'[1]POWER SUM'!$C$15</f>
        <v>2669275</v>
      </c>
    </row>
    <row r="17" spans="1:3" x14ac:dyDescent="0.15">
      <c r="A17" s="88" t="s">
        <v>233</v>
      </c>
      <c r="C17" s="99">
        <f>'[1]POWER SUM'!$C$16</f>
        <v>166116</v>
      </c>
    </row>
    <row r="18" spans="1:3" x14ac:dyDescent="0.15">
      <c r="A18" s="88" t="s">
        <v>234</v>
      </c>
      <c r="C18" s="99">
        <f>'[1]POWER SUM'!$C$17</f>
        <v>7352179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-3582351.1235999991</v>
      </c>
    </row>
    <row r="21" spans="1:3" x14ac:dyDescent="0.15">
      <c r="A21" s="88" t="s">
        <v>231</v>
      </c>
      <c r="C21" s="98">
        <f>'[2]GAS SUM'!$C$19</f>
        <v>-6069605.0564999999</v>
      </c>
    </row>
    <row r="22" spans="1:3" x14ac:dyDescent="0.15">
      <c r="A22" s="88" t="s">
        <v>232</v>
      </c>
      <c r="C22" s="99">
        <f>'[2]GAS SUM'!$C$15</f>
        <v>348234</v>
      </c>
    </row>
    <row r="23" spans="1:3" x14ac:dyDescent="0.15">
      <c r="A23" s="88" t="s">
        <v>233</v>
      </c>
      <c r="C23" s="99">
        <f>'[2]GAS SUM'!$C$16</f>
        <v>-418847</v>
      </c>
    </row>
    <row r="24" spans="1:3" x14ac:dyDescent="0.15">
      <c r="A24" s="88" t="s">
        <v>234</v>
      </c>
      <c r="C24" s="99">
        <f>'[2]GAS SUM'!$C$17</f>
        <v>-54702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59794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59794</v>
      </c>
    </row>
    <row r="32" spans="1:3" x14ac:dyDescent="0.15">
      <c r="A32" s="88" t="s">
        <v>233</v>
      </c>
      <c r="C32" s="99">
        <f>'[1]POWER SUM'!$C$26</f>
        <v>41918</v>
      </c>
    </row>
    <row r="33" spans="1:3" x14ac:dyDescent="0.15">
      <c r="A33" s="88" t="s">
        <v>234</v>
      </c>
      <c r="C33" s="99">
        <f>'[1]POWER SUM'!$C$27</f>
        <v>63503</v>
      </c>
    </row>
    <row r="34" spans="1:3" x14ac:dyDescent="0.15">
      <c r="A34" s="89" t="s">
        <v>236</v>
      </c>
      <c r="C34" s="99">
        <f>'[1]POWER SUM'!$C$28</f>
        <v>506985</v>
      </c>
    </row>
    <row r="35" spans="1:3" x14ac:dyDescent="0.15">
      <c r="A35" s="89" t="s">
        <v>237</v>
      </c>
      <c r="C35" s="99">
        <f>'[1]POWER SUM'!$C$29</f>
        <v>1325625.0100000002</v>
      </c>
    </row>
    <row r="36" spans="1:3" x14ac:dyDescent="0.15">
      <c r="A36" s="89" t="s">
        <v>238</v>
      </c>
      <c r="C36" s="99">
        <f>'[1]POWER SUM'!$C$30</f>
        <v>-12816652.558000006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9544</v>
      </c>
    </row>
    <row r="42" spans="1:3" x14ac:dyDescent="0.15">
      <c r="A42" s="88" t="s">
        <v>234</v>
      </c>
      <c r="C42" s="99">
        <f>'[2]GAS SUM'!$C$27</f>
        <v>274705</v>
      </c>
    </row>
    <row r="43" spans="1:3" x14ac:dyDescent="0.15">
      <c r="A43" s="89" t="s">
        <v>236</v>
      </c>
      <c r="C43" s="99">
        <f>'[2]GAS SUM'!$C$28</f>
        <v>274075</v>
      </c>
    </row>
    <row r="44" spans="1:3" x14ac:dyDescent="0.15">
      <c r="A44" s="89" t="s">
        <v>237</v>
      </c>
      <c r="C44" s="99">
        <f>'[2]GAS SUM'!$C$29</f>
        <v>-359368.06000000006</v>
      </c>
    </row>
    <row r="45" spans="1:3" x14ac:dyDescent="0.15">
      <c r="A45" s="89" t="s">
        <v>238</v>
      </c>
      <c r="C45" s="99">
        <f>'[2]GAS SUM'!$C$30</f>
        <v>4562658.5432664901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A28" sqref="A28"/>
      <selection pane="bottomLeft" activeCell="A28" sqref="A28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9.28515625" style="88" bestFit="1" customWidth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2001-12-22T00:24:00Z</cp:lastPrinted>
  <dcterms:created xsi:type="dcterms:W3CDTF">2001-11-26T17:24:49Z</dcterms:created>
  <dcterms:modified xsi:type="dcterms:W3CDTF">2023-09-10T12:21:35Z</dcterms:modified>
</cp:coreProperties>
</file>