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392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<sst xmlns="http://schemas.openxmlformats.org/spreadsheetml/2006/main" count="381" uniqueCount="293">
  <si>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</si>
  <si>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</si>
  <si>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</si>
  <si>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</si>
  <si>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</si>
  <si>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</si>
  <si>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</si>
  <si>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</si>
  <si>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</si>
  <si>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</si>
  <si>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</si>
  <si>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</si>
  <si>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</si>
  <si>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</si>
  <si>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</si>
  <si>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</si>
  <si>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</si>
  <si>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</si>
  <si>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</si>
  <si>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</si>
  <si>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</si>
  <si>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</si>
  <si>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</si>
  <si>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</si>
  <si>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</si>
  <si>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</si>
  <si>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</si>
  <si>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</si>
  <si>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</si>
  <si>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</si>
  <si>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</si>
  <si>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</si>
  <si>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</si>
  <si>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</si>
  <si>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</si>
  <si>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</si>
  <si>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</si>
  <si>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</si>
  <si>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</si>
  <si>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</si>
  <si>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</si>
  <si>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</si>
  <si>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</si>
  <si>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</si>
  <si>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</si>
  <si>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</si>
  <si>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</si>
  <si>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</si>
  <si>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</si>
  <si>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</si>
  <si>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</si>
  <si>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</si>
  <si>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</si>
  <si>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</si>
  <si>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</si>
  <si>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</si>
  <si>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</si>
  <si>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</si>
  <si>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</si>
  <si>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</si>
  <si>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</si>
  <si>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</si>
  <si>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</si>
  <si>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</si>
  <si>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</si>
  <si>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</si>
  <si>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</si>
  <si>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</si>
  <si>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</si>
  <si>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</si>
  <si>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</si>
  <si>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</si>
  <si>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</si>
  <si>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</si>
  <si>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</si>
  <si>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</si>
  <si>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</si>
  <si>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</si>
  <si>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</si>
  <si>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</si>
  <si>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</si>
  <si>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</si>
  <si>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</si>
  <si>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</si>
  <si>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</si>
  <si>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</si>
  <si>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</si>
  <si>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</si>
  <si>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</si>
  <si>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</si>
  <si>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</si>
  <si>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</si>
  <si>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</si>
  <si>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</si>
  <si>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</si>
  <si>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</si>
  <si>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</si>
  <si>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</si>
  <si>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</si>
  <si>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</si>
  <si>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</si>
  <si>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</si>
  <si>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</si>
  <si>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</si>
  <si>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</si>
  <si>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</si>
  <si>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</si>
  <si>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</si>
  <si>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</si>
  <si>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</si>
  <si>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</si>
  <si>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</si>
  <si>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</si>
  <si>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</si>
  <si>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</si>
  <si>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</si>
  <si>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</si>
  <si>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</si>
  <si>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</si>
  <si>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</si>
  <si>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</si>
  <si>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</si>
  <si>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</si>
  <si>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</si>
  <si>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</si>
  <si>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</si>
  <si>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</si>
  <si>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</si>
  <si>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</si>
  <si>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</si>
  <si>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</si>
  <si>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</si>
  <si>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</si>
  <si>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</si>
  <si>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</si>
  <si>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</si>
  <si>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</si>
  <si>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</si>
  <si>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</si>
  <si>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</si>
  <si>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</si>
  <si>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</si>
  <si>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</si>
  <si>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</si>
  <si>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</si>
  <si>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</si>
  <si>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</si>
  <si>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</si>
  <si>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</si>
  <si>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</si>
  <si>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</si>
  <si>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</si>
  <si>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</si>
  <si>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</si>
  <si>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</si>
  <si>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</si>
  <si>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</si>
  <si>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</si>
  <si>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</si>
  <si>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</si>
  <si>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</si>
  <si>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</si>
  <si>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</si>
  <si>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</si>
  <si>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</si>
  <si>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</si>
  <si>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</si>
  <si>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</si>
  <si>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</si>
  <si>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</si>
  <si>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</si>
  <si>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</si>
  <si>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</si>
  <si>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</si>
  <si>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</si>
  <si>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</si>
  <si>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</si>
  <si>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</si>
  <si>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</si>
  <si>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</si>
  <si>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</si>
  <si>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</si>
  <si>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</si>
  <si>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</si>
  <si>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</si>
  <si>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</si>
  <si>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</si>
  <si>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</si>
  <si>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</si>
  <si>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</si>
  <si>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</si>
  <si>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</si>
  <si>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</si>
  <si>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</si>
  <si>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</si>
  <si>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</si>
  <si>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</si>
  <si>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</si>
  <si>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</si>
  <si>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</si>
  <si>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</si>
  <si>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</si>
  <si>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</si>
  <si>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</si>
  <si>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</si>
  <si>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</si>
  <si>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</si>
  <si>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</si>
  <si>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</si>
  <si>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</si>
  <si>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</si>
  <si>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</si>
  <si>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</si>
  <si>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</si>
  <si>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</si>
  <si>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</si>
  <si>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</si>
  <si>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</si>
  <si>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</si>
  <si>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</si>
  <si>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</si>
  <si>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</si>
  <si>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</si>
  <si>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</si>
  <si>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</si>
  <si>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</si>
  <si>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</si>
  <si>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</si>
  <si>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</si>
  <si>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</si>
  <si>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</si>
  <si>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</si>
  <si>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</si>
  <si>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</si>
  <si>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</si>
  <si>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</si>
  <si>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</si>
  <si>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</si>
  <si>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</si>
  <si>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</si>
  <si>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</si>
  <si>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</si>
  <si>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</si>
  <si>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</si>
  <si>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</si>
  <si>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</si>
  <si>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</si>
  <si>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</si>
  <si>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</si>
  <si>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</si>
  <si>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</si>
  <si>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</si>
  <si>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</si>
  <si>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</si>
  <si>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</si>
  <si>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</si>
  <si>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</si>
  <si>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</si>
  <si>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</si>
  <si>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</si>
  <si>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</si>
  <si>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</si>
  <si>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</si>
  <si>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</si>
  <si>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</si>
  <si>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</si>
  <si>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</si>
  <si>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</si>
  <si>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</si>
  <si>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</si>
  <si>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</si>
  <si>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</si>
  <si>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</si>
  <si>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</si>
  <si>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</si>
  <si>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</si>
  <si>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</si>
  <si>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</si>
  <si>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</si>
  <si>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</si>
  <si>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</si>
  <si>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</si>
  <si>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</si>
  <si>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</si>
  <si>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</si>
  <si>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</si>
  <si>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</si>
  <si>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</si>
  <si>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</si>
  <si>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As of December 19, 2001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</si>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</sst>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2500894</v>
          </cell>
        </row>
        <row r="15">
          <cell r="C15">
            <v>2495851</v>
          </cell>
        </row>
        <row r="16">
          <cell r="C16">
            <v>1054425</v>
          </cell>
        </row>
        <row r="17">
          <cell r="C17">
            <v>11658631</v>
          </cell>
        </row>
        <row r="18">
          <cell r="C18">
            <v>-5393989.088200001</v>
          </cell>
        </row>
        <row r="19">
          <cell r="C19">
            <v>-4591879.2532000002</v>
          </cell>
        </row>
        <row r="23">
          <cell r="C23">
            <v>47201</v>
          </cell>
        </row>
        <row r="24">
          <cell r="C24">
            <v>-81050</v>
          </cell>
        </row>
        <row r="25">
          <cell r="C25">
            <v>-81050</v>
          </cell>
        </row>
        <row r="26">
          <cell r="C26">
            <v>-15221</v>
          </cell>
        </row>
        <row r="27">
          <cell r="C27">
            <v>139721</v>
          </cell>
        </row>
        <row r="28">
          <cell r="C28">
            <v>476589</v>
          </cell>
        </row>
        <row r="29">
          <cell r="C29">
            <v>1295229.0100000002</v>
          </cell>
        </row>
        <row r="30">
          <cell r="C30">
            <v>-12847048.558000006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453176</v>
          </cell>
        </row>
        <row r="15">
          <cell r="C15">
            <v>453176</v>
          </cell>
        </row>
        <row r="16">
          <cell r="C16">
            <v>567320</v>
          </cell>
        </row>
        <row r="17">
          <cell r="C17">
            <v>1058275</v>
          </cell>
        </row>
        <row r="18">
          <cell r="C18">
            <v>-5129351.1387999998</v>
          </cell>
        </row>
        <row r="19">
          <cell r="C19">
            <v>-7620605.0719999988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63596</v>
          </cell>
        </row>
        <row r="27">
          <cell r="C27">
            <v>126429</v>
          </cell>
        </row>
        <row r="28">
          <cell r="C28">
            <v>256283</v>
          </cell>
        </row>
        <row r="29">
          <cell r="C29">
            <v>-377160.06000000006</v>
          </cell>
        </row>
        <row r="30">
          <cell r="C30">
            <v>4544865.5432664901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2" sqref="A2"/>
    </sheetView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289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47.201000000000001</v>
      </c>
      <c r="J11" s="15"/>
      <c r="K11" s="55">
        <v>4000</v>
      </c>
      <c r="L11" s="3"/>
      <c r="M11" s="4">
        <f>M12+M13</f>
        <v>48.375</v>
      </c>
      <c r="N11" s="4">
        <f>N12+N13</f>
        <v>266.14999999999998</v>
      </c>
      <c r="O11" s="4">
        <f>O12+O13</f>
        <v>732.87200000000007</v>
      </c>
      <c r="P11" s="4">
        <f>P12+P13</f>
        <v>918.0689500000002</v>
      </c>
      <c r="Q11" s="4">
        <f>Q12+Q13</f>
        <v>-8302.1830147335168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-81050</v>
      </c>
      <c r="D12" s="54" t="s">
        <v>24</v>
      </c>
      <c r="E12" s="5"/>
      <c r="F12" s="6">
        <f>'PS SUM'!C30</f>
        <v>-81050</v>
      </c>
      <c r="G12" s="54" t="s">
        <v>24</v>
      </c>
      <c r="H12" s="5"/>
      <c r="I12" s="7">
        <f>'PS SUM'!C31/1000</f>
        <v>47.201000000000001</v>
      </c>
      <c r="J12" s="5"/>
      <c r="K12" s="55">
        <v>3000</v>
      </c>
      <c r="L12" s="5"/>
      <c r="M12" s="7">
        <f>'PS SUM'!C32/1000</f>
        <v>-15.221</v>
      </c>
      <c r="N12" s="7">
        <f>'PS SUM'!C33/1000</f>
        <v>139.721</v>
      </c>
      <c r="O12" s="7">
        <f>'PS SUM'!C34/1000</f>
        <v>476.589</v>
      </c>
      <c r="P12" s="7">
        <f>'PS SUM'!C35/1000</f>
        <v>1295.2290100000002</v>
      </c>
      <c r="Q12" s="7">
        <f>'PS SUM'!C36/1000</f>
        <v>-12847.048558000006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63.595999999999997</v>
      </c>
      <c r="N13" s="7">
        <f>'PS SUM'!C42/1000</f>
        <v>126.429</v>
      </c>
      <c r="O13" s="7">
        <f>'PS SUM'!C43/1000</f>
        <v>256.28300000000002</v>
      </c>
      <c r="P13" s="7">
        <f>'PS SUM'!C44/1000</f>
        <v>-377.16006000000004</v>
      </c>
      <c r="Q13" s="7">
        <f>'PS SUM'!C45/1000</f>
        <v>4544.86554326649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2741.1770000000001</v>
      </c>
      <c r="J16" s="5"/>
      <c r="K16" s="55">
        <v>10000</v>
      </c>
      <c r="L16" s="3"/>
      <c r="M16" s="4">
        <f>M17+M18</f>
        <v>1621.7449999999999</v>
      </c>
      <c r="N16" s="4">
        <f>N17+N18</f>
        <v>12716.905999999999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-5393989.088200001</v>
      </c>
      <c r="D17" s="54" t="s">
        <v>26</v>
      </c>
      <c r="E17" s="5"/>
      <c r="F17" s="6">
        <f>'PS SUM'!C15</f>
        <v>-4591879.2532000002</v>
      </c>
      <c r="G17" s="54" t="s">
        <v>26</v>
      </c>
      <c r="H17" s="5"/>
      <c r="I17" s="7">
        <f>'PS SUM'!C16/1000</f>
        <v>2495.8510000000001</v>
      </c>
      <c r="J17" s="9"/>
      <c r="K17" s="55">
        <v>7500</v>
      </c>
      <c r="L17" s="5"/>
      <c r="M17" s="7">
        <f>'PS SUM'!C17/1000</f>
        <v>1054.425</v>
      </c>
      <c r="N17" s="7">
        <f>'PS SUM'!C18/1000</f>
        <v>11658.630999999999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-5.1293511387999997</v>
      </c>
      <c r="D18" s="54" t="s">
        <v>27</v>
      </c>
      <c r="E18" s="5"/>
      <c r="F18" s="8">
        <f>'PS SUM'!C21/1000000</f>
        <v>-7.6206050719999991</v>
      </c>
      <c r="G18" s="54" t="s">
        <v>27</v>
      </c>
      <c r="H18" s="5"/>
      <c r="I18" s="7">
        <f>'PS SUM'!C22/1000</f>
        <v>453.17599999999999</v>
      </c>
      <c r="J18" s="9"/>
      <c r="K18" s="55">
        <v>2500</v>
      </c>
      <c r="L18" s="5"/>
      <c r="M18" s="7">
        <f>'PS SUM'!C23/1000</f>
        <v>567.32000000000005</v>
      </c>
      <c r="N18" s="7">
        <f>'PS SUM'!C24/1000</f>
        <v>1058.2750000000001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19.xls]DPR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20" activePane="bottomLeft" state="frozen"/>
      <selection pane="bottomLeft" activeCell="A130" sqref="A130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19,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5.2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5.2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292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290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21" activePane="bottomLeft" state="frozen"/>
      <selection pane="bottomLeft" activeCell="A130" sqref="A130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19,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291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D46" sqref="D46"/>
    </sheetView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19,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2744823</v>
      </c>
    </row>
    <row r="8" spans="1:3" x14ac:dyDescent="0.15">
      <c r="A8" s="95" t="s">
        <v>239</v>
      </c>
      <c r="C8" s="96">
        <f>'[1]POWER SUM'!$C$8</f>
        <v>2500894</v>
      </c>
    </row>
    <row r="9" spans="1:3" x14ac:dyDescent="0.15">
      <c r="A9" s="95" t="s">
        <v>240</v>
      </c>
      <c r="C9" s="96">
        <f>'[2]GAS SUM'!$C$8</f>
        <v>453176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2741177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-5393989.088200001</v>
      </c>
    </row>
    <row r="15" spans="1:3" x14ac:dyDescent="0.15">
      <c r="A15" s="88" t="s">
        <v>231</v>
      </c>
      <c r="C15" s="98">
        <f>'[1]POWER SUM'!$C$19</f>
        <v>-4591879.2532000002</v>
      </c>
    </row>
    <row r="16" spans="1:3" x14ac:dyDescent="0.15">
      <c r="A16" s="88" t="s">
        <v>232</v>
      </c>
      <c r="C16" s="99">
        <f>'[1]POWER SUM'!$C$15</f>
        <v>2495851</v>
      </c>
    </row>
    <row r="17" spans="1:3" x14ac:dyDescent="0.15">
      <c r="A17" s="88" t="s">
        <v>233</v>
      </c>
      <c r="C17" s="99">
        <f>'[1]POWER SUM'!$C$16</f>
        <v>1054425</v>
      </c>
    </row>
    <row r="18" spans="1:3" x14ac:dyDescent="0.15">
      <c r="A18" s="88" t="s">
        <v>234</v>
      </c>
      <c r="C18" s="99">
        <f>'[1]POWER SUM'!$C$17</f>
        <v>11658631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-5129351.1387999998</v>
      </c>
    </row>
    <row r="21" spans="1:3" x14ac:dyDescent="0.15">
      <c r="A21" s="88" t="s">
        <v>231</v>
      </c>
      <c r="C21" s="98">
        <f>'[2]GAS SUM'!$C$19</f>
        <v>-7620605.0719999988</v>
      </c>
    </row>
    <row r="22" spans="1:3" x14ac:dyDescent="0.15">
      <c r="A22" s="88" t="s">
        <v>232</v>
      </c>
      <c r="C22" s="99">
        <f>'[2]GAS SUM'!$C$15</f>
        <v>453176</v>
      </c>
    </row>
    <row r="23" spans="1:3" x14ac:dyDescent="0.15">
      <c r="A23" s="88" t="s">
        <v>233</v>
      </c>
      <c r="C23" s="99">
        <f>'[2]GAS SUM'!$C$16</f>
        <v>567320</v>
      </c>
    </row>
    <row r="24" spans="1:3" x14ac:dyDescent="0.15">
      <c r="A24" s="88" t="s">
        <v>234</v>
      </c>
      <c r="C24" s="99">
        <f>'[2]GAS SUM'!$C$17</f>
        <v>1058275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47201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-81050</v>
      </c>
    </row>
    <row r="30" spans="1:3" x14ac:dyDescent="0.15">
      <c r="A30" s="88" t="s">
        <v>231</v>
      </c>
      <c r="C30" s="98">
        <f>'[1]POWER SUM'!$C$25</f>
        <v>-81050</v>
      </c>
    </row>
    <row r="31" spans="1:3" x14ac:dyDescent="0.15">
      <c r="A31" s="88" t="s">
        <v>232</v>
      </c>
      <c r="C31" s="99">
        <f>'[1]POWER SUM'!$C$23</f>
        <v>47201</v>
      </c>
    </row>
    <row r="32" spans="1:3" x14ac:dyDescent="0.15">
      <c r="A32" s="88" t="s">
        <v>233</v>
      </c>
      <c r="C32" s="99">
        <f>'[1]POWER SUM'!$C$26</f>
        <v>-15221</v>
      </c>
    </row>
    <row r="33" spans="1:3" x14ac:dyDescent="0.15">
      <c r="A33" s="88" t="s">
        <v>234</v>
      </c>
      <c r="C33" s="99">
        <f>'[1]POWER SUM'!$C$27</f>
        <v>139721</v>
      </c>
    </row>
    <row r="34" spans="1:3" x14ac:dyDescent="0.15">
      <c r="A34" s="89" t="s">
        <v>236</v>
      </c>
      <c r="C34" s="99">
        <f>'[1]POWER SUM'!$C$28</f>
        <v>476589</v>
      </c>
    </row>
    <row r="35" spans="1:3" x14ac:dyDescent="0.15">
      <c r="A35" s="89" t="s">
        <v>237</v>
      </c>
      <c r="C35" s="99">
        <f>'[1]POWER SUM'!$C$29</f>
        <v>1295229.0100000002</v>
      </c>
    </row>
    <row r="36" spans="1:3" x14ac:dyDescent="0.15">
      <c r="A36" s="89" t="s">
        <v>238</v>
      </c>
      <c r="C36" s="99">
        <f>'[1]POWER SUM'!$C$30</f>
        <v>-12847048.558000006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63596</v>
      </c>
    </row>
    <row r="42" spans="1:3" x14ac:dyDescent="0.15">
      <c r="A42" s="88" t="s">
        <v>234</v>
      </c>
      <c r="C42" s="99">
        <f>'[2]GAS SUM'!$C$27</f>
        <v>126429</v>
      </c>
    </row>
    <row r="43" spans="1:3" x14ac:dyDescent="0.15">
      <c r="A43" s="89" t="s">
        <v>236</v>
      </c>
      <c r="C43" s="99">
        <f>'[2]GAS SUM'!$C$28</f>
        <v>256283</v>
      </c>
    </row>
    <row r="44" spans="1:3" x14ac:dyDescent="0.15">
      <c r="A44" s="89" t="s">
        <v>237</v>
      </c>
      <c r="C44" s="99">
        <f>'[2]GAS SUM'!$C$29</f>
        <v>-377160.06000000006</v>
      </c>
    </row>
    <row r="45" spans="1:3" x14ac:dyDescent="0.15">
      <c r="A45" s="89" t="s">
        <v>238</v>
      </c>
      <c r="C45" s="99">
        <f>'[2]GAS SUM'!$C$30</f>
        <v>4544865.5432664901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D46" sqref="D46"/>
      <selection pane="bottomLeft" activeCell="D46" sqref="D46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8.85546875" style="88" bestFit="1" customWidth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D100" s="87"/>
    </row>
    <row r="101" spans="1:4" x14ac:dyDescent="0.15">
      <c r="D101" s="87"/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2001-12-18T15:44:48Z</cp:lastPrinted>
  <dcterms:created xsi:type="dcterms:W3CDTF">2001-11-26T17:24:49Z</dcterms:created>
  <dcterms:modified xsi:type="dcterms:W3CDTF">2023-09-10T12:21:39Z</dcterms:modified>
</cp:coreProperties>
</file>