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Count="1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<sst xmlns="http://schemas.openxmlformats.org/spreadsheetml/2006/main" count="373" uniqueCount="287">
  <si>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</si>
  <si>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</si>
  <si>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</si>
  <si>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</si>
  <si>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</si>
  <si>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</si>
  <si>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</si>
  <si>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</si>
  <si>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</si>
  <si>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</si>
  <si>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</si>
  <si>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</si>
  <si>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</si>
  <si>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</si>
  <si>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</si>
  <si>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</si>
  <si>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</si>
  <si>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</si>
  <si>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</si>
  <si>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</si>
  <si>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</si>
  <si>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</si>
  <si>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</si>
  <si>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</si>
  <si>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</si>
  <si>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</si>
  <si>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</si>
  <si>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</si>
  <si>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</si>
  <si>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</si>
  <si>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</si>
  <si>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</si>
  <si>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</si>
  <si>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</si>
  <si>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</si>
  <si>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</si>
  <si>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</si>
  <si>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</si>
  <si>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</si>
  <si>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</si>
  <si>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</si>
  <si>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</si>
  <si>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</si>
  <si>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</si>
  <si>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</si>
  <si>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</si>
  <si>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</si>
  <si>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</si>
  <si>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</si>
  <si>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</si>
  <si>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</si>
  <si>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</si>
  <si>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</si>
  <si>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</si>
  <si>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</si>
  <si>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</si>
  <si>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</si>
  <si>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</si>
  <si>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</si>
  <si>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</si>
  <si>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</si>
  <si>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</si>
  <si>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</si>
  <si>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</si>
  <si>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</si>
  <si>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</si>
  <si>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</si>
  <si>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</si>
  <si>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</si>
  <si>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</si>
  <si>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</si>
  <si>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</si>
  <si>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</si>
  <si>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</si>
  <si>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</si>
  <si>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</si>
  <si>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</si>
  <si>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</si>
  <si>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</si>
  <si>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</si>
  <si>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</si>
  <si>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</si>
  <si>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</si>
  <si>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</si>
  <si>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</si>
  <si>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</si>
  <si>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</si>
  <si>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</si>
  <si>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</si>
  <si>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</si>
  <si>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</si>
  <si>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</si>
  <si>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</si>
  <si>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</si>
  <si>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</si>
  <si>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</si>
  <si>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</si>
  <si>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</si>
  <si>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</si>
  <si>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</si>
  <si>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</si>
  <si>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</si>
  <si>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</si>
  <si>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</si>
  <si>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</si>
  <si>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</si>
  <si>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</si>
  <si>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</si>
  <si>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</si>
  <si>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</si>
  <si>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</si>
  <si>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</si>
  <si>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</si>
  <si>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</si>
  <si>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</si>
  <si>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</si>
  <si>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</si>
  <si>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</si>
  <si>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</si>
  <si>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</si>
  <si>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</si>
  <si>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</si>
  <si>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</si>
  <si>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</si>
  <si>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</si>
  <si>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</si>
  <si>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</si>
  <si>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</si>
  <si>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</si>
  <si>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</si>
  <si>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</si>
  <si>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</si>
  <si>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</si>
  <si>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</si>
  <si>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</si>
  <si>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</si>
  <si>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</si>
  <si>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</si>
  <si>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</si>
  <si>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</si>
  <si>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</si>
  <si>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</si>
  <si>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</si>
  <si>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</si>
  <si>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</si>
  <si>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</si>
  <si>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</si>
  <si>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</si>
  <si>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</si>
  <si>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</si>
  <si>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</si>
  <si>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</si>
  <si>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</si>
  <si>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</si>
  <si>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</si>
  <si>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</si>
  <si>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</si>
  <si>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</si>
  <si>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</si>
  <si>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</si>
  <si>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</si>
  <si>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</si>
  <si>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</si>
  <si>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</si>
  <si>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</si>
  <si>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</si>
  <si>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</si>
  <si>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</si>
  <si>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</si>
  <si>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</si>
  <si>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</si>
  <si>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</si>
  <si>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</si>
  <si>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</si>
  <si>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</si>
  <si>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</si>
  <si>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</si>
  <si>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</si>
  <si>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</si>
  <si>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</si>
  <si>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</si>
  <si>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</si>
  <si>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</si>
  <si>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</si>
  <si>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</si>
  <si>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</si>
  <si>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</si>
  <si>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</si>
  <si>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</si>
  <si>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</si>
  <si>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</si>
  <si>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</si>
  <si>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</si>
  <si>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</si>
  <si>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</si>
  <si>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</si>
  <si>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</si>
  <si>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</si>
  <si>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</si>
  <si>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</si>
  <si>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</si>
  <si>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</si>
  <si>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</si>
  <si>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</si>
  <si>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</si>
  <si>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</si>
  <si>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</si>
  <si>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</si>
  <si>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</si>
  <si>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</si>
  <si>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</si>
  <si>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</si>
  <si>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</si>
  <si>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</si>
  <si>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</si>
  <si>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</si>
  <si>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</si>
  <si>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</si>
  <si>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</si>
  <si>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</si>
  <si>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</si>
  <si>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</si>
  <si>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</si>
  <si>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</si>
  <si>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</si>
  <si>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</si>
  <si>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</si>
  <si>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</si>
  <si>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</si>
  <si>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</si>
  <si>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</si>
  <si>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</si>
  <si>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</si>
  <si>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</si>
  <si>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</si>
  <si>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</si>
  <si>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</si>
  <si>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</si>
  <si>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</si>
  <si>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</si>
  <si>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</si>
  <si>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</si>
  <si>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</si>
  <si>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</si>
  <si>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</si>
  <si>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</si>
  <si>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</si>
  <si>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</si>
  <si>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</si>
  <si>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</si>
  <si>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</si>
  <si>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</si>
  <si>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</si>
  <si>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</si>
  <si>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</si>
  <si>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</si>
  <si>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</si>
  <si>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</si>
  <si>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</si>
  <si>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</si>
  <si>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</si>
  <si>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</si>
  <si>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</si>
  <si>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</si>
  <si>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</si>
  <si>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</si>
  <si>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</si>
  <si>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</si>
  <si>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</si>
  <si>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</si>
  <si>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</si>
  <si>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</si>
  <si>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</si>
  <si>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</si>
  <si>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</si>
  <si>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</si>
  <si>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</si>
  <si>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</si>
  <si>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</si>
  <si>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</si>
  <si>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</si>
  <si>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</si>
  <si>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</si>
  <si>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As of December 17, 2001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</si>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</sst>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504708</v>
          </cell>
        </row>
        <row r="15">
          <cell r="C15">
            <v>410206</v>
          </cell>
        </row>
        <row r="16">
          <cell r="C16">
            <v>152869</v>
          </cell>
        </row>
        <row r="17">
          <cell r="C17">
            <v>380708</v>
          </cell>
        </row>
        <row r="18">
          <cell r="C18">
            <v>-4421745.1207999997</v>
          </cell>
        </row>
        <row r="19">
          <cell r="C19">
            <v>-7035605.0691</v>
          </cell>
        </row>
        <row r="23">
          <cell r="C23">
            <v>134457</v>
          </cell>
        </row>
        <row r="24">
          <cell r="C24">
            <v>-1070000</v>
          </cell>
        </row>
        <row r="25">
          <cell r="C25">
            <v>-1070000</v>
          </cell>
        </row>
        <row r="26">
          <cell r="C26">
            <v>109481</v>
          </cell>
        </row>
        <row r="27">
          <cell r="C27">
            <v>81372</v>
          </cell>
        </row>
        <row r="28">
          <cell r="C28">
            <v>108851</v>
          </cell>
        </row>
        <row r="29">
          <cell r="C29">
            <v>-524592.06000000006</v>
          </cell>
        </row>
        <row r="30">
          <cell r="C30">
            <v>4397433.5432664901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2641141</v>
          </cell>
        </row>
        <row r="15">
          <cell r="C15">
            <v>2641141</v>
          </cell>
        </row>
        <row r="16">
          <cell r="C16">
            <v>2135312</v>
          </cell>
        </row>
        <row r="17">
          <cell r="C17">
            <v>14024665</v>
          </cell>
        </row>
        <row r="18">
          <cell r="C18">
            <v>-5520878.6591999996</v>
          </cell>
        </row>
        <row r="19">
          <cell r="C19">
            <v>-4642325.4731999999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42243</v>
          </cell>
        </row>
        <row r="27">
          <cell r="C27">
            <v>302335</v>
          </cell>
        </row>
        <row r="28">
          <cell r="C28">
            <v>485725</v>
          </cell>
        </row>
        <row r="29">
          <cell r="C29">
            <v>1304365.0100000002</v>
          </cell>
        </row>
        <row r="30">
          <cell r="C30">
            <v>-12837912.558000006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283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134.45699999999999</v>
      </c>
      <c r="J11" s="15"/>
      <c r="K11" s="55">
        <v>4000</v>
      </c>
      <c r="L11" s="3"/>
      <c r="M11" s="4">
        <f>M12+M13</f>
        <v>151.72399999999999</v>
      </c>
      <c r="N11" s="4">
        <f>N12+N13</f>
        <v>383.70699999999999</v>
      </c>
      <c r="O11" s="4">
        <f>O12+O13</f>
        <v>594.57600000000002</v>
      </c>
      <c r="P11" s="4">
        <f>P12+P13</f>
        <v>779.77295000000015</v>
      </c>
      <c r="Q11" s="4">
        <f>Q12+Q13</f>
        <v>-8440.4790147335152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0</v>
      </c>
      <c r="D12" s="54" t="s">
        <v>24</v>
      </c>
      <c r="E12" s="5"/>
      <c r="F12" s="6">
        <f>'PS SUM'!C30</f>
        <v>0</v>
      </c>
      <c r="G12" s="54" t="s">
        <v>24</v>
      </c>
      <c r="H12" s="5"/>
      <c r="I12" s="7">
        <f>'PS SUM'!C31/1000</f>
        <v>0</v>
      </c>
      <c r="J12" s="5"/>
      <c r="K12" s="55">
        <v>3000</v>
      </c>
      <c r="L12" s="5"/>
      <c r="M12" s="7">
        <f>'PS SUM'!C32/1000</f>
        <v>42.243000000000002</v>
      </c>
      <c r="N12" s="7">
        <f>'PS SUM'!C33/1000</f>
        <v>302.33499999999998</v>
      </c>
      <c r="O12" s="7">
        <f>'PS SUM'!C34/1000</f>
        <v>485.72500000000002</v>
      </c>
      <c r="P12" s="7">
        <f>'PS SUM'!C35/1000</f>
        <v>1304.3650100000002</v>
      </c>
      <c r="Q12" s="7">
        <f>'PS SUM'!C36/1000</f>
        <v>-12837.912558000005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-1.07</v>
      </c>
      <c r="D13" s="54" t="s">
        <v>25</v>
      </c>
      <c r="E13" s="5"/>
      <c r="F13" s="8">
        <f>'PS SUM'!C39/1000000</f>
        <v>-1.07</v>
      </c>
      <c r="G13" s="54" t="s">
        <v>25</v>
      </c>
      <c r="H13" s="5"/>
      <c r="I13" s="7">
        <f>'PS SUM'!C40/1000</f>
        <v>134.45699999999999</v>
      </c>
      <c r="J13" s="5"/>
      <c r="K13" s="55">
        <v>1000</v>
      </c>
      <c r="L13" s="5"/>
      <c r="M13" s="7">
        <f>'PS SUM'!C41/1000</f>
        <v>109.48099999999999</v>
      </c>
      <c r="N13" s="7">
        <f>'PS SUM'!C42/1000</f>
        <v>81.372</v>
      </c>
      <c r="O13" s="7">
        <f>'PS SUM'!C43/1000</f>
        <v>108.851</v>
      </c>
      <c r="P13" s="7">
        <f>'PS SUM'!C44/1000</f>
        <v>-524.59206000000006</v>
      </c>
      <c r="Q13" s="7">
        <f>'PS SUM'!C45/1000</f>
        <v>4397.4335432664902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2859.5439999999999</v>
      </c>
      <c r="J16" s="5"/>
      <c r="K16" s="55">
        <v>10000</v>
      </c>
      <c r="L16" s="3"/>
      <c r="M16" s="4">
        <f>M17+M18</f>
        <v>2288.181</v>
      </c>
      <c r="N16" s="4">
        <f>N17+N18</f>
        <v>14405.373000000001</v>
      </c>
      <c r="O16" s="4">
        <v>26747</v>
      </c>
      <c r="P16" s="4">
        <v>44486</v>
      </c>
      <c r="Q16" s="4">
        <v>167370</v>
      </c>
      <c r="R16" s="4">
        <v>167370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-5520878.6591999996</v>
      </c>
      <c r="D17" s="54" t="s">
        <v>26</v>
      </c>
      <c r="E17" s="5"/>
      <c r="F17" s="6">
        <f>'PS SUM'!C15</f>
        <v>-4642325.4731999999</v>
      </c>
      <c r="G17" s="54" t="s">
        <v>26</v>
      </c>
      <c r="H17" s="5"/>
      <c r="I17" s="7">
        <f>'PS SUM'!C16/1000</f>
        <v>2641.1410000000001</v>
      </c>
      <c r="J17" s="9"/>
      <c r="K17" s="55">
        <v>7500</v>
      </c>
      <c r="L17" s="5"/>
      <c r="M17" s="7">
        <f>'PS SUM'!C17/1000</f>
        <v>2135.3119999999999</v>
      </c>
      <c r="N17" s="7">
        <f>'PS SUM'!C18/1000</f>
        <v>14024.665000000001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-4.4217451207999998</v>
      </c>
      <c r="D18" s="54" t="s">
        <v>27</v>
      </c>
      <c r="E18" s="5"/>
      <c r="F18" s="8">
        <f>'PS SUM'!C21/1000000</f>
        <v>-7.0356050690999998</v>
      </c>
      <c r="G18" s="54" t="s">
        <v>27</v>
      </c>
      <c r="H18" s="5"/>
      <c r="I18" s="7">
        <f>'PS SUM'!C22/1000</f>
        <v>410.20600000000002</v>
      </c>
      <c r="J18" s="9"/>
      <c r="K18" s="55">
        <v>2500</v>
      </c>
      <c r="L18" s="5"/>
      <c r="M18" s="7">
        <f>'PS SUM'!C23/1000</f>
        <v>152.869</v>
      </c>
      <c r="N18" s="7">
        <f>'PS SUM'!C24/1000</f>
        <v>380.70800000000003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17.xls]DPR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16" activePane="bottomLeft" state="frozen"/>
      <selection pane="bottomLeft" activeCell="B129" sqref="B129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17,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286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284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09" activePane="bottomLeft" state="frozen"/>
      <selection pane="bottomLeft" activeCell="A126" sqref="A126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17,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285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A97" sqref="A97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17,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2938120</v>
      </c>
    </row>
    <row r="8" spans="1:3" x14ac:dyDescent="0.15">
      <c r="A8" s="95" t="s">
        <v>239</v>
      </c>
      <c r="C8" s="96">
        <f>'[2]POWER SUM'!$C$8</f>
        <v>2641141</v>
      </c>
    </row>
    <row r="9" spans="1:3" x14ac:dyDescent="0.15">
      <c r="A9" s="95" t="s">
        <v>240</v>
      </c>
      <c r="C9" s="96">
        <f>'[1]GAS SUM'!$C$8</f>
        <v>504708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2859544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'[2]POWER SUM'!$C$18</f>
        <v>-5520878.6591999996</v>
      </c>
    </row>
    <row r="15" spans="1:3" x14ac:dyDescent="0.15">
      <c r="A15" s="88" t="s">
        <v>231</v>
      </c>
      <c r="C15" s="98">
        <f>'[2]POWER SUM'!$C$19</f>
        <v>-4642325.4731999999</v>
      </c>
    </row>
    <row r="16" spans="1:3" x14ac:dyDescent="0.15">
      <c r="A16" s="88" t="s">
        <v>232</v>
      </c>
      <c r="C16" s="99">
        <f>'[2]POWER SUM'!$C$15</f>
        <v>2641141</v>
      </c>
    </row>
    <row r="17" spans="1:3" x14ac:dyDescent="0.15">
      <c r="A17" s="88" t="s">
        <v>233</v>
      </c>
      <c r="C17" s="99">
        <f>'[2]POWER SUM'!$C$16</f>
        <v>2135312</v>
      </c>
    </row>
    <row r="18" spans="1:3" x14ac:dyDescent="0.15">
      <c r="A18" s="88" t="s">
        <v>234</v>
      </c>
      <c r="C18" s="99">
        <f>'[2]POWER SUM'!$C$17</f>
        <v>14024665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'[1]GAS SUM'!$C$18</f>
        <v>-4421745.1207999997</v>
      </c>
    </row>
    <row r="21" spans="1:3" x14ac:dyDescent="0.15">
      <c r="A21" s="88" t="s">
        <v>231</v>
      </c>
      <c r="C21" s="98">
        <f>'[1]GAS SUM'!$C$19</f>
        <v>-7035605.0691</v>
      </c>
    </row>
    <row r="22" spans="1:3" x14ac:dyDescent="0.15">
      <c r="A22" s="88" t="s">
        <v>232</v>
      </c>
      <c r="C22" s="99">
        <f>'[1]GAS SUM'!$C$15</f>
        <v>410206</v>
      </c>
    </row>
    <row r="23" spans="1:3" x14ac:dyDescent="0.15">
      <c r="A23" s="88" t="s">
        <v>233</v>
      </c>
      <c r="C23" s="99">
        <f>'[1]GAS SUM'!$C$16</f>
        <v>152869</v>
      </c>
    </row>
    <row r="24" spans="1:3" x14ac:dyDescent="0.15">
      <c r="A24" s="88" t="s">
        <v>234</v>
      </c>
      <c r="C24" s="99">
        <f>'[1]GAS SUM'!$C$17</f>
        <v>380708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134457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'[2]POWER SUM'!$C$24</f>
        <v>0</v>
      </c>
    </row>
    <row r="30" spans="1:3" x14ac:dyDescent="0.15">
      <c r="A30" s="88" t="s">
        <v>231</v>
      </c>
      <c r="C30" s="98">
        <f>'[2]POWER SUM'!$C$25</f>
        <v>0</v>
      </c>
    </row>
    <row r="31" spans="1:3" x14ac:dyDescent="0.15">
      <c r="A31" s="88" t="s">
        <v>232</v>
      </c>
      <c r="C31" s="99">
        <f>'[2]POWER SUM'!$C$23</f>
        <v>0</v>
      </c>
    </row>
    <row r="32" spans="1:3" x14ac:dyDescent="0.15">
      <c r="A32" s="88" t="s">
        <v>233</v>
      </c>
      <c r="C32" s="99">
        <f>'[2]POWER SUM'!$C$26</f>
        <v>42243</v>
      </c>
    </row>
    <row r="33" spans="1:3" x14ac:dyDescent="0.15">
      <c r="A33" s="88" t="s">
        <v>234</v>
      </c>
      <c r="C33" s="99">
        <f>'[2]POWER SUM'!$C$27</f>
        <v>302335</v>
      </c>
    </row>
    <row r="34" spans="1:3" x14ac:dyDescent="0.15">
      <c r="A34" s="89" t="s">
        <v>236</v>
      </c>
      <c r="C34" s="99">
        <f>'[2]POWER SUM'!$C$28</f>
        <v>485725</v>
      </c>
    </row>
    <row r="35" spans="1:3" x14ac:dyDescent="0.15">
      <c r="A35" s="89" t="s">
        <v>237</v>
      </c>
      <c r="C35" s="99">
        <f>'[2]POWER SUM'!$C$29</f>
        <v>1304365.0100000002</v>
      </c>
    </row>
    <row r="36" spans="1:3" x14ac:dyDescent="0.15">
      <c r="A36" s="89" t="s">
        <v>238</v>
      </c>
      <c r="C36" s="99">
        <f>'[2]POWER SUM'!$C$30</f>
        <v>-12837912.558000006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'[1]GAS SUM'!$C$24</f>
        <v>-1070000</v>
      </c>
    </row>
    <row r="39" spans="1:3" x14ac:dyDescent="0.15">
      <c r="A39" s="88" t="s">
        <v>231</v>
      </c>
      <c r="C39" s="98">
        <f>'[1]GAS SUM'!$C$25</f>
        <v>-1070000</v>
      </c>
    </row>
    <row r="40" spans="1:3" x14ac:dyDescent="0.15">
      <c r="A40" s="88" t="s">
        <v>232</v>
      </c>
      <c r="C40" s="99">
        <f>'[1]GAS SUM'!$C$23</f>
        <v>134457</v>
      </c>
    </row>
    <row r="41" spans="1:3" x14ac:dyDescent="0.15">
      <c r="A41" s="88" t="s">
        <v>233</v>
      </c>
      <c r="C41" s="99">
        <f>'[1]GAS SUM'!$C$26</f>
        <v>109481</v>
      </c>
    </row>
    <row r="42" spans="1:3" x14ac:dyDescent="0.15">
      <c r="A42" s="88" t="s">
        <v>234</v>
      </c>
      <c r="C42" s="99">
        <f>'[1]GAS SUM'!$C$27</f>
        <v>81372</v>
      </c>
    </row>
    <row r="43" spans="1:3" x14ac:dyDescent="0.15">
      <c r="A43" s="89" t="s">
        <v>236</v>
      </c>
      <c r="C43" s="99">
        <f>'[1]GAS SUM'!$C$28</f>
        <v>108851</v>
      </c>
    </row>
    <row r="44" spans="1:3" x14ac:dyDescent="0.15">
      <c r="A44" s="89" t="s">
        <v>237</v>
      </c>
      <c r="C44" s="99">
        <f>'[1]GAS SUM'!$C$29</f>
        <v>-524592.06000000006</v>
      </c>
    </row>
    <row r="45" spans="1:3" x14ac:dyDescent="0.15">
      <c r="A45" s="89" t="s">
        <v>238</v>
      </c>
      <c r="C45" s="99">
        <f>'[1]GAS SUM'!$C$30</f>
        <v>4397433.5432664901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A97" sqref="A97"/>
      <selection pane="bottomLeft" activeCell="A97" sqref="A97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8.85546875" style="88" bestFit="1" customWidth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D98" s="87"/>
    </row>
    <row r="99" spans="1:4" x14ac:dyDescent="0.15">
      <c r="D99" s="87"/>
    </row>
    <row r="100" spans="1:4" x14ac:dyDescent="0.15">
      <c r="D100" s="87"/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2001-12-18T15:44:48Z</cp:lastPrinted>
  <dcterms:created xsi:type="dcterms:W3CDTF">2001-11-26T17:24:49Z</dcterms:created>
  <dcterms:modified xsi:type="dcterms:W3CDTF">2023-09-10T12:21:41Z</dcterms:modified>
</cp:coreProperties>
</file>