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H21" i="1" l="1"/>
  <c r="C26" i="1"/>
  <c r="H26" i="1"/>
  <c r="J26" i="1"/>
  <c r="C28" i="1"/>
  <c r="H28" i="1"/>
  <c r="J28" i="1"/>
  <c r="C30" i="1"/>
  <c r="H30" i="1"/>
  <c r="J30" i="1"/>
  <c r="C32" i="1"/>
  <c r="J32" i="1"/>
  <c r="H34" i="1"/>
</calcChain>
</file>

<file path=xl/sharedStrings.xml><?xml version="1.0" encoding="utf-8"?>
<sst xmlns="http://schemas.openxmlformats.org/spreadsheetml/2006/main" count="34" uniqueCount="29">
  <si>
    <t>JM HUBER CORPORATION</t>
  </si>
  <si>
    <t>ANALYSIS OF SAN JUAN PROPOSAL</t>
  </si>
  <si>
    <t>SAN JUAN GAS IS CURRENTLY BEING SOLD ON THE SPOT MARKET AT EPNG-SJ LESS $0.XX)</t>
  </si>
  <si>
    <t>PROPOSAL:</t>
  </si>
  <si>
    <t>ACQUIRE FIRM TRANSPORTATION ON EL PASO FROM IGNACIO TO PG&amp;E CITYGATE.</t>
  </si>
  <si>
    <t>EPNG WILL GO FROM MASTER RECEIPT POINT LESS TO PRIMARY POINTS THROUGH</t>
  </si>
  <si>
    <t>ALLOCATION PROCESS.  BEST GUESS IS THAT HUBER WOULD RECEIVE 72-80%</t>
  </si>
  <si>
    <t>SAN JUAN CAPACITY WITH THE REMAINDER PERMIAN CAPACITY.</t>
  </si>
  <si>
    <t>FEES:</t>
  </si>
  <si>
    <t>1.</t>
  </si>
  <si>
    <t>RESERVATION FEE OF $0.3854/MMBTU</t>
  </si>
  <si>
    <t>2.</t>
  </si>
  <si>
    <t>FUEL OF 3.47%</t>
  </si>
  <si>
    <t>PRICING:</t>
  </si>
  <si>
    <t>FOR FT VOLUMES CONFIRMED ON EPNG, PGE GAS DAILY AVG. LESS $0.05.</t>
  </si>
  <si>
    <t>FOR FT VOLUMES NOT CONFIRMED, SELL CYCLE TWO INTO NWP AT GDA-0.10.</t>
  </si>
  <si>
    <t>3.</t>
  </si>
  <si>
    <t>FOR VOLUMES OUTSIDE THE TRANSACTION EPNG-SJ LESS $0.XX, SAME AS</t>
  </si>
  <si>
    <t>HUBER IS RECEIVING TODAY.</t>
  </si>
  <si>
    <t>BENEFIT:</t>
  </si>
  <si>
    <t>VOLUME</t>
  </si>
  <si>
    <t>BASIS</t>
  </si>
  <si>
    <t>XPORT</t>
  </si>
  <si>
    <t>FUEL</t>
  </si>
  <si>
    <t>DISC</t>
  </si>
  <si>
    <t>OFFSET</t>
  </si>
  <si>
    <t>NOW</t>
  </si>
  <si>
    <t>PROPOSAL: ACQUIRE 30,000 mmBUT/D, ASSUME 75% SAN JUAN ALLOCATION</t>
  </si>
  <si>
    <t>WEIGHTED AVG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</si>
</sst>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</numFmts>
  <fonts count="3" x14ac:knownFonts="1">
    <font>
      <sz val="10"/>
      <name val="Arial"/>
    </font>
    <font>
      <sz val="10"/>
      <name val="Arial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 applyAlignment="1">
      <alignment horizontal="center"/>
    </xf>
    <xf numFmtId="43" fontId="0" fillId="0" borderId="0" xfId="1" applyFont="1"/>
    <xf numFmtId="165" fontId="0" fillId="0" borderId="0" xfId="1" applyNumberFormat="1" applyFont="1"/>
    <xf numFmtId="44" fontId="0" fillId="0" borderId="0" xfId="2" applyFont="1"/>
    <xf numFmtId="44" fontId="0" fillId="0" borderId="0" xfId="0" applyNumberFormat="1"/>
    <xf numFmtId="167" fontId="0" fillId="0" borderId="0" xfId="2" applyNumberFormat="1" applyFont="1"/>
    <xf numFmtId="43" fontId="0" fillId="0" borderId="0" xfId="0" applyNumberFormat="1"/>
    <xf numFmtId="0" fontId="0" fillId="2" borderId="0" xfId="0" applyFill="1" applyAlignment="1">
      <alignment horizontal="right"/>
    </xf>
    <xf numFmtId="165" fontId="0" fillId="2" borderId="0" xfId="1" applyNumberFormat="1" applyFont="1" applyFill="1"/>
    <xf numFmtId="44" fontId="0" fillId="2" borderId="0" xfId="2" applyFont="1" applyFill="1"/>
    <xf numFmtId="167" fontId="0" fillId="2" borderId="0" xfId="2" applyNumberFormat="1" applyFont="1" applyFill="1"/>
    <xf numFmtId="44" fontId="0" fillId="2" borderId="0" xfId="0" applyNumberFormat="1" applyFill="1"/>
    <xf numFmtId="43" fontId="0" fillId="2" borderId="0" xfId="0" applyNumberFormat="1" applyFill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="90" workbookViewId="0">
      <selection activeCell="N17" sqref="N17"/>
    </sheetView>
  </sheetViews>
  <sheetFormatPr defaultRowHeight="13.2" x14ac:dyDescent="0.25"/>
  <cols>
    <col min="3" max="3" width="11.109375" bestFit="1" customWidth="1"/>
    <col min="4" max="5" width="9.33203125" bestFit="1" customWidth="1"/>
    <col min="6" max="7" width="10.109375" bestFit="1" customWidth="1"/>
    <col min="8" max="8" width="9.33203125" bestFit="1" customWidth="1"/>
    <col min="10" max="10" width="11.66406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4" spans="1:3" x14ac:dyDescent="0.25">
      <c r="A4" t="s">
        <v>2</v>
      </c>
    </row>
    <row r="6" spans="1:3" x14ac:dyDescent="0.25">
      <c r="A6" t="s">
        <v>3</v>
      </c>
      <c r="C6" t="s">
        <v>4</v>
      </c>
    </row>
    <row r="7" spans="1:3" x14ac:dyDescent="0.25">
      <c r="C7" t="s">
        <v>5</v>
      </c>
    </row>
    <row r="8" spans="1:3" x14ac:dyDescent="0.25">
      <c r="C8" t="s">
        <v>6</v>
      </c>
    </row>
    <row r="9" spans="1:3" x14ac:dyDescent="0.25">
      <c r="C9" t="s">
        <v>7</v>
      </c>
    </row>
    <row r="11" spans="1:3" x14ac:dyDescent="0.25">
      <c r="A11" t="s">
        <v>8</v>
      </c>
      <c r="B11" s="2" t="s">
        <v>9</v>
      </c>
      <c r="C11" t="s">
        <v>10</v>
      </c>
    </row>
    <row r="12" spans="1:3" x14ac:dyDescent="0.25">
      <c r="B12" s="2" t="s">
        <v>11</v>
      </c>
      <c r="C12" t="s">
        <v>12</v>
      </c>
    </row>
    <row r="13" spans="1:3" x14ac:dyDescent="0.25">
      <c r="B13" s="1"/>
    </row>
    <row r="14" spans="1:3" x14ac:dyDescent="0.25">
      <c r="A14" t="s">
        <v>13</v>
      </c>
      <c r="B14" s="2" t="s">
        <v>9</v>
      </c>
      <c r="C14" t="s">
        <v>14</v>
      </c>
    </row>
    <row r="15" spans="1:3" x14ac:dyDescent="0.25">
      <c r="B15" s="2" t="s">
        <v>11</v>
      </c>
      <c r="C15" t="s">
        <v>15</v>
      </c>
    </row>
    <row r="16" spans="1:3" x14ac:dyDescent="0.25">
      <c r="B16" s="2" t="s">
        <v>16</v>
      </c>
      <c r="C16" t="s">
        <v>17</v>
      </c>
    </row>
    <row r="17" spans="1:10" x14ac:dyDescent="0.25">
      <c r="B17" s="1"/>
      <c r="C17" t="s">
        <v>18</v>
      </c>
    </row>
    <row r="18" spans="1:10" x14ac:dyDescent="0.25">
      <c r="B18" s="1"/>
    </row>
    <row r="19" spans="1:10" x14ac:dyDescent="0.25">
      <c r="A19" t="s">
        <v>19</v>
      </c>
      <c r="B19" s="2"/>
      <c r="C19" s="3" t="s">
        <v>20</v>
      </c>
      <c r="D19" s="3" t="s">
        <v>21</v>
      </c>
      <c r="E19" s="3" t="s">
        <v>24</v>
      </c>
      <c r="F19" s="3" t="s">
        <v>22</v>
      </c>
      <c r="G19" s="3" t="s">
        <v>23</v>
      </c>
      <c r="H19" s="3" t="s">
        <v>25</v>
      </c>
    </row>
    <row r="20" spans="1:10" x14ac:dyDescent="0.25">
      <c r="B20" s="1"/>
    </row>
    <row r="21" spans="1:10" x14ac:dyDescent="0.25">
      <c r="B21" s="10" t="s">
        <v>26</v>
      </c>
      <c r="C21" s="11">
        <v>40000</v>
      </c>
      <c r="D21" s="12">
        <v>-0.32</v>
      </c>
      <c r="E21" s="12">
        <v>-0.1</v>
      </c>
      <c r="F21" s="13">
        <v>0</v>
      </c>
      <c r="G21" s="12">
        <v>0</v>
      </c>
      <c r="H21" s="14">
        <f>SUM(D21:G21)</f>
        <v>-0.42000000000000004</v>
      </c>
    </row>
    <row r="22" spans="1:10" x14ac:dyDescent="0.25">
      <c r="B22" s="1"/>
      <c r="C22" s="5"/>
      <c r="D22" s="6"/>
      <c r="E22" s="6"/>
      <c r="F22" s="8"/>
      <c r="G22" s="6"/>
    </row>
    <row r="23" spans="1:10" x14ac:dyDescent="0.25">
      <c r="B23" s="1"/>
      <c r="C23" s="5"/>
      <c r="D23" s="6"/>
      <c r="E23" s="6"/>
      <c r="F23" s="6"/>
      <c r="G23" s="6"/>
    </row>
    <row r="24" spans="1:10" x14ac:dyDescent="0.25">
      <c r="B24" s="16" t="s">
        <v>27</v>
      </c>
      <c r="C24" s="16"/>
      <c r="D24" s="16"/>
      <c r="E24" s="16"/>
      <c r="F24" s="16"/>
      <c r="G24" s="16"/>
      <c r="H24" s="16"/>
      <c r="I24" s="16"/>
      <c r="J24" s="16"/>
    </row>
    <row r="25" spans="1:10" x14ac:dyDescent="0.25">
      <c r="B25" s="1"/>
      <c r="C25" s="5"/>
      <c r="D25" s="6"/>
      <c r="E25" s="6"/>
      <c r="F25" s="6"/>
      <c r="G25" s="6"/>
    </row>
    <row r="26" spans="1:10" x14ac:dyDescent="0.25">
      <c r="B26" s="2" t="s">
        <v>9</v>
      </c>
      <c r="C26" s="5">
        <f>30000*0.75</f>
        <v>22500</v>
      </c>
      <c r="D26" s="6">
        <v>0.17</v>
      </c>
      <c r="E26" s="6">
        <v>-0.05</v>
      </c>
      <c r="F26" s="8">
        <v>-0.38540000000000002</v>
      </c>
      <c r="G26" s="8">
        <v>-7.0000000000000007E-2</v>
      </c>
      <c r="H26" s="7">
        <f>SUM(D26:G26)</f>
        <v>-0.33540000000000003</v>
      </c>
      <c r="J26" s="4">
        <f>+C26*H26</f>
        <v>-7546.5000000000009</v>
      </c>
    </row>
    <row r="27" spans="1:10" x14ac:dyDescent="0.25">
      <c r="B27" s="1"/>
      <c r="C27" s="5"/>
      <c r="D27" s="6"/>
      <c r="E27" s="6"/>
      <c r="F27" s="8"/>
      <c r="G27" s="8"/>
    </row>
    <row r="28" spans="1:10" x14ac:dyDescent="0.25">
      <c r="B28" s="2" t="s">
        <v>11</v>
      </c>
      <c r="C28" s="5">
        <f>30000-C26</f>
        <v>7500</v>
      </c>
      <c r="D28" s="6">
        <v>-0.47</v>
      </c>
      <c r="E28" s="6">
        <v>-0.1</v>
      </c>
      <c r="F28" s="8">
        <v>-0.38540000000000002</v>
      </c>
      <c r="G28" s="8">
        <v>-7.0000000000000007E-2</v>
      </c>
      <c r="H28" s="7">
        <f>SUM(D28:G28)</f>
        <v>-1.0254000000000001</v>
      </c>
      <c r="J28" s="4">
        <f>+C28*H28</f>
        <v>-7690.5000000000009</v>
      </c>
    </row>
    <row r="29" spans="1:10" x14ac:dyDescent="0.25">
      <c r="B29" s="1"/>
      <c r="C29" s="5"/>
      <c r="D29" s="6"/>
      <c r="E29" s="6"/>
      <c r="F29" s="8"/>
      <c r="G29" s="8"/>
    </row>
    <row r="30" spans="1:10" x14ac:dyDescent="0.25">
      <c r="B30" s="2" t="s">
        <v>16</v>
      </c>
      <c r="C30" s="5">
        <f>40000-C26-C28</f>
        <v>10000</v>
      </c>
      <c r="D30" s="6">
        <v>-0.32</v>
      </c>
      <c r="E30" s="6">
        <v>-0.1</v>
      </c>
      <c r="F30" s="8">
        <v>0</v>
      </c>
      <c r="G30" s="6">
        <v>0</v>
      </c>
      <c r="H30" s="7">
        <f>SUM(D30:G30)</f>
        <v>-0.42000000000000004</v>
      </c>
      <c r="J30" s="4">
        <f>+C30*H30</f>
        <v>-4200</v>
      </c>
    </row>
    <row r="31" spans="1:10" x14ac:dyDescent="0.25">
      <c r="C31" s="5"/>
      <c r="D31" s="6"/>
      <c r="E31" s="6"/>
      <c r="F31" s="8"/>
      <c r="G31" s="8"/>
    </row>
    <row r="32" spans="1:10" x14ac:dyDescent="0.25">
      <c r="C32" s="9">
        <f>SUM(C26:C30)</f>
        <v>40000</v>
      </c>
      <c r="D32" s="6"/>
      <c r="E32" s="6"/>
      <c r="F32" s="8"/>
      <c r="G32" s="8"/>
      <c r="J32" s="9">
        <f>SUM(J26:J30)</f>
        <v>-19437</v>
      </c>
    </row>
    <row r="33" spans="3:8" x14ac:dyDescent="0.25">
      <c r="C33" s="5"/>
      <c r="D33" s="6"/>
      <c r="E33" s="6"/>
      <c r="F33" s="8"/>
      <c r="G33" s="8"/>
    </row>
    <row r="34" spans="3:8" x14ac:dyDescent="0.25">
      <c r="C34" s="5"/>
      <c r="D34" s="6"/>
      <c r="E34" s="6" t="s">
        <v>28</v>
      </c>
      <c r="F34" s="8"/>
      <c r="G34" s="8"/>
      <c r="H34" s="15">
        <f>+J32/C32</f>
        <v>-0.485925</v>
      </c>
    </row>
    <row r="35" spans="3:8" x14ac:dyDescent="0.25">
      <c r="C35" s="5"/>
      <c r="D35" s="6"/>
      <c r="E35" s="6"/>
      <c r="F35" s="6"/>
      <c r="G35" s="6"/>
    </row>
    <row r="36" spans="3:8" x14ac:dyDescent="0.25">
      <c r="C36" s="5"/>
      <c r="D36" s="6"/>
      <c r="E36" s="6"/>
      <c r="F36" s="6"/>
      <c r="G36" s="6"/>
    </row>
    <row r="37" spans="3:8" x14ac:dyDescent="0.25">
      <c r="C37" s="5"/>
      <c r="D37" s="6"/>
      <c r="E37" s="6"/>
      <c r="F37" s="6"/>
      <c r="G37" s="6"/>
    </row>
    <row r="38" spans="3:8" x14ac:dyDescent="0.25">
      <c r="C38" s="5"/>
      <c r="D38" s="6"/>
      <c r="E38" s="6"/>
      <c r="F38" s="6"/>
      <c r="G38" s="6"/>
    </row>
    <row r="39" spans="3:8" x14ac:dyDescent="0.25">
      <c r="C39" s="5"/>
      <c r="D39" s="6"/>
      <c r="E39" s="6"/>
      <c r="F39" s="6"/>
      <c r="G39" s="6"/>
    </row>
    <row r="40" spans="3:8" x14ac:dyDescent="0.25">
      <c r="C40" s="5"/>
      <c r="D40" s="6"/>
      <c r="E40" s="6"/>
      <c r="F40" s="6"/>
      <c r="G40" s="6"/>
    </row>
    <row r="41" spans="3:8" x14ac:dyDescent="0.25">
      <c r="C41" s="5"/>
      <c r="D41" s="6"/>
      <c r="E41" s="6"/>
      <c r="F41" s="6"/>
      <c r="G41" s="6"/>
    </row>
    <row r="42" spans="3:8" x14ac:dyDescent="0.25">
      <c r="C42" s="5"/>
    </row>
  </sheetData>
  <mergeCells count="1">
    <mergeCell ref="B24:J2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JM HUBER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Stone</dc:creator>
  <cp:lastModifiedBy>Havlíček Jan</cp:lastModifiedBy>
  <dcterms:created xsi:type="dcterms:W3CDTF">2001-10-04T17:46:49Z</dcterms:created>
  <dcterms:modified xsi:type="dcterms:W3CDTF">2023-09-10T12:22:21Z</dcterms:modified>
</cp:coreProperties>
</file>