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2000" sheetId="5" r:id="rId1"/>
    <sheet name="1999" sheetId="4" r:id="rId2"/>
    <sheet name="1998" sheetId="3" r:id="rId3"/>
    <sheet name="1997" sheetId="2" r:id="rId4"/>
    <sheet name="production &amp; lp" sheetId="1" r:id="rId5"/>
    <sheet name="GRAPH" sheetId="6" r:id="rId6"/>
    <sheet name="SA #3" sheetId="8" r:id="rId7"/>
    <sheet name="SA #4" sheetId="9" r:id="rId8"/>
    <sheet name="SA #8" sheetId="10" r:id="rId9"/>
    <sheet name="SA #9" sheetId="11" r:id="rId10"/>
    <sheet name="SA #11" sheetId="12" r:id="rId11"/>
    <sheet name="SA #12" sheetId="13" r:id="rId12"/>
    <sheet name="SA #13" sheetId="14" r:id="rId13"/>
    <sheet name="SA #16" sheetId="15" r:id="rId14"/>
    <sheet name="SA #17" sheetId="16" r:id="rId15"/>
    <sheet name="SA #18" sheetId="17" r:id="rId16"/>
    <sheet name="SA #19" sheetId="18" r:id="rId17"/>
    <sheet name="SA #20" sheetId="19" r:id="rId18"/>
    <sheet name="SA #21" sheetId="20" r:id="rId19"/>
    <sheet name="SA #22" sheetId="21" r:id="rId20"/>
    <sheet name="SA #24" sheetId="22" r:id="rId21"/>
    <sheet name="SA #25" sheetId="23" r:id="rId22"/>
    <sheet name="SA #26" sheetId="24" r:id="rId23"/>
    <sheet name="SA #27" sheetId="25" r:id="rId24"/>
    <sheet name="SA #28" sheetId="26" r:id="rId25"/>
    <sheet name="SA #29" sheetId="27" r:id="rId26"/>
    <sheet name="SA #30" sheetId="28" r:id="rId27"/>
    <sheet name="SA #31" sheetId="29" r:id="rId28"/>
    <sheet name="SA #32" sheetId="30" r:id="rId29"/>
    <sheet name="SA #33" sheetId="31" r:id="rId30"/>
    <sheet name="SA #35" sheetId="32" r:id="rId31"/>
    <sheet name="SA #36" sheetId="33" r:id="rId32"/>
    <sheet name="SA #37" sheetId="34" r:id="rId33"/>
    <sheet name="SA #38" sheetId="35" r:id="rId34"/>
    <sheet name="ARCO #27-1" sheetId="36" r:id="rId35"/>
    <sheet name="ARCO #2-1" sheetId="37" r:id="rId36"/>
    <sheet name="ARCO #2-2" sheetId="38" r:id="rId37"/>
    <sheet name="ARCO #36-7" sheetId="39" r:id="rId38"/>
    <sheet name="ARCO #36-8" sheetId="40" r:id="rId39"/>
    <sheet name="BITTERCREEK" sheetId="41" r:id="rId40"/>
    <sheet name="BLACKHORSE" sheetId="42" r:id="rId41"/>
    <sheet name="FEDERAL 174" sheetId="43" r:id="rId42"/>
    <sheet name="FEDERAL GILBERT" sheetId="44" r:id="rId43"/>
  </sheets>
  <externalReferences>
    <externalReference r:id="rId44"/>
  </externalReferences>
  <definedNames>
    <definedName name="_xlnm.Print_Area" localSheetId="4">'production &amp; lp'!$A$1:$Z$47</definedName>
  </definedNames>
  <calcPr calcId="92512"/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C50" i="3"/>
  <c r="D50" i="3"/>
  <c r="E50" i="3"/>
  <c r="F50" i="3"/>
  <c r="G50" i="3"/>
  <c r="H50" i="3"/>
  <c r="I50" i="3"/>
  <c r="J50" i="3"/>
  <c r="K50" i="3"/>
  <c r="L50" i="3"/>
  <c r="M50" i="3"/>
  <c r="N50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C94" i="3"/>
  <c r="D94" i="3"/>
  <c r="E94" i="3"/>
  <c r="F94" i="3"/>
  <c r="G94" i="3"/>
  <c r="H94" i="3"/>
  <c r="I94" i="3"/>
  <c r="J94" i="3"/>
  <c r="K94" i="3"/>
  <c r="L94" i="3"/>
  <c r="M94" i="3"/>
  <c r="N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C94" i="5"/>
  <c r="D94" i="5"/>
  <c r="E94" i="5"/>
  <c r="F94" i="5"/>
  <c r="G94" i="5"/>
  <c r="H94" i="5"/>
  <c r="I94" i="5"/>
  <c r="J94" i="5"/>
  <c r="K94" i="5"/>
  <c r="L94" i="5"/>
  <c r="C95" i="5"/>
  <c r="D95" i="5"/>
  <c r="E95" i="5"/>
  <c r="F95" i="5"/>
  <c r="G95" i="5"/>
  <c r="H95" i="5"/>
  <c r="I95" i="5"/>
  <c r="J95" i="5"/>
  <c r="K95" i="5"/>
  <c r="L95" i="5"/>
  <c r="O95" i="5"/>
  <c r="P95" i="5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Y110" i="1"/>
  <c r="AZ110" i="1"/>
</calcChain>
</file>

<file path=xl/comments1.xml><?xml version="1.0" encoding="utf-8"?>
<comments xmlns="http://schemas.openxmlformats.org/spreadsheetml/2006/main">
  <authors>
    <author>Bret Frie</author>
  </authors>
  <commentList>
    <comment ref="M4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1635 Mcf</t>
        </r>
      </text>
    </comment>
    <comment ref="M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1862 Mcf</t>
        </r>
      </text>
    </comment>
    <comment ref="M7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6467 Mcf</t>
        </r>
      </text>
    </comment>
    <comment ref="M1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5078 Mcf</t>
        </r>
      </text>
    </comment>
    <comment ref="M2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1092 Mcf</t>
        </r>
      </text>
    </comment>
    <comment ref="M3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594 Mcf</t>
        </r>
      </text>
    </comment>
    <comment ref="M4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1282 Mcf</t>
        </r>
      </text>
    </comment>
  </commentList>
</comments>
</file>

<file path=xl/comments2.xml><?xml version="1.0" encoding="utf-8"?>
<comments xmlns="http://schemas.openxmlformats.org/spreadsheetml/2006/main">
  <authors>
    <author>Bret Frie</author>
  </authors>
  <commentList>
    <comment ref="AK7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1635 Mcf</t>
        </r>
      </text>
    </comment>
    <comment ref="AK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1862 Mcf</t>
        </r>
      </text>
    </comment>
    <comment ref="AK1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6467 Mcf</t>
        </r>
      </text>
    </comment>
    <comment ref="AK22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5078 Mcf</t>
        </r>
      </text>
    </comment>
    <comment ref="AK2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1092 Mcf</t>
        </r>
      </text>
    </comment>
    <comment ref="AK33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594 Mcf</t>
        </r>
      </text>
    </comment>
    <comment ref="AK43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1282 Mcf</t>
        </r>
      </text>
    </comment>
  </commentList>
</comments>
</file>

<file path=xl/sharedStrings.xml><?xml version="1.0" encoding="utf-8"?>
<sst xmlns="http://schemas.openxmlformats.org/spreadsheetml/2006/main" count="930" uniqueCount="63">
  <si>
    <t>WELL PRODUCTION REPORT</t>
  </si>
  <si>
    <t>DAKOTA-CEDAR MOUNTAIN-MORRISON</t>
  </si>
  <si>
    <t>SAN ARROYO FIELD</t>
  </si>
  <si>
    <t>TOTAL</t>
  </si>
  <si>
    <t>AVERAGE</t>
  </si>
  <si>
    <t>WELL NAME</t>
  </si>
  <si>
    <t>WELL</t>
  </si>
  <si>
    <t>(MCF)</t>
  </si>
  <si>
    <t>(MCFPD)</t>
  </si>
  <si>
    <t>SAN ARROYO</t>
  </si>
  <si>
    <t>#3</t>
  </si>
  <si>
    <t>#4</t>
  </si>
  <si>
    <t>#8</t>
  </si>
  <si>
    <t>#9</t>
  </si>
  <si>
    <t>#11</t>
  </si>
  <si>
    <t>#12</t>
  </si>
  <si>
    <t>#13</t>
  </si>
  <si>
    <t>#16</t>
  </si>
  <si>
    <t>#17</t>
  </si>
  <si>
    <t>#18</t>
  </si>
  <si>
    <t>#19</t>
  </si>
  <si>
    <t>#20</t>
  </si>
  <si>
    <t>#21</t>
  </si>
  <si>
    <t>#22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</si>
  <si>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</si>
  <si>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</si>
  <si>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</si>
  <si>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</si>
  <si>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</si>
  <si>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</si>
  <si>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</si>
  <si>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</si>
  <si>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</si>
  <si>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</si>
  <si>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#35</t>
  </si>
  <si>
    <t>#36A</t>
  </si>
  <si>
    <t>#37</t>
  </si>
  <si>
    <t>#38</t>
  </si>
  <si>
    <t>ARCO</t>
  </si>
  <si>
    <t>#27-1</t>
  </si>
  <si>
    <t>ARCO ST.</t>
  </si>
  <si>
    <t>#2-1</t>
  </si>
  <si>
    <t>#2-2</t>
  </si>
  <si>
    <t>#36-7</t>
  </si>
  <si>
    <t>#36-8</t>
  </si>
  <si>
    <t>BITTER CREEK</t>
  </si>
  <si>
    <t>#1</t>
  </si>
  <si>
    <t>BLACKHORSE FED'L</t>
  </si>
  <si>
    <t>#31-1</t>
  </si>
  <si>
    <t>FEDERAL</t>
  </si>
  <si>
    <t>174 #1</t>
  </si>
  <si>
    <t>FEDERAL GILBERT</t>
  </si>
  <si>
    <t>TOTALS</t>
  </si>
  <si>
    <t>DAILY AVERAGE</t>
  </si>
  <si>
    <t>#41</t>
  </si>
  <si>
    <t>#42</t>
  </si>
  <si>
    <t>#43</t>
  </si>
  <si>
    <t>#44</t>
  </si>
  <si>
    <t>#45</t>
  </si>
  <si>
    <t>#47</t>
  </si>
  <si>
    <t>#49</t>
  </si>
  <si>
    <t>WELL PIPELINE PRESSURE REPORT</t>
  </si>
  <si>
    <t>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</si>
</sst>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22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" fontId="2" fillId="0" borderId="5" xfId="0" applyNumberFormat="1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/>
    <xf numFmtId="0" fontId="2" fillId="3" borderId="7" xfId="0" applyFont="1" applyFill="1" applyBorder="1"/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2" fillId="0" borderId="7" xfId="0" applyFont="1" applyBorder="1"/>
    <xf numFmtId="3" fontId="2" fillId="0" borderId="0" xfId="0" applyNumberFormat="1" applyFont="1" applyAlignment="1">
      <alignment horizontal="center"/>
    </xf>
    <xf numFmtId="0" fontId="2" fillId="0" borderId="9" xfId="0" applyFont="1" applyFill="1" applyBorder="1"/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0" fontId="4" fillId="0" borderId="7" xfId="0" applyFont="1" applyBorder="1"/>
    <xf numFmtId="3" fontId="2" fillId="0" borderId="14" xfId="0" applyNumberFormat="1" applyFont="1" applyFill="1" applyBorder="1" applyAlignment="1">
      <alignment horizontal="center"/>
    </xf>
    <xf numFmtId="0" fontId="4" fillId="0" borderId="15" xfId="0" applyFont="1" applyBorder="1"/>
    <xf numFmtId="3" fontId="2" fillId="0" borderId="16" xfId="0" applyNumberFormat="1" applyFont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0" fontId="2" fillId="0" borderId="19" xfId="0" applyFont="1" applyBorder="1"/>
    <xf numFmtId="3" fontId="2" fillId="0" borderId="20" xfId="0" applyNumberFormat="1" applyFont="1" applyBorder="1" applyAlignment="1">
      <alignment horizontal="center"/>
    </xf>
    <xf numFmtId="3" fontId="2" fillId="0" borderId="20" xfId="0" applyNumberFormat="1" applyFont="1" applyFill="1" applyBorder="1" applyAlignment="1">
      <alignment horizontal="center"/>
    </xf>
    <xf numFmtId="3" fontId="2" fillId="0" borderId="21" xfId="0" applyNumberFormat="1" applyFont="1" applyFill="1" applyBorder="1" applyAlignment="1">
      <alignment horizontal="center"/>
    </xf>
    <xf numFmtId="3" fontId="2" fillId="0" borderId="22" xfId="0" applyNumberFormat="1" applyFont="1" applyFill="1" applyBorder="1" applyAlignment="1">
      <alignment horizontal="center"/>
    </xf>
    <xf numFmtId="3" fontId="2" fillId="0" borderId="23" xfId="0" applyNumberFormat="1" applyFont="1" applyFill="1" applyBorder="1" applyAlignment="1">
      <alignment horizontal="center"/>
    </xf>
    <xf numFmtId="3" fontId="2" fillId="0" borderId="24" xfId="0" applyNumberFormat="1" applyFont="1" applyFill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15" xfId="0" applyFont="1" applyBorder="1"/>
    <xf numFmtId="3" fontId="2" fillId="0" borderId="25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2" borderId="24" xfId="0" applyNumberFormat="1" applyFont="1" applyFill="1" applyBorder="1" applyAlignment="1">
      <alignment horizontal="center"/>
    </xf>
    <xf numFmtId="0" fontId="4" fillId="0" borderId="16" xfId="0" applyFont="1" applyBorder="1"/>
    <xf numFmtId="3" fontId="2" fillId="0" borderId="18" xfId="0" applyNumberFormat="1" applyFont="1" applyBorder="1" applyAlignment="1">
      <alignment horizontal="center"/>
    </xf>
    <xf numFmtId="0" fontId="2" fillId="0" borderId="26" xfId="0" applyFont="1" applyBorder="1"/>
    <xf numFmtId="17" fontId="2" fillId="0" borderId="5" xfId="0" applyNumberFormat="1" applyFont="1" applyFill="1" applyBorder="1"/>
    <xf numFmtId="1" fontId="2" fillId="0" borderId="8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0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Fill="1" applyBorder="1"/>
    <xf numFmtId="0" fontId="2" fillId="0" borderId="11" xfId="0" applyFont="1" applyBorder="1"/>
    <xf numFmtId="1" fontId="2" fillId="0" borderId="12" xfId="0" applyNumberFormat="1" applyFont="1" applyBorder="1"/>
    <xf numFmtId="1" fontId="2" fillId="0" borderId="11" xfId="0" applyNumberFormat="1" applyFont="1" applyBorder="1"/>
    <xf numFmtId="0" fontId="2" fillId="0" borderId="27" xfId="0" applyFont="1" applyBorder="1"/>
    <xf numFmtId="0" fontId="2" fillId="0" borderId="9" xfId="0" applyFont="1" applyBorder="1"/>
    <xf numFmtId="0" fontId="2" fillId="0" borderId="8" xfId="0" applyFont="1" applyFill="1" applyBorder="1"/>
    <xf numFmtId="1" fontId="2" fillId="0" borderId="8" xfId="0" applyNumberFormat="1" applyFont="1" applyFill="1" applyBorder="1"/>
    <xf numFmtId="0" fontId="2" fillId="0" borderId="16" xfId="0" applyFont="1" applyBorder="1"/>
    <xf numFmtId="1" fontId="2" fillId="0" borderId="16" xfId="0" applyNumberFormat="1" applyFont="1" applyBorder="1"/>
    <xf numFmtId="1" fontId="2" fillId="0" borderId="17" xfId="0" applyNumberFormat="1" applyFont="1" applyFill="1" applyBorder="1"/>
    <xf numFmtId="1" fontId="2" fillId="2" borderId="25" xfId="0" applyNumberFormat="1" applyFont="1" applyFill="1" applyBorder="1"/>
    <xf numFmtId="1" fontId="2" fillId="2" borderId="18" xfId="0" applyNumberFormat="1" applyFont="1" applyFill="1" applyBorder="1"/>
    <xf numFmtId="0" fontId="2" fillId="0" borderId="20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28" xfId="0" applyFont="1" applyBorder="1"/>
    <xf numFmtId="3" fontId="2" fillId="0" borderId="29" xfId="0" applyNumberFormat="1" applyFont="1" applyFill="1" applyBorder="1" applyAlignment="1">
      <alignment horizontal="center"/>
    </xf>
    <xf numFmtId="3" fontId="2" fillId="0" borderId="30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2" fillId="0" borderId="0" xfId="0" applyNumberFormat="1" applyFont="1" applyBorder="1"/>
    <xf numFmtId="0" fontId="2" fillId="3" borderId="31" xfId="0" applyFont="1" applyFill="1" applyBorder="1"/>
    <xf numFmtId="3" fontId="2" fillId="3" borderId="31" xfId="0" applyNumberFormat="1" applyFont="1" applyFill="1" applyBorder="1" applyAlignment="1">
      <alignment horizontal="center"/>
    </xf>
    <xf numFmtId="3" fontId="2" fillId="0" borderId="31" xfId="0" applyNumberFormat="1" applyFont="1" applyFill="1" applyBorder="1" applyAlignment="1">
      <alignment horizontal="center"/>
    </xf>
    <xf numFmtId="0" fontId="2" fillId="0" borderId="31" xfId="0" applyFont="1" applyFill="1" applyBorder="1"/>
    <xf numFmtId="0" fontId="2" fillId="0" borderId="31" xfId="0" applyFont="1" applyBorder="1"/>
    <xf numFmtId="3" fontId="2" fillId="0" borderId="31" xfId="0" applyNumberFormat="1" applyFont="1" applyBorder="1" applyAlignment="1">
      <alignment horizontal="center"/>
    </xf>
    <xf numFmtId="3" fontId="2" fillId="3" borderId="32" xfId="0" applyNumberFormat="1" applyFont="1" applyFill="1" applyBorder="1" applyAlignment="1">
      <alignment horizontal="center"/>
    </xf>
    <xf numFmtId="3" fontId="2" fillId="0" borderId="32" xfId="0" applyNumberFormat="1" applyFont="1" applyFill="1" applyBorder="1" applyAlignment="1">
      <alignment horizontal="center"/>
    </xf>
    <xf numFmtId="3" fontId="2" fillId="0" borderId="32" xfId="0" applyNumberFormat="1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2" fillId="3" borderId="33" xfId="0" applyFont="1" applyFill="1" applyBorder="1"/>
    <xf numFmtId="0" fontId="2" fillId="0" borderId="33" xfId="0" applyFont="1" applyFill="1" applyBorder="1"/>
    <xf numFmtId="0" fontId="2" fillId="0" borderId="32" xfId="0" applyFont="1" applyBorder="1"/>
    <xf numFmtId="0" fontId="2" fillId="0" borderId="34" xfId="0" applyFont="1" applyBorder="1"/>
    <xf numFmtId="0" fontId="2" fillId="0" borderId="35" xfId="0" applyFont="1" applyFill="1" applyBorder="1"/>
    <xf numFmtId="0" fontId="2" fillId="0" borderId="36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2" fillId="3" borderId="35" xfId="0" applyFont="1" applyFill="1" applyBorder="1"/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26" Type="http://schemas.openxmlformats.org/officeDocument/2006/relationships/chartsheet" Target="chartsheets/sheet21.xml"/><Relationship Id="rId39" Type="http://schemas.openxmlformats.org/officeDocument/2006/relationships/chartsheet" Target="chartsheets/sheet3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9.xml"/><Relationship Id="rId42" Type="http://schemas.openxmlformats.org/officeDocument/2006/relationships/chartsheet" Target="chartsheets/sheet37.xml"/><Relationship Id="rId47" Type="http://schemas.openxmlformats.org/officeDocument/2006/relationships/sharedStrings" Target="sharedStrings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5" Type="http://schemas.openxmlformats.org/officeDocument/2006/relationships/chartsheet" Target="chartsheets/sheet20.xml"/><Relationship Id="rId33" Type="http://schemas.openxmlformats.org/officeDocument/2006/relationships/chartsheet" Target="chartsheets/sheet28.xml"/><Relationship Id="rId38" Type="http://schemas.openxmlformats.org/officeDocument/2006/relationships/chartsheet" Target="chartsheets/sheet33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24.xml"/><Relationship Id="rId41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chartsheet" Target="chartsheets/sheet19.xml"/><Relationship Id="rId32" Type="http://schemas.openxmlformats.org/officeDocument/2006/relationships/chartsheet" Target="chartsheets/sheet27.xml"/><Relationship Id="rId37" Type="http://schemas.openxmlformats.org/officeDocument/2006/relationships/chartsheet" Target="chartsheets/sheet32.xml"/><Relationship Id="rId40" Type="http://schemas.openxmlformats.org/officeDocument/2006/relationships/chartsheet" Target="chartsheets/sheet35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0.xml"/><Relationship Id="rId23" Type="http://schemas.openxmlformats.org/officeDocument/2006/relationships/chartsheet" Target="chartsheets/sheet18.xml"/><Relationship Id="rId28" Type="http://schemas.openxmlformats.org/officeDocument/2006/relationships/chartsheet" Target="chartsheets/sheet23.xml"/><Relationship Id="rId36" Type="http://schemas.openxmlformats.org/officeDocument/2006/relationships/chartsheet" Target="chartsheets/sheet31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4.xml"/><Relationship Id="rId31" Type="http://schemas.openxmlformats.org/officeDocument/2006/relationships/chartsheet" Target="chartsheets/sheet26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2.xml"/><Relationship Id="rId30" Type="http://schemas.openxmlformats.org/officeDocument/2006/relationships/chartsheet" Target="chartsheets/sheet25.xml"/><Relationship Id="rId35" Type="http://schemas.openxmlformats.org/officeDocument/2006/relationships/chartsheet" Target="chartsheets/sheet30.xml"/><Relationship Id="rId43" Type="http://schemas.openxmlformats.org/officeDocument/2006/relationships/chartsheet" Target="chartsheets/sheet38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 ARROYO DAKOTA 
LINE PRESSURE</a:t>
            </a:r>
          </a:p>
        </c:rich>
      </c:tx>
      <c:layout>
        <c:manualLayout>
          <c:xMode val="edge"/>
          <c:yMode val="edge"/>
          <c:x val="0.19555576774714384"/>
          <c:y val="5.8824036282481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77797067922166"/>
          <c:y val="0.62353478459430656"/>
          <c:w val="0.74666747685273094"/>
          <c:h val="0.12941287982145985"/>
        </c:manualLayout>
      </c:layout>
      <c:lineChart>
        <c:grouping val="standard"/>
        <c:varyColors val="0"/>
        <c:ser>
          <c:idx val="0"/>
          <c:order val="0"/>
          <c:tx>
            <c:v>MONTHLY AVERAGE PRESSURE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('[1]DAKOTA PRESSURE'!$C$5:$N$5,'[1]DAKOTA PRESSURE'!$Q$5:$AB$5,'[1]DAKOTA PRESSURE'!$AE$5:$AP$5)</c:f>
              <c:numCache>
                <c:formatCode>General</c:formatCode>
                <c:ptCount val="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</c:numCache>
            </c:numRef>
          </c:cat>
          <c:val>
            <c:numRef>
              <c:f>('[1]DAKOTA PRESSURE'!$C$46:$N$46,'[1]DAKOTA PRESSURE'!$Q$46:$AB$46,'[1]DAKOTA PRESSURE'!$AE$46:$AP$46)</c:f>
              <c:numCache>
                <c:formatCode>General</c:formatCode>
                <c:ptCount val="36"/>
                <c:pt idx="2">
                  <c:v>77.828571428571422</c:v>
                </c:pt>
                <c:pt idx="3">
                  <c:v>75.685714285714283</c:v>
                </c:pt>
                <c:pt idx="4">
                  <c:v>74.257142857142853</c:v>
                </c:pt>
                <c:pt idx="5">
                  <c:v>72.342857142857142</c:v>
                </c:pt>
                <c:pt idx="6">
                  <c:v>77.028571428571425</c:v>
                </c:pt>
                <c:pt idx="7">
                  <c:v>59.74285714285714</c:v>
                </c:pt>
                <c:pt idx="8">
                  <c:v>59.485714285714288</c:v>
                </c:pt>
                <c:pt idx="9">
                  <c:v>71.257142857142853</c:v>
                </c:pt>
                <c:pt idx="10">
                  <c:v>94.285714285714292</c:v>
                </c:pt>
                <c:pt idx="11">
                  <c:v>100.48571428571428</c:v>
                </c:pt>
                <c:pt idx="12">
                  <c:v>105.74285714285715</c:v>
                </c:pt>
                <c:pt idx="13">
                  <c:v>100.71428571428571</c:v>
                </c:pt>
                <c:pt idx="14">
                  <c:v>102.45714285714286</c:v>
                </c:pt>
                <c:pt idx="15">
                  <c:v>104.37142857142857</c:v>
                </c:pt>
                <c:pt idx="16">
                  <c:v>97.685714285714283</c:v>
                </c:pt>
                <c:pt idx="17">
                  <c:v>99.2</c:v>
                </c:pt>
                <c:pt idx="18">
                  <c:v>100.4</c:v>
                </c:pt>
                <c:pt idx="19">
                  <c:v>96.285714285714292</c:v>
                </c:pt>
                <c:pt idx="20">
                  <c:v>98.885714285714286</c:v>
                </c:pt>
                <c:pt idx="21">
                  <c:v>95</c:v>
                </c:pt>
                <c:pt idx="22">
                  <c:v>96.51428571428572</c:v>
                </c:pt>
                <c:pt idx="23">
                  <c:v>102.57142857142857</c:v>
                </c:pt>
                <c:pt idx="24">
                  <c:v>107.71428571428571</c:v>
                </c:pt>
                <c:pt idx="25">
                  <c:v>138.97142857142856</c:v>
                </c:pt>
                <c:pt idx="26">
                  <c:v>125.08571428571429</c:v>
                </c:pt>
                <c:pt idx="27">
                  <c:v>118.08571428571429</c:v>
                </c:pt>
                <c:pt idx="28">
                  <c:v>133.97142857142856</c:v>
                </c:pt>
                <c:pt idx="29">
                  <c:v>137.91176470588235</c:v>
                </c:pt>
                <c:pt idx="30">
                  <c:v>137.14705882352942</c:v>
                </c:pt>
                <c:pt idx="31">
                  <c:v>130.82857142857142</c:v>
                </c:pt>
                <c:pt idx="32">
                  <c:v>132.85714285714286</c:v>
                </c:pt>
                <c:pt idx="33">
                  <c:v>117.94285714285714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E-4AD0-9B5C-F0F965CE66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('[1]DAKOTA PRESSURE'!$C$5:$N$5,'[1]DAKOTA PRESSURE'!$Q$5:$AB$5,'[1]DAKOTA PRESSURE'!$AE$5:$AP$5)</c:f>
              <c:numCache>
                <c:formatCode>General</c:formatCode>
                <c:ptCount val="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</c:numCache>
            </c:numRef>
          </c:cat>
          <c:val>
            <c:numRef>
              <c:f>([1]DAKOTA!$C$45:$N$45,[1]DAKOTA!$Q$45:$AB$45,[1]DAKOTA!$AE$45:$AP$45)</c:f>
              <c:numCache>
                <c:formatCode>General</c:formatCode>
                <c:ptCount val="36"/>
                <c:pt idx="0">
                  <c:v>82690</c:v>
                </c:pt>
                <c:pt idx="1">
                  <c:v>82456</c:v>
                </c:pt>
                <c:pt idx="2">
                  <c:v>88959</c:v>
                </c:pt>
                <c:pt idx="3">
                  <c:v>85061</c:v>
                </c:pt>
                <c:pt idx="4">
                  <c:v>89398</c:v>
                </c:pt>
                <c:pt idx="5">
                  <c:v>85380</c:v>
                </c:pt>
                <c:pt idx="6">
                  <c:v>91768</c:v>
                </c:pt>
                <c:pt idx="7">
                  <c:v>91569</c:v>
                </c:pt>
                <c:pt idx="8">
                  <c:v>86736</c:v>
                </c:pt>
                <c:pt idx="9">
                  <c:v>77406</c:v>
                </c:pt>
                <c:pt idx="10">
                  <c:v>82468</c:v>
                </c:pt>
                <c:pt idx="11">
                  <c:v>84319</c:v>
                </c:pt>
                <c:pt idx="12">
                  <c:v>88825</c:v>
                </c:pt>
                <c:pt idx="13">
                  <c:v>79226</c:v>
                </c:pt>
                <c:pt idx="14">
                  <c:v>81226</c:v>
                </c:pt>
                <c:pt idx="15">
                  <c:v>78539</c:v>
                </c:pt>
                <c:pt idx="16">
                  <c:v>79583</c:v>
                </c:pt>
                <c:pt idx="17">
                  <c:v>80082</c:v>
                </c:pt>
                <c:pt idx="18">
                  <c:v>88922</c:v>
                </c:pt>
                <c:pt idx="19">
                  <c:v>87207</c:v>
                </c:pt>
                <c:pt idx="20">
                  <c:v>85062</c:v>
                </c:pt>
                <c:pt idx="21">
                  <c:v>85126</c:v>
                </c:pt>
                <c:pt idx="22">
                  <c:v>80614</c:v>
                </c:pt>
                <c:pt idx="23">
                  <c:v>57679</c:v>
                </c:pt>
                <c:pt idx="24">
                  <c:v>58895</c:v>
                </c:pt>
                <c:pt idx="25">
                  <c:v>63479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E-4AD0-9B5C-F0F965CE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4208"/>
        <c:axId val="1"/>
      </c:lineChart>
      <c:catAx>
        <c:axId val="193694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000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94208"/>
        <c:crosses val="autoZero"/>
        <c:crossBetween val="midCat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&amp;CENOGEX EXPLORATION</c:oddHeader>
      <c:oddFooter>&amp;R&amp;D</c:oddFooter>
    </c:headerFooter>
    <c:pageMargins b="1" l="0.75" r="0.75" t="1" header="0.5" footer="0.5"/>
    <c:pageSetup paperSize="5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#16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lp'!$C$14:$AX$14</c:f>
              <c:numCache>
                <c:formatCode>#,##0</c:formatCode>
                <c:ptCount val="48"/>
                <c:pt idx="0">
                  <c:v>4080</c:v>
                </c:pt>
                <c:pt idx="1">
                  <c:v>3691</c:v>
                </c:pt>
                <c:pt idx="2">
                  <c:v>4105</c:v>
                </c:pt>
                <c:pt idx="3">
                  <c:v>3783</c:v>
                </c:pt>
                <c:pt idx="4">
                  <c:v>3815</c:v>
                </c:pt>
                <c:pt idx="5">
                  <c:v>4283</c:v>
                </c:pt>
                <c:pt idx="6">
                  <c:v>4217</c:v>
                </c:pt>
                <c:pt idx="7">
                  <c:v>4005</c:v>
                </c:pt>
                <c:pt idx="8">
                  <c:v>2663</c:v>
                </c:pt>
                <c:pt idx="9">
                  <c:v>4308</c:v>
                </c:pt>
                <c:pt idx="10">
                  <c:v>4953</c:v>
                </c:pt>
                <c:pt idx="11">
                  <c:v>4196</c:v>
                </c:pt>
                <c:pt idx="12">
                  <c:v>3675</c:v>
                </c:pt>
                <c:pt idx="13">
                  <c:v>3065</c:v>
                </c:pt>
                <c:pt idx="14">
                  <c:v>3613</c:v>
                </c:pt>
                <c:pt idx="15">
                  <c:v>3405</c:v>
                </c:pt>
                <c:pt idx="16">
                  <c:v>3180</c:v>
                </c:pt>
                <c:pt idx="17">
                  <c:v>3169</c:v>
                </c:pt>
                <c:pt idx="18">
                  <c:v>1050</c:v>
                </c:pt>
                <c:pt idx="19">
                  <c:v>1663</c:v>
                </c:pt>
                <c:pt idx="20">
                  <c:v>1883</c:v>
                </c:pt>
                <c:pt idx="21">
                  <c:v>1899</c:v>
                </c:pt>
                <c:pt idx="22">
                  <c:v>2249</c:v>
                </c:pt>
                <c:pt idx="23">
                  <c:v>1837</c:v>
                </c:pt>
                <c:pt idx="24">
                  <c:v>2676</c:v>
                </c:pt>
                <c:pt idx="25">
                  <c:v>3185</c:v>
                </c:pt>
                <c:pt idx="26">
                  <c:v>3768</c:v>
                </c:pt>
                <c:pt idx="27">
                  <c:v>3689</c:v>
                </c:pt>
                <c:pt idx="28">
                  <c:v>5964</c:v>
                </c:pt>
                <c:pt idx="29">
                  <c:v>3019</c:v>
                </c:pt>
                <c:pt idx="30">
                  <c:v>5248</c:v>
                </c:pt>
                <c:pt idx="31">
                  <c:v>4583</c:v>
                </c:pt>
                <c:pt idx="32">
                  <c:v>3285</c:v>
                </c:pt>
                <c:pt idx="33">
                  <c:v>4540</c:v>
                </c:pt>
                <c:pt idx="34">
                  <c:v>4079</c:v>
                </c:pt>
                <c:pt idx="35">
                  <c:v>4780</c:v>
                </c:pt>
                <c:pt idx="36">
                  <c:v>3869</c:v>
                </c:pt>
                <c:pt idx="37">
                  <c:v>3930</c:v>
                </c:pt>
                <c:pt idx="38">
                  <c:v>3658</c:v>
                </c:pt>
                <c:pt idx="39">
                  <c:v>3478</c:v>
                </c:pt>
                <c:pt idx="40">
                  <c:v>4632</c:v>
                </c:pt>
                <c:pt idx="41">
                  <c:v>1877</c:v>
                </c:pt>
                <c:pt idx="42">
                  <c:v>2717</c:v>
                </c:pt>
                <c:pt idx="43">
                  <c:v>3502</c:v>
                </c:pt>
                <c:pt idx="44">
                  <c:v>3057</c:v>
                </c:pt>
                <c:pt idx="45">
                  <c:v>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2-4BED-A65C-F9C47540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951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lp'!$C$78:$AX$78</c:f>
              <c:numCache>
                <c:formatCode>General</c:formatCode>
                <c:ptCount val="48"/>
                <c:pt idx="0">
                  <c:v>96</c:v>
                </c:pt>
                <c:pt idx="1">
                  <c:v>94</c:v>
                </c:pt>
                <c:pt idx="2">
                  <c:v>97</c:v>
                </c:pt>
                <c:pt idx="3">
                  <c:v>104</c:v>
                </c:pt>
                <c:pt idx="4">
                  <c:v>95</c:v>
                </c:pt>
                <c:pt idx="5">
                  <c:v>93</c:v>
                </c:pt>
                <c:pt idx="6">
                  <c:v>91</c:v>
                </c:pt>
                <c:pt idx="7">
                  <c:v>87</c:v>
                </c:pt>
                <c:pt idx="8">
                  <c:v>94</c:v>
                </c:pt>
                <c:pt idx="9">
                  <c:v>107</c:v>
                </c:pt>
                <c:pt idx="10">
                  <c:v>110</c:v>
                </c:pt>
                <c:pt idx="11">
                  <c:v>115</c:v>
                </c:pt>
                <c:pt idx="12">
                  <c:v>113</c:v>
                </c:pt>
                <c:pt idx="13">
                  <c:v>146</c:v>
                </c:pt>
                <c:pt idx="14">
                  <c:v>127</c:v>
                </c:pt>
                <c:pt idx="15">
                  <c:v>126</c:v>
                </c:pt>
                <c:pt idx="16">
                  <c:v>140</c:v>
                </c:pt>
                <c:pt idx="17">
                  <c:v>141</c:v>
                </c:pt>
                <c:pt idx="18">
                  <c:v>132</c:v>
                </c:pt>
                <c:pt idx="19">
                  <c:v>122</c:v>
                </c:pt>
                <c:pt idx="20">
                  <c:v>129</c:v>
                </c:pt>
                <c:pt idx="21">
                  <c:v>134</c:v>
                </c:pt>
                <c:pt idx="22">
                  <c:v>127</c:v>
                </c:pt>
                <c:pt idx="23">
                  <c:v>128</c:v>
                </c:pt>
                <c:pt idx="24">
                  <c:v>124</c:v>
                </c:pt>
                <c:pt idx="25">
                  <c:v>121</c:v>
                </c:pt>
                <c:pt idx="26">
                  <c:v>138</c:v>
                </c:pt>
                <c:pt idx="27">
                  <c:v>142</c:v>
                </c:pt>
                <c:pt idx="28">
                  <c:v>115</c:v>
                </c:pt>
                <c:pt idx="29">
                  <c:v>125</c:v>
                </c:pt>
                <c:pt idx="30">
                  <c:v>118</c:v>
                </c:pt>
                <c:pt idx="31">
                  <c:v>111</c:v>
                </c:pt>
                <c:pt idx="32">
                  <c:v>126</c:v>
                </c:pt>
                <c:pt idx="33">
                  <c:v>110</c:v>
                </c:pt>
                <c:pt idx="34">
                  <c:v>106</c:v>
                </c:pt>
                <c:pt idx="35">
                  <c:v>102</c:v>
                </c:pt>
                <c:pt idx="36">
                  <c:v>101</c:v>
                </c:pt>
                <c:pt idx="37">
                  <c:v>103</c:v>
                </c:pt>
                <c:pt idx="38">
                  <c:v>101</c:v>
                </c:pt>
                <c:pt idx="39">
                  <c:v>105</c:v>
                </c:pt>
                <c:pt idx="40">
                  <c:v>93</c:v>
                </c:pt>
                <c:pt idx="41">
                  <c:v>112</c:v>
                </c:pt>
                <c:pt idx="42">
                  <c:v>123</c:v>
                </c:pt>
                <c:pt idx="43">
                  <c:v>111</c:v>
                </c:pt>
                <c:pt idx="44">
                  <c:v>117</c:v>
                </c:pt>
                <c:pt idx="4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2-4BED-A65C-F9C47540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159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595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#17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78291814946599E-2"/>
          <c:y val="0.12172774869109949"/>
          <c:w val="0.8362989323843415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lp'!$C$15:$AX$15</c:f>
              <c:numCache>
                <c:formatCode>#,##0</c:formatCode>
                <c:ptCount val="48"/>
                <c:pt idx="0">
                  <c:v>311</c:v>
                </c:pt>
                <c:pt idx="1">
                  <c:v>330</c:v>
                </c:pt>
                <c:pt idx="2">
                  <c:v>355</c:v>
                </c:pt>
                <c:pt idx="3">
                  <c:v>399</c:v>
                </c:pt>
                <c:pt idx="4">
                  <c:v>348</c:v>
                </c:pt>
                <c:pt idx="5">
                  <c:v>367</c:v>
                </c:pt>
                <c:pt idx="6">
                  <c:v>294</c:v>
                </c:pt>
                <c:pt idx="7">
                  <c:v>305</c:v>
                </c:pt>
                <c:pt idx="8">
                  <c:v>272</c:v>
                </c:pt>
                <c:pt idx="9">
                  <c:v>271</c:v>
                </c:pt>
                <c:pt idx="10">
                  <c:v>197</c:v>
                </c:pt>
                <c:pt idx="11">
                  <c:v>249</c:v>
                </c:pt>
                <c:pt idx="12">
                  <c:v>229</c:v>
                </c:pt>
                <c:pt idx="13">
                  <c:v>107</c:v>
                </c:pt>
                <c:pt idx="14">
                  <c:v>140</c:v>
                </c:pt>
                <c:pt idx="15">
                  <c:v>229</c:v>
                </c:pt>
                <c:pt idx="16">
                  <c:v>212</c:v>
                </c:pt>
                <c:pt idx="17">
                  <c:v>212</c:v>
                </c:pt>
                <c:pt idx="18">
                  <c:v>237</c:v>
                </c:pt>
                <c:pt idx="19">
                  <c:v>260</c:v>
                </c:pt>
                <c:pt idx="20">
                  <c:v>174</c:v>
                </c:pt>
                <c:pt idx="21">
                  <c:v>259</c:v>
                </c:pt>
                <c:pt idx="22">
                  <c:v>198</c:v>
                </c:pt>
                <c:pt idx="23">
                  <c:v>217</c:v>
                </c:pt>
                <c:pt idx="24">
                  <c:v>216</c:v>
                </c:pt>
                <c:pt idx="25">
                  <c:v>221</c:v>
                </c:pt>
                <c:pt idx="26">
                  <c:v>221</c:v>
                </c:pt>
                <c:pt idx="27">
                  <c:v>240</c:v>
                </c:pt>
                <c:pt idx="28">
                  <c:v>269</c:v>
                </c:pt>
                <c:pt idx="29">
                  <c:v>178</c:v>
                </c:pt>
                <c:pt idx="30">
                  <c:v>254</c:v>
                </c:pt>
                <c:pt idx="31">
                  <c:v>210</c:v>
                </c:pt>
                <c:pt idx="32">
                  <c:v>161</c:v>
                </c:pt>
                <c:pt idx="33">
                  <c:v>250</c:v>
                </c:pt>
                <c:pt idx="34">
                  <c:v>195</c:v>
                </c:pt>
                <c:pt idx="35">
                  <c:v>235</c:v>
                </c:pt>
                <c:pt idx="36">
                  <c:v>201</c:v>
                </c:pt>
                <c:pt idx="37">
                  <c:v>209</c:v>
                </c:pt>
                <c:pt idx="38">
                  <c:v>207</c:v>
                </c:pt>
                <c:pt idx="39">
                  <c:v>202</c:v>
                </c:pt>
                <c:pt idx="40">
                  <c:v>221</c:v>
                </c:pt>
                <c:pt idx="41">
                  <c:v>118</c:v>
                </c:pt>
                <c:pt idx="42">
                  <c:v>184</c:v>
                </c:pt>
                <c:pt idx="43">
                  <c:v>181</c:v>
                </c:pt>
                <c:pt idx="44">
                  <c:v>103</c:v>
                </c:pt>
                <c:pt idx="4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D-4900-9E7A-1FFC8AEF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524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lp'!$C$79:$AX$79</c:f>
              <c:numCache>
                <c:formatCode>General</c:formatCode>
                <c:ptCount val="48"/>
                <c:pt idx="0">
                  <c:v>106</c:v>
                </c:pt>
                <c:pt idx="1">
                  <c:v>110</c:v>
                </c:pt>
                <c:pt idx="2">
                  <c:v>115</c:v>
                </c:pt>
                <c:pt idx="3">
                  <c:v>118</c:v>
                </c:pt>
                <c:pt idx="4">
                  <c:v>113</c:v>
                </c:pt>
                <c:pt idx="5">
                  <c:v>101</c:v>
                </c:pt>
                <c:pt idx="6">
                  <c:v>98</c:v>
                </c:pt>
                <c:pt idx="7">
                  <c:v>100</c:v>
                </c:pt>
                <c:pt idx="8">
                  <c:v>101</c:v>
                </c:pt>
                <c:pt idx="9">
                  <c:v>90</c:v>
                </c:pt>
                <c:pt idx="10">
                  <c:v>83</c:v>
                </c:pt>
                <c:pt idx="11">
                  <c:v>90</c:v>
                </c:pt>
                <c:pt idx="12">
                  <c:v>98</c:v>
                </c:pt>
                <c:pt idx="13">
                  <c:v>151</c:v>
                </c:pt>
                <c:pt idx="14">
                  <c:v>127</c:v>
                </c:pt>
                <c:pt idx="15">
                  <c:v>119</c:v>
                </c:pt>
                <c:pt idx="16">
                  <c:v>142</c:v>
                </c:pt>
                <c:pt idx="17">
                  <c:v>148</c:v>
                </c:pt>
                <c:pt idx="18">
                  <c:v>138</c:v>
                </c:pt>
                <c:pt idx="19">
                  <c:v>131</c:v>
                </c:pt>
                <c:pt idx="20">
                  <c:v>128</c:v>
                </c:pt>
                <c:pt idx="21">
                  <c:v>134</c:v>
                </c:pt>
                <c:pt idx="22">
                  <c:v>121</c:v>
                </c:pt>
                <c:pt idx="23">
                  <c:v>129</c:v>
                </c:pt>
                <c:pt idx="24">
                  <c:v>129</c:v>
                </c:pt>
                <c:pt idx="25">
                  <c:v>141</c:v>
                </c:pt>
                <c:pt idx="26">
                  <c:v>150</c:v>
                </c:pt>
                <c:pt idx="27">
                  <c:v>149</c:v>
                </c:pt>
                <c:pt idx="28">
                  <c:v>122</c:v>
                </c:pt>
                <c:pt idx="29">
                  <c:v>127</c:v>
                </c:pt>
                <c:pt idx="30">
                  <c:v>119</c:v>
                </c:pt>
                <c:pt idx="31">
                  <c:v>113</c:v>
                </c:pt>
                <c:pt idx="32">
                  <c:v>132</c:v>
                </c:pt>
                <c:pt idx="33">
                  <c:v>119</c:v>
                </c:pt>
                <c:pt idx="34">
                  <c:v>112</c:v>
                </c:pt>
                <c:pt idx="35">
                  <c:v>102</c:v>
                </c:pt>
                <c:pt idx="36">
                  <c:v>96</c:v>
                </c:pt>
                <c:pt idx="37">
                  <c:v>95</c:v>
                </c:pt>
                <c:pt idx="38">
                  <c:v>97</c:v>
                </c:pt>
                <c:pt idx="39">
                  <c:v>106</c:v>
                </c:pt>
                <c:pt idx="40">
                  <c:v>90</c:v>
                </c:pt>
                <c:pt idx="41">
                  <c:v>123</c:v>
                </c:pt>
                <c:pt idx="42">
                  <c:v>125</c:v>
                </c:pt>
                <c:pt idx="43">
                  <c:v>108</c:v>
                </c:pt>
                <c:pt idx="44">
                  <c:v>114</c:v>
                </c:pt>
                <c:pt idx="4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D-4900-9E7A-1FFC8AEF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155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552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90747330960852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#18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lp'!$C$16:$AX$16</c:f>
              <c:numCache>
                <c:formatCode>#,##0</c:formatCode>
                <c:ptCount val="48"/>
                <c:pt idx="0">
                  <c:v>1052</c:v>
                </c:pt>
                <c:pt idx="1">
                  <c:v>855</c:v>
                </c:pt>
                <c:pt idx="2">
                  <c:v>1036</c:v>
                </c:pt>
                <c:pt idx="3">
                  <c:v>889</c:v>
                </c:pt>
                <c:pt idx="4">
                  <c:v>1131</c:v>
                </c:pt>
                <c:pt idx="5">
                  <c:v>1005</c:v>
                </c:pt>
                <c:pt idx="6">
                  <c:v>961</c:v>
                </c:pt>
                <c:pt idx="7">
                  <c:v>925</c:v>
                </c:pt>
                <c:pt idx="8">
                  <c:v>916</c:v>
                </c:pt>
                <c:pt idx="9">
                  <c:v>910</c:v>
                </c:pt>
                <c:pt idx="10">
                  <c:v>833</c:v>
                </c:pt>
                <c:pt idx="11">
                  <c:v>862</c:v>
                </c:pt>
                <c:pt idx="12">
                  <c:v>715</c:v>
                </c:pt>
                <c:pt idx="13">
                  <c:v>827</c:v>
                </c:pt>
                <c:pt idx="14">
                  <c:v>865</c:v>
                </c:pt>
                <c:pt idx="15">
                  <c:v>862</c:v>
                </c:pt>
                <c:pt idx="16">
                  <c:v>927</c:v>
                </c:pt>
                <c:pt idx="17">
                  <c:v>979</c:v>
                </c:pt>
                <c:pt idx="18">
                  <c:v>885</c:v>
                </c:pt>
                <c:pt idx="19">
                  <c:v>886</c:v>
                </c:pt>
                <c:pt idx="20">
                  <c:v>842</c:v>
                </c:pt>
                <c:pt idx="21">
                  <c:v>839</c:v>
                </c:pt>
                <c:pt idx="22">
                  <c:v>797</c:v>
                </c:pt>
                <c:pt idx="23">
                  <c:v>639</c:v>
                </c:pt>
                <c:pt idx="24">
                  <c:v>555</c:v>
                </c:pt>
                <c:pt idx="25">
                  <c:v>745</c:v>
                </c:pt>
                <c:pt idx="26">
                  <c:v>854</c:v>
                </c:pt>
                <c:pt idx="27">
                  <c:v>787</c:v>
                </c:pt>
                <c:pt idx="28">
                  <c:v>830</c:v>
                </c:pt>
                <c:pt idx="29">
                  <c:v>793</c:v>
                </c:pt>
                <c:pt idx="30">
                  <c:v>806</c:v>
                </c:pt>
                <c:pt idx="31">
                  <c:v>796</c:v>
                </c:pt>
                <c:pt idx="32">
                  <c:v>828</c:v>
                </c:pt>
                <c:pt idx="33">
                  <c:v>804</c:v>
                </c:pt>
                <c:pt idx="34">
                  <c:v>809</c:v>
                </c:pt>
                <c:pt idx="35">
                  <c:v>745</c:v>
                </c:pt>
                <c:pt idx="36">
                  <c:v>678</c:v>
                </c:pt>
                <c:pt idx="37">
                  <c:v>708</c:v>
                </c:pt>
                <c:pt idx="38">
                  <c:v>753</c:v>
                </c:pt>
                <c:pt idx="39">
                  <c:v>715</c:v>
                </c:pt>
                <c:pt idx="40">
                  <c:v>787</c:v>
                </c:pt>
                <c:pt idx="41">
                  <c:v>752</c:v>
                </c:pt>
                <c:pt idx="42">
                  <c:v>780</c:v>
                </c:pt>
                <c:pt idx="43">
                  <c:v>833</c:v>
                </c:pt>
                <c:pt idx="44">
                  <c:v>839</c:v>
                </c:pt>
                <c:pt idx="45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3-4EC0-BED2-6843CC22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6049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lp'!$C$80:$AX$80</c:f>
              <c:numCache>
                <c:formatCode>General</c:formatCode>
                <c:ptCount val="48"/>
                <c:pt idx="0">
                  <c:v>100</c:v>
                </c:pt>
                <c:pt idx="1">
                  <c:v>105</c:v>
                </c:pt>
                <c:pt idx="2">
                  <c:v>109</c:v>
                </c:pt>
                <c:pt idx="3">
                  <c:v>108</c:v>
                </c:pt>
                <c:pt idx="4">
                  <c:v>131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96</c:v>
                </c:pt>
                <c:pt idx="9">
                  <c:v>93</c:v>
                </c:pt>
                <c:pt idx="10">
                  <c:v>96</c:v>
                </c:pt>
                <c:pt idx="11">
                  <c:v>93</c:v>
                </c:pt>
                <c:pt idx="12">
                  <c:v>91</c:v>
                </c:pt>
                <c:pt idx="13">
                  <c:v>143</c:v>
                </c:pt>
                <c:pt idx="14">
                  <c:v>131</c:v>
                </c:pt>
                <c:pt idx="15">
                  <c:v>131</c:v>
                </c:pt>
                <c:pt idx="16">
                  <c:v>147</c:v>
                </c:pt>
                <c:pt idx="17">
                  <c:v>142</c:v>
                </c:pt>
                <c:pt idx="18">
                  <c:v>136</c:v>
                </c:pt>
                <c:pt idx="19">
                  <c:v>129</c:v>
                </c:pt>
                <c:pt idx="20">
                  <c:v>135</c:v>
                </c:pt>
                <c:pt idx="21">
                  <c:v>132</c:v>
                </c:pt>
                <c:pt idx="22">
                  <c:v>128</c:v>
                </c:pt>
                <c:pt idx="23">
                  <c:v>110</c:v>
                </c:pt>
                <c:pt idx="24">
                  <c:v>126</c:v>
                </c:pt>
                <c:pt idx="25">
                  <c:v>129</c:v>
                </c:pt>
                <c:pt idx="26">
                  <c:v>147</c:v>
                </c:pt>
                <c:pt idx="27">
                  <c:v>149</c:v>
                </c:pt>
                <c:pt idx="28">
                  <c:v>121</c:v>
                </c:pt>
                <c:pt idx="29">
                  <c:v>128</c:v>
                </c:pt>
                <c:pt idx="30">
                  <c:v>116</c:v>
                </c:pt>
                <c:pt idx="31">
                  <c:v>111</c:v>
                </c:pt>
                <c:pt idx="32">
                  <c:v>129</c:v>
                </c:pt>
                <c:pt idx="33">
                  <c:v>110</c:v>
                </c:pt>
                <c:pt idx="34">
                  <c:v>110</c:v>
                </c:pt>
                <c:pt idx="35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88</c:v>
                </c:pt>
                <c:pt idx="41">
                  <c:v>127</c:v>
                </c:pt>
                <c:pt idx="42">
                  <c:v>126</c:v>
                </c:pt>
                <c:pt idx="43">
                  <c:v>109</c:v>
                </c:pt>
                <c:pt idx="44">
                  <c:v>115</c:v>
                </c:pt>
                <c:pt idx="4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4EC0-BED2-6843CC22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160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60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#19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lp'!$C$17:$AX$17</c:f>
              <c:numCache>
                <c:formatCode>#,##0</c:formatCode>
                <c:ptCount val="48"/>
                <c:pt idx="0">
                  <c:v>408</c:v>
                </c:pt>
                <c:pt idx="1">
                  <c:v>401</c:v>
                </c:pt>
                <c:pt idx="2">
                  <c:v>415</c:v>
                </c:pt>
                <c:pt idx="3">
                  <c:v>452</c:v>
                </c:pt>
                <c:pt idx="4">
                  <c:v>437</c:v>
                </c:pt>
                <c:pt idx="5">
                  <c:v>766</c:v>
                </c:pt>
                <c:pt idx="6">
                  <c:v>419</c:v>
                </c:pt>
                <c:pt idx="7">
                  <c:v>398</c:v>
                </c:pt>
                <c:pt idx="8">
                  <c:v>393</c:v>
                </c:pt>
                <c:pt idx="9">
                  <c:v>404</c:v>
                </c:pt>
                <c:pt idx="10">
                  <c:v>404</c:v>
                </c:pt>
                <c:pt idx="11">
                  <c:v>389</c:v>
                </c:pt>
                <c:pt idx="12">
                  <c:v>328</c:v>
                </c:pt>
                <c:pt idx="13">
                  <c:v>347</c:v>
                </c:pt>
                <c:pt idx="14">
                  <c:v>374</c:v>
                </c:pt>
                <c:pt idx="15">
                  <c:v>376</c:v>
                </c:pt>
                <c:pt idx="16">
                  <c:v>417</c:v>
                </c:pt>
                <c:pt idx="17">
                  <c:v>418</c:v>
                </c:pt>
                <c:pt idx="18">
                  <c:v>439</c:v>
                </c:pt>
                <c:pt idx="19">
                  <c:v>392</c:v>
                </c:pt>
                <c:pt idx="20">
                  <c:v>325</c:v>
                </c:pt>
                <c:pt idx="21">
                  <c:v>386</c:v>
                </c:pt>
                <c:pt idx="22">
                  <c:v>371</c:v>
                </c:pt>
                <c:pt idx="23">
                  <c:v>335</c:v>
                </c:pt>
                <c:pt idx="24">
                  <c:v>410</c:v>
                </c:pt>
                <c:pt idx="25">
                  <c:v>323</c:v>
                </c:pt>
                <c:pt idx="26">
                  <c:v>371</c:v>
                </c:pt>
                <c:pt idx="27">
                  <c:v>392</c:v>
                </c:pt>
                <c:pt idx="28">
                  <c:v>401</c:v>
                </c:pt>
                <c:pt idx="29">
                  <c:v>400</c:v>
                </c:pt>
                <c:pt idx="30">
                  <c:v>258</c:v>
                </c:pt>
                <c:pt idx="31">
                  <c:v>536</c:v>
                </c:pt>
                <c:pt idx="32">
                  <c:v>481</c:v>
                </c:pt>
                <c:pt idx="33">
                  <c:v>572</c:v>
                </c:pt>
                <c:pt idx="34">
                  <c:v>1143</c:v>
                </c:pt>
                <c:pt idx="35">
                  <c:v>850</c:v>
                </c:pt>
                <c:pt idx="36">
                  <c:v>753</c:v>
                </c:pt>
                <c:pt idx="37">
                  <c:v>657</c:v>
                </c:pt>
                <c:pt idx="38">
                  <c:v>629</c:v>
                </c:pt>
                <c:pt idx="39">
                  <c:v>721</c:v>
                </c:pt>
                <c:pt idx="40">
                  <c:v>1352</c:v>
                </c:pt>
                <c:pt idx="41">
                  <c:v>708</c:v>
                </c:pt>
                <c:pt idx="42">
                  <c:v>1021</c:v>
                </c:pt>
                <c:pt idx="43">
                  <c:v>1036</c:v>
                </c:pt>
                <c:pt idx="44">
                  <c:v>1692</c:v>
                </c:pt>
                <c:pt idx="45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D-4E1B-9217-B45A9AF8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3952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lp'!$C$81:$AX$81</c:f>
              <c:numCache>
                <c:formatCode>General</c:formatCode>
                <c:ptCount val="48"/>
                <c:pt idx="0">
                  <c:v>87</c:v>
                </c:pt>
                <c:pt idx="1">
                  <c:v>89</c:v>
                </c:pt>
                <c:pt idx="2">
                  <c:v>87</c:v>
                </c:pt>
                <c:pt idx="3">
                  <c:v>95</c:v>
                </c:pt>
                <c:pt idx="4">
                  <c:v>92</c:v>
                </c:pt>
                <c:pt idx="5">
                  <c:v>94</c:v>
                </c:pt>
                <c:pt idx="6">
                  <c:v>93</c:v>
                </c:pt>
                <c:pt idx="7">
                  <c:v>86</c:v>
                </c:pt>
                <c:pt idx="8">
                  <c:v>93</c:v>
                </c:pt>
                <c:pt idx="9">
                  <c:v>87</c:v>
                </c:pt>
                <c:pt idx="10">
                  <c:v>90</c:v>
                </c:pt>
                <c:pt idx="11">
                  <c:v>89</c:v>
                </c:pt>
                <c:pt idx="12">
                  <c:v>78</c:v>
                </c:pt>
                <c:pt idx="13">
                  <c:v>135</c:v>
                </c:pt>
                <c:pt idx="14">
                  <c:v>112</c:v>
                </c:pt>
                <c:pt idx="15">
                  <c:v>105</c:v>
                </c:pt>
                <c:pt idx="16">
                  <c:v>120</c:v>
                </c:pt>
                <c:pt idx="17">
                  <c:v>122</c:v>
                </c:pt>
                <c:pt idx="18">
                  <c:v>131</c:v>
                </c:pt>
                <c:pt idx="19">
                  <c:v>123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111</c:v>
                </c:pt>
                <c:pt idx="25">
                  <c:v>110</c:v>
                </c:pt>
                <c:pt idx="26">
                  <c:v>128</c:v>
                </c:pt>
                <c:pt idx="27">
                  <c:v>133</c:v>
                </c:pt>
                <c:pt idx="28">
                  <c:v>107</c:v>
                </c:pt>
                <c:pt idx="29">
                  <c:v>125</c:v>
                </c:pt>
                <c:pt idx="30">
                  <c:v>72</c:v>
                </c:pt>
                <c:pt idx="31">
                  <c:v>49</c:v>
                </c:pt>
                <c:pt idx="32">
                  <c:v>59</c:v>
                </c:pt>
                <c:pt idx="33">
                  <c:v>58</c:v>
                </c:pt>
                <c:pt idx="34">
                  <c:v>61</c:v>
                </c:pt>
                <c:pt idx="35">
                  <c:v>46</c:v>
                </c:pt>
                <c:pt idx="36">
                  <c:v>42</c:v>
                </c:pt>
                <c:pt idx="37">
                  <c:v>42</c:v>
                </c:pt>
                <c:pt idx="38">
                  <c:v>39</c:v>
                </c:pt>
                <c:pt idx="39">
                  <c:v>39</c:v>
                </c:pt>
                <c:pt idx="40">
                  <c:v>44</c:v>
                </c:pt>
                <c:pt idx="41">
                  <c:v>82</c:v>
                </c:pt>
                <c:pt idx="42">
                  <c:v>128</c:v>
                </c:pt>
                <c:pt idx="43">
                  <c:v>110</c:v>
                </c:pt>
                <c:pt idx="44">
                  <c:v>50</c:v>
                </c:pt>
                <c:pt idx="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D-4E1B-9217-B45A9AF8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339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395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#20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lp'!$C$18:$AX$18</c:f>
              <c:numCache>
                <c:formatCode>#,##0</c:formatCode>
                <c:ptCount val="48"/>
                <c:pt idx="0">
                  <c:v>1332</c:v>
                </c:pt>
                <c:pt idx="1">
                  <c:v>1080</c:v>
                </c:pt>
                <c:pt idx="2">
                  <c:v>1188</c:v>
                </c:pt>
                <c:pt idx="3">
                  <c:v>1206</c:v>
                </c:pt>
                <c:pt idx="4">
                  <c:v>1302</c:v>
                </c:pt>
                <c:pt idx="5">
                  <c:v>1241</c:v>
                </c:pt>
                <c:pt idx="6">
                  <c:v>1339</c:v>
                </c:pt>
                <c:pt idx="7">
                  <c:v>1241</c:v>
                </c:pt>
                <c:pt idx="8">
                  <c:v>1255</c:v>
                </c:pt>
                <c:pt idx="9">
                  <c:v>1278</c:v>
                </c:pt>
                <c:pt idx="10">
                  <c:v>1285</c:v>
                </c:pt>
                <c:pt idx="11">
                  <c:v>1299</c:v>
                </c:pt>
                <c:pt idx="12">
                  <c:v>1215</c:v>
                </c:pt>
                <c:pt idx="13">
                  <c:v>1079</c:v>
                </c:pt>
                <c:pt idx="14">
                  <c:v>1154</c:v>
                </c:pt>
                <c:pt idx="15">
                  <c:v>1164</c:v>
                </c:pt>
                <c:pt idx="16">
                  <c:v>1186</c:v>
                </c:pt>
                <c:pt idx="17">
                  <c:v>1185</c:v>
                </c:pt>
                <c:pt idx="18">
                  <c:v>1207</c:v>
                </c:pt>
                <c:pt idx="19">
                  <c:v>1140</c:v>
                </c:pt>
                <c:pt idx="20">
                  <c:v>1011</c:v>
                </c:pt>
                <c:pt idx="21">
                  <c:v>1252</c:v>
                </c:pt>
                <c:pt idx="22">
                  <c:v>1027</c:v>
                </c:pt>
                <c:pt idx="23">
                  <c:v>1140</c:v>
                </c:pt>
                <c:pt idx="24">
                  <c:v>1275</c:v>
                </c:pt>
                <c:pt idx="25">
                  <c:v>1133</c:v>
                </c:pt>
                <c:pt idx="26">
                  <c:v>1106</c:v>
                </c:pt>
                <c:pt idx="27">
                  <c:v>1050</c:v>
                </c:pt>
                <c:pt idx="28">
                  <c:v>1259</c:v>
                </c:pt>
                <c:pt idx="29">
                  <c:v>1180</c:v>
                </c:pt>
                <c:pt idx="30">
                  <c:v>1335</c:v>
                </c:pt>
                <c:pt idx="31">
                  <c:v>1163</c:v>
                </c:pt>
                <c:pt idx="32">
                  <c:v>1134</c:v>
                </c:pt>
                <c:pt idx="33">
                  <c:v>1271</c:v>
                </c:pt>
                <c:pt idx="34">
                  <c:v>1160</c:v>
                </c:pt>
                <c:pt idx="35">
                  <c:v>1391</c:v>
                </c:pt>
                <c:pt idx="36">
                  <c:v>1217</c:v>
                </c:pt>
                <c:pt idx="37">
                  <c:v>1075</c:v>
                </c:pt>
                <c:pt idx="38">
                  <c:v>1065</c:v>
                </c:pt>
                <c:pt idx="39">
                  <c:v>1046</c:v>
                </c:pt>
                <c:pt idx="40">
                  <c:v>1173</c:v>
                </c:pt>
                <c:pt idx="41">
                  <c:v>752</c:v>
                </c:pt>
                <c:pt idx="42">
                  <c:v>1127</c:v>
                </c:pt>
                <c:pt idx="43">
                  <c:v>1149</c:v>
                </c:pt>
                <c:pt idx="44">
                  <c:v>1126</c:v>
                </c:pt>
                <c:pt idx="45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D-4EEA-9695-7B81F7CB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3690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lp'!$C$82:$AX$82</c:f>
              <c:numCache>
                <c:formatCode>General</c:formatCode>
                <c:ptCount val="48"/>
                <c:pt idx="0">
                  <c:v>85</c:v>
                </c:pt>
                <c:pt idx="1">
                  <c:v>84</c:v>
                </c:pt>
                <c:pt idx="2">
                  <c:v>86</c:v>
                </c:pt>
                <c:pt idx="3">
                  <c:v>93</c:v>
                </c:pt>
                <c:pt idx="4">
                  <c:v>87</c:v>
                </c:pt>
                <c:pt idx="5">
                  <c:v>85</c:v>
                </c:pt>
                <c:pt idx="6">
                  <c:v>87</c:v>
                </c:pt>
                <c:pt idx="7">
                  <c:v>84</c:v>
                </c:pt>
                <c:pt idx="8">
                  <c:v>89</c:v>
                </c:pt>
                <c:pt idx="9">
                  <c:v>86</c:v>
                </c:pt>
                <c:pt idx="10">
                  <c:v>89</c:v>
                </c:pt>
                <c:pt idx="11">
                  <c:v>83</c:v>
                </c:pt>
                <c:pt idx="12">
                  <c:v>88</c:v>
                </c:pt>
                <c:pt idx="13">
                  <c:v>128</c:v>
                </c:pt>
                <c:pt idx="14">
                  <c:v>112</c:v>
                </c:pt>
                <c:pt idx="15">
                  <c:v>109</c:v>
                </c:pt>
                <c:pt idx="16">
                  <c:v>128</c:v>
                </c:pt>
                <c:pt idx="17">
                  <c:v>132</c:v>
                </c:pt>
                <c:pt idx="18">
                  <c:v>130</c:v>
                </c:pt>
                <c:pt idx="19">
                  <c:v>122</c:v>
                </c:pt>
                <c:pt idx="20">
                  <c:v>125</c:v>
                </c:pt>
                <c:pt idx="21">
                  <c:v>129</c:v>
                </c:pt>
                <c:pt idx="22">
                  <c:v>121</c:v>
                </c:pt>
                <c:pt idx="23">
                  <c:v>120</c:v>
                </c:pt>
                <c:pt idx="24">
                  <c:v>114</c:v>
                </c:pt>
                <c:pt idx="25">
                  <c:v>111</c:v>
                </c:pt>
                <c:pt idx="26">
                  <c:v>131</c:v>
                </c:pt>
                <c:pt idx="27">
                  <c:v>135</c:v>
                </c:pt>
                <c:pt idx="28">
                  <c:v>114</c:v>
                </c:pt>
                <c:pt idx="29">
                  <c:v>122</c:v>
                </c:pt>
                <c:pt idx="30">
                  <c:v>110</c:v>
                </c:pt>
                <c:pt idx="31">
                  <c:v>106</c:v>
                </c:pt>
                <c:pt idx="32">
                  <c:v>125</c:v>
                </c:pt>
                <c:pt idx="33">
                  <c:v>105</c:v>
                </c:pt>
                <c:pt idx="34">
                  <c:v>104</c:v>
                </c:pt>
                <c:pt idx="35">
                  <c:v>94</c:v>
                </c:pt>
                <c:pt idx="36">
                  <c:v>91</c:v>
                </c:pt>
                <c:pt idx="37">
                  <c:v>89</c:v>
                </c:pt>
                <c:pt idx="38">
                  <c:v>93</c:v>
                </c:pt>
                <c:pt idx="39">
                  <c:v>98</c:v>
                </c:pt>
                <c:pt idx="40">
                  <c:v>88</c:v>
                </c:pt>
                <c:pt idx="41">
                  <c:v>119</c:v>
                </c:pt>
                <c:pt idx="42">
                  <c:v>124</c:v>
                </c:pt>
                <c:pt idx="43">
                  <c:v>110</c:v>
                </c:pt>
                <c:pt idx="44">
                  <c:v>115</c:v>
                </c:pt>
                <c:pt idx="45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D-4EEA-9695-7B81F7CB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336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369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#21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lp'!$C$19:$AX$19</c:f>
              <c:numCache>
                <c:formatCode>#,##0</c:formatCode>
                <c:ptCount val="48"/>
                <c:pt idx="0">
                  <c:v>1198</c:v>
                </c:pt>
                <c:pt idx="1">
                  <c:v>957</c:v>
                </c:pt>
                <c:pt idx="2">
                  <c:v>1024</c:v>
                </c:pt>
                <c:pt idx="3">
                  <c:v>1045</c:v>
                </c:pt>
                <c:pt idx="4">
                  <c:v>1048</c:v>
                </c:pt>
                <c:pt idx="5">
                  <c:v>1096</c:v>
                </c:pt>
                <c:pt idx="6">
                  <c:v>821</c:v>
                </c:pt>
                <c:pt idx="7">
                  <c:v>750</c:v>
                </c:pt>
                <c:pt idx="8">
                  <c:v>926</c:v>
                </c:pt>
                <c:pt idx="9">
                  <c:v>844</c:v>
                </c:pt>
                <c:pt idx="10">
                  <c:v>821</c:v>
                </c:pt>
                <c:pt idx="11">
                  <c:v>1198</c:v>
                </c:pt>
                <c:pt idx="12">
                  <c:v>926</c:v>
                </c:pt>
                <c:pt idx="13">
                  <c:v>1048</c:v>
                </c:pt>
                <c:pt idx="14">
                  <c:v>845</c:v>
                </c:pt>
                <c:pt idx="15">
                  <c:v>1099</c:v>
                </c:pt>
                <c:pt idx="16">
                  <c:v>987</c:v>
                </c:pt>
                <c:pt idx="17">
                  <c:v>2265</c:v>
                </c:pt>
                <c:pt idx="18">
                  <c:v>2124</c:v>
                </c:pt>
                <c:pt idx="19">
                  <c:v>2261</c:v>
                </c:pt>
                <c:pt idx="20">
                  <c:v>1732</c:v>
                </c:pt>
                <c:pt idx="21">
                  <c:v>1408</c:v>
                </c:pt>
                <c:pt idx="22">
                  <c:v>1114</c:v>
                </c:pt>
                <c:pt idx="23">
                  <c:v>2380</c:v>
                </c:pt>
                <c:pt idx="24">
                  <c:v>1696</c:v>
                </c:pt>
                <c:pt idx="25">
                  <c:v>1207</c:v>
                </c:pt>
                <c:pt idx="26">
                  <c:v>1331</c:v>
                </c:pt>
                <c:pt idx="27">
                  <c:v>1098</c:v>
                </c:pt>
                <c:pt idx="28">
                  <c:v>1721</c:v>
                </c:pt>
                <c:pt idx="29">
                  <c:v>1050</c:v>
                </c:pt>
                <c:pt idx="30">
                  <c:v>2045</c:v>
                </c:pt>
                <c:pt idx="31">
                  <c:v>1801</c:v>
                </c:pt>
                <c:pt idx="32">
                  <c:v>1130</c:v>
                </c:pt>
                <c:pt idx="33">
                  <c:v>1607</c:v>
                </c:pt>
                <c:pt idx="34">
                  <c:v>1631</c:v>
                </c:pt>
                <c:pt idx="35">
                  <c:v>1780</c:v>
                </c:pt>
                <c:pt idx="36">
                  <c:v>1230</c:v>
                </c:pt>
                <c:pt idx="37">
                  <c:v>1022</c:v>
                </c:pt>
                <c:pt idx="38">
                  <c:v>1035</c:v>
                </c:pt>
                <c:pt idx="39">
                  <c:v>933</c:v>
                </c:pt>
                <c:pt idx="40">
                  <c:v>1092</c:v>
                </c:pt>
                <c:pt idx="41">
                  <c:v>757</c:v>
                </c:pt>
                <c:pt idx="42">
                  <c:v>1790</c:v>
                </c:pt>
                <c:pt idx="43">
                  <c:v>1607</c:v>
                </c:pt>
                <c:pt idx="44">
                  <c:v>1398</c:v>
                </c:pt>
                <c:pt idx="45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C-4F58-8890-012CD0F4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7215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lp'!$C$83:$AX$83</c:f>
              <c:numCache>
                <c:formatCode>General</c:formatCode>
                <c:ptCount val="48"/>
                <c:pt idx="0">
                  <c:v>92</c:v>
                </c:pt>
                <c:pt idx="1">
                  <c:v>93</c:v>
                </c:pt>
                <c:pt idx="2">
                  <c:v>99</c:v>
                </c:pt>
                <c:pt idx="3">
                  <c:v>104</c:v>
                </c:pt>
                <c:pt idx="4">
                  <c:v>91</c:v>
                </c:pt>
                <c:pt idx="5">
                  <c:v>88</c:v>
                </c:pt>
                <c:pt idx="6">
                  <c:v>89</c:v>
                </c:pt>
                <c:pt idx="7">
                  <c:v>87</c:v>
                </c:pt>
                <c:pt idx="8">
                  <c:v>92</c:v>
                </c:pt>
                <c:pt idx="9">
                  <c:v>90</c:v>
                </c:pt>
                <c:pt idx="10">
                  <c:v>93</c:v>
                </c:pt>
                <c:pt idx="11">
                  <c:v>86</c:v>
                </c:pt>
                <c:pt idx="12">
                  <c:v>85</c:v>
                </c:pt>
                <c:pt idx="13">
                  <c:v>133</c:v>
                </c:pt>
                <c:pt idx="14">
                  <c:v>123</c:v>
                </c:pt>
                <c:pt idx="15">
                  <c:v>119</c:v>
                </c:pt>
                <c:pt idx="16">
                  <c:v>137</c:v>
                </c:pt>
                <c:pt idx="17">
                  <c:v>131</c:v>
                </c:pt>
                <c:pt idx="18">
                  <c:v>125</c:v>
                </c:pt>
                <c:pt idx="19">
                  <c:v>122</c:v>
                </c:pt>
                <c:pt idx="20">
                  <c:v>125</c:v>
                </c:pt>
                <c:pt idx="21">
                  <c:v>127</c:v>
                </c:pt>
                <c:pt idx="22">
                  <c:v>120</c:v>
                </c:pt>
                <c:pt idx="23">
                  <c:v>116</c:v>
                </c:pt>
                <c:pt idx="24">
                  <c:v>120</c:v>
                </c:pt>
                <c:pt idx="25">
                  <c:v>120</c:v>
                </c:pt>
                <c:pt idx="26">
                  <c:v>141</c:v>
                </c:pt>
                <c:pt idx="27">
                  <c:v>145</c:v>
                </c:pt>
                <c:pt idx="28">
                  <c:v>119</c:v>
                </c:pt>
                <c:pt idx="29">
                  <c:v>126</c:v>
                </c:pt>
                <c:pt idx="30">
                  <c:v>113</c:v>
                </c:pt>
                <c:pt idx="31">
                  <c:v>109</c:v>
                </c:pt>
                <c:pt idx="32">
                  <c:v>127</c:v>
                </c:pt>
                <c:pt idx="33">
                  <c:v>107</c:v>
                </c:pt>
                <c:pt idx="34">
                  <c:v>105</c:v>
                </c:pt>
                <c:pt idx="35">
                  <c:v>93</c:v>
                </c:pt>
                <c:pt idx="36">
                  <c:v>92</c:v>
                </c:pt>
                <c:pt idx="37">
                  <c:v>94</c:v>
                </c:pt>
                <c:pt idx="38">
                  <c:v>97</c:v>
                </c:pt>
                <c:pt idx="39">
                  <c:v>103</c:v>
                </c:pt>
                <c:pt idx="40">
                  <c:v>88</c:v>
                </c:pt>
                <c:pt idx="41">
                  <c:v>112</c:v>
                </c:pt>
                <c:pt idx="42">
                  <c:v>125</c:v>
                </c:pt>
                <c:pt idx="43">
                  <c:v>115</c:v>
                </c:pt>
                <c:pt idx="44">
                  <c:v>115</c:v>
                </c:pt>
                <c:pt idx="4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C-4F58-8890-012CD0F4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472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721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#22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lp'!$C$20:$AX$20</c:f>
              <c:numCache>
                <c:formatCode>#,##0</c:formatCode>
                <c:ptCount val="48"/>
                <c:pt idx="0">
                  <c:v>4742</c:v>
                </c:pt>
                <c:pt idx="1">
                  <c:v>3878</c:v>
                </c:pt>
                <c:pt idx="2">
                  <c:v>3698</c:v>
                </c:pt>
                <c:pt idx="3">
                  <c:v>4633</c:v>
                </c:pt>
                <c:pt idx="4">
                  <c:v>3821</c:v>
                </c:pt>
                <c:pt idx="5">
                  <c:v>3714</c:v>
                </c:pt>
                <c:pt idx="6">
                  <c:v>4078</c:v>
                </c:pt>
                <c:pt idx="7">
                  <c:v>4051</c:v>
                </c:pt>
                <c:pt idx="8">
                  <c:v>3715</c:v>
                </c:pt>
                <c:pt idx="9">
                  <c:v>2276</c:v>
                </c:pt>
                <c:pt idx="10">
                  <c:v>3483</c:v>
                </c:pt>
                <c:pt idx="11">
                  <c:v>1230</c:v>
                </c:pt>
                <c:pt idx="12">
                  <c:v>2468</c:v>
                </c:pt>
                <c:pt idx="13">
                  <c:v>261</c:v>
                </c:pt>
                <c:pt idx="14">
                  <c:v>856</c:v>
                </c:pt>
                <c:pt idx="15">
                  <c:v>1927</c:v>
                </c:pt>
                <c:pt idx="16">
                  <c:v>841</c:v>
                </c:pt>
                <c:pt idx="17">
                  <c:v>870</c:v>
                </c:pt>
                <c:pt idx="18">
                  <c:v>45</c:v>
                </c:pt>
                <c:pt idx="19">
                  <c:v>1051</c:v>
                </c:pt>
                <c:pt idx="20">
                  <c:v>1168</c:v>
                </c:pt>
                <c:pt idx="21">
                  <c:v>1981</c:v>
                </c:pt>
                <c:pt idx="22">
                  <c:v>567</c:v>
                </c:pt>
                <c:pt idx="23">
                  <c:v>929</c:v>
                </c:pt>
                <c:pt idx="24">
                  <c:v>609</c:v>
                </c:pt>
                <c:pt idx="25">
                  <c:v>408</c:v>
                </c:pt>
                <c:pt idx="26">
                  <c:v>305</c:v>
                </c:pt>
                <c:pt idx="27">
                  <c:v>1625</c:v>
                </c:pt>
                <c:pt idx="28">
                  <c:v>2004</c:v>
                </c:pt>
                <c:pt idx="29">
                  <c:v>1860</c:v>
                </c:pt>
                <c:pt idx="30">
                  <c:v>2072</c:v>
                </c:pt>
                <c:pt idx="31">
                  <c:v>2990</c:v>
                </c:pt>
                <c:pt idx="32">
                  <c:v>1160</c:v>
                </c:pt>
                <c:pt idx="33">
                  <c:v>1930</c:v>
                </c:pt>
                <c:pt idx="34">
                  <c:v>2850</c:v>
                </c:pt>
                <c:pt idx="35">
                  <c:v>3255</c:v>
                </c:pt>
                <c:pt idx="36">
                  <c:v>2284</c:v>
                </c:pt>
                <c:pt idx="37">
                  <c:v>3438</c:v>
                </c:pt>
                <c:pt idx="38">
                  <c:v>3393</c:v>
                </c:pt>
                <c:pt idx="39">
                  <c:v>523</c:v>
                </c:pt>
                <c:pt idx="40">
                  <c:v>2470</c:v>
                </c:pt>
                <c:pt idx="41">
                  <c:v>1278</c:v>
                </c:pt>
                <c:pt idx="42">
                  <c:v>57</c:v>
                </c:pt>
                <c:pt idx="43">
                  <c:v>890</c:v>
                </c:pt>
                <c:pt idx="44">
                  <c:v>1507</c:v>
                </c:pt>
                <c:pt idx="4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5-4D3D-B62C-630AC6D5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7149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lp'!$C$84:$AX$84</c:f>
              <c:numCache>
                <c:formatCode>General</c:formatCode>
                <c:ptCount val="48"/>
                <c:pt idx="0">
                  <c:v>87</c:v>
                </c:pt>
                <c:pt idx="1">
                  <c:v>86</c:v>
                </c:pt>
                <c:pt idx="2">
                  <c:v>87</c:v>
                </c:pt>
                <c:pt idx="3">
                  <c:v>85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82</c:v>
                </c:pt>
                <c:pt idx="8">
                  <c:v>79</c:v>
                </c:pt>
                <c:pt idx="9">
                  <c:v>77</c:v>
                </c:pt>
                <c:pt idx="10">
                  <c:v>82</c:v>
                </c:pt>
                <c:pt idx="11">
                  <c:v>80</c:v>
                </c:pt>
                <c:pt idx="12">
                  <c:v>83</c:v>
                </c:pt>
                <c:pt idx="13">
                  <c:v>107</c:v>
                </c:pt>
                <c:pt idx="14">
                  <c:v>104</c:v>
                </c:pt>
                <c:pt idx="15">
                  <c:v>95</c:v>
                </c:pt>
                <c:pt idx="16">
                  <c:v>115</c:v>
                </c:pt>
                <c:pt idx="17">
                  <c:v>129</c:v>
                </c:pt>
                <c:pt idx="18">
                  <c:v>127</c:v>
                </c:pt>
                <c:pt idx="19">
                  <c:v>123</c:v>
                </c:pt>
                <c:pt idx="20">
                  <c:v>117</c:v>
                </c:pt>
                <c:pt idx="21">
                  <c:v>122</c:v>
                </c:pt>
                <c:pt idx="22">
                  <c:v>124</c:v>
                </c:pt>
                <c:pt idx="23">
                  <c:v>122</c:v>
                </c:pt>
                <c:pt idx="24">
                  <c:v>85</c:v>
                </c:pt>
                <c:pt idx="25">
                  <c:v>106</c:v>
                </c:pt>
                <c:pt idx="26">
                  <c:v>139</c:v>
                </c:pt>
                <c:pt idx="27">
                  <c:v>128</c:v>
                </c:pt>
                <c:pt idx="28">
                  <c:v>112</c:v>
                </c:pt>
                <c:pt idx="29">
                  <c:v>122</c:v>
                </c:pt>
                <c:pt idx="30">
                  <c:v>114</c:v>
                </c:pt>
                <c:pt idx="31">
                  <c:v>117</c:v>
                </c:pt>
                <c:pt idx="32">
                  <c:v>130</c:v>
                </c:pt>
                <c:pt idx="33">
                  <c:v>106</c:v>
                </c:pt>
                <c:pt idx="34">
                  <c:v>105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91</c:v>
                </c:pt>
                <c:pt idx="39">
                  <c:v>95</c:v>
                </c:pt>
                <c:pt idx="40">
                  <c:v>93</c:v>
                </c:pt>
                <c:pt idx="41">
                  <c:v>100</c:v>
                </c:pt>
                <c:pt idx="42">
                  <c:v>125</c:v>
                </c:pt>
                <c:pt idx="43">
                  <c:v>113</c:v>
                </c:pt>
                <c:pt idx="44">
                  <c:v>119</c:v>
                </c:pt>
                <c:pt idx="4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5-4D3D-B62C-630AC6D5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471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71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#24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lp'!$C$21:$AX$21</c:f>
              <c:numCache>
                <c:formatCode>#,##0</c:formatCode>
                <c:ptCount val="48"/>
                <c:pt idx="0">
                  <c:v>2392</c:v>
                </c:pt>
                <c:pt idx="1">
                  <c:v>2035</c:v>
                </c:pt>
                <c:pt idx="2">
                  <c:v>2304</c:v>
                </c:pt>
                <c:pt idx="3">
                  <c:v>2306</c:v>
                </c:pt>
                <c:pt idx="4">
                  <c:v>2034</c:v>
                </c:pt>
                <c:pt idx="5">
                  <c:v>3266</c:v>
                </c:pt>
                <c:pt idx="6">
                  <c:v>2365</c:v>
                </c:pt>
                <c:pt idx="7">
                  <c:v>2358</c:v>
                </c:pt>
                <c:pt idx="8">
                  <c:v>2070</c:v>
                </c:pt>
                <c:pt idx="9">
                  <c:v>2009</c:v>
                </c:pt>
                <c:pt idx="10">
                  <c:v>2012</c:v>
                </c:pt>
                <c:pt idx="11">
                  <c:v>2067</c:v>
                </c:pt>
                <c:pt idx="12">
                  <c:v>2031</c:v>
                </c:pt>
                <c:pt idx="13">
                  <c:v>1563</c:v>
                </c:pt>
                <c:pt idx="14">
                  <c:v>1819</c:v>
                </c:pt>
                <c:pt idx="15">
                  <c:v>1751</c:v>
                </c:pt>
                <c:pt idx="16">
                  <c:v>2068</c:v>
                </c:pt>
                <c:pt idx="17">
                  <c:v>1928</c:v>
                </c:pt>
                <c:pt idx="18">
                  <c:v>2004</c:v>
                </c:pt>
                <c:pt idx="19">
                  <c:v>2082</c:v>
                </c:pt>
                <c:pt idx="20">
                  <c:v>1886</c:v>
                </c:pt>
                <c:pt idx="21">
                  <c:v>2098</c:v>
                </c:pt>
                <c:pt idx="22">
                  <c:v>1877</c:v>
                </c:pt>
                <c:pt idx="23">
                  <c:v>1842</c:v>
                </c:pt>
                <c:pt idx="24">
                  <c:v>1686</c:v>
                </c:pt>
                <c:pt idx="25">
                  <c:v>1462</c:v>
                </c:pt>
                <c:pt idx="26">
                  <c:v>2067</c:v>
                </c:pt>
                <c:pt idx="27">
                  <c:v>2287</c:v>
                </c:pt>
                <c:pt idx="28">
                  <c:v>2671</c:v>
                </c:pt>
                <c:pt idx="29">
                  <c:v>2109</c:v>
                </c:pt>
                <c:pt idx="30">
                  <c:v>2533</c:v>
                </c:pt>
                <c:pt idx="31">
                  <c:v>2409</c:v>
                </c:pt>
                <c:pt idx="32">
                  <c:v>1941</c:v>
                </c:pt>
                <c:pt idx="33">
                  <c:v>2137</c:v>
                </c:pt>
                <c:pt idx="34">
                  <c:v>2428</c:v>
                </c:pt>
                <c:pt idx="35">
                  <c:v>3082</c:v>
                </c:pt>
                <c:pt idx="36">
                  <c:v>2216</c:v>
                </c:pt>
                <c:pt idx="37">
                  <c:v>1950</c:v>
                </c:pt>
                <c:pt idx="38">
                  <c:v>2135</c:v>
                </c:pt>
                <c:pt idx="39">
                  <c:v>1844</c:v>
                </c:pt>
                <c:pt idx="40">
                  <c:v>1857</c:v>
                </c:pt>
                <c:pt idx="41">
                  <c:v>1366</c:v>
                </c:pt>
                <c:pt idx="42">
                  <c:v>1166</c:v>
                </c:pt>
                <c:pt idx="43">
                  <c:v>1583</c:v>
                </c:pt>
                <c:pt idx="44">
                  <c:v>1193</c:v>
                </c:pt>
                <c:pt idx="45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0-49D8-B0F6-85281E81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7018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lp'!$C$85:$AX$85</c:f>
              <c:numCache>
                <c:formatCode>General</c:formatCode>
                <c:ptCount val="48"/>
                <c:pt idx="0">
                  <c:v>90</c:v>
                </c:pt>
                <c:pt idx="1">
                  <c:v>94</c:v>
                </c:pt>
                <c:pt idx="2">
                  <c:v>98</c:v>
                </c:pt>
                <c:pt idx="3">
                  <c:v>104</c:v>
                </c:pt>
                <c:pt idx="4">
                  <c:v>97</c:v>
                </c:pt>
                <c:pt idx="5">
                  <c:v>193</c:v>
                </c:pt>
                <c:pt idx="6">
                  <c:v>94</c:v>
                </c:pt>
                <c:pt idx="7">
                  <c:v>91</c:v>
                </c:pt>
                <c:pt idx="8">
                  <c:v>96</c:v>
                </c:pt>
                <c:pt idx="9">
                  <c:v>95</c:v>
                </c:pt>
                <c:pt idx="10">
                  <c:v>98</c:v>
                </c:pt>
                <c:pt idx="11">
                  <c:v>102</c:v>
                </c:pt>
                <c:pt idx="12">
                  <c:v>104</c:v>
                </c:pt>
                <c:pt idx="13">
                  <c:v>144</c:v>
                </c:pt>
                <c:pt idx="14">
                  <c:v>128</c:v>
                </c:pt>
                <c:pt idx="15">
                  <c:v>122</c:v>
                </c:pt>
                <c:pt idx="16">
                  <c:v>140</c:v>
                </c:pt>
                <c:pt idx="17">
                  <c:v>139</c:v>
                </c:pt>
                <c:pt idx="18">
                  <c:v>135</c:v>
                </c:pt>
                <c:pt idx="19">
                  <c:v>127</c:v>
                </c:pt>
                <c:pt idx="20">
                  <c:v>132</c:v>
                </c:pt>
                <c:pt idx="21">
                  <c:v>133</c:v>
                </c:pt>
                <c:pt idx="22">
                  <c:v>122</c:v>
                </c:pt>
                <c:pt idx="23">
                  <c:v>127</c:v>
                </c:pt>
                <c:pt idx="24">
                  <c:v>126</c:v>
                </c:pt>
                <c:pt idx="25">
                  <c:v>128</c:v>
                </c:pt>
                <c:pt idx="26">
                  <c:v>147</c:v>
                </c:pt>
                <c:pt idx="27">
                  <c:v>150</c:v>
                </c:pt>
                <c:pt idx="28">
                  <c:v>121</c:v>
                </c:pt>
                <c:pt idx="29">
                  <c:v>127</c:v>
                </c:pt>
                <c:pt idx="30">
                  <c:v>117</c:v>
                </c:pt>
                <c:pt idx="31">
                  <c:v>112</c:v>
                </c:pt>
                <c:pt idx="32">
                  <c:v>128</c:v>
                </c:pt>
                <c:pt idx="33">
                  <c:v>110</c:v>
                </c:pt>
                <c:pt idx="34">
                  <c:v>109</c:v>
                </c:pt>
                <c:pt idx="35">
                  <c:v>97</c:v>
                </c:pt>
                <c:pt idx="36">
                  <c:v>94</c:v>
                </c:pt>
                <c:pt idx="37">
                  <c:v>95</c:v>
                </c:pt>
                <c:pt idx="38">
                  <c:v>98</c:v>
                </c:pt>
                <c:pt idx="39">
                  <c:v>103</c:v>
                </c:pt>
                <c:pt idx="40">
                  <c:v>90</c:v>
                </c:pt>
                <c:pt idx="41">
                  <c:v>125</c:v>
                </c:pt>
                <c:pt idx="42">
                  <c:v>120</c:v>
                </c:pt>
                <c:pt idx="43">
                  <c:v>105</c:v>
                </c:pt>
                <c:pt idx="44">
                  <c:v>114</c:v>
                </c:pt>
                <c:pt idx="4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0-49D8-B0F6-85281E81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470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701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#25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252669039144"/>
          <c:y val="0.12172774869109949"/>
          <c:w val="0.82028469750889677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lp'!$C$22:$AX$22</c:f>
              <c:numCache>
                <c:formatCode>#,##0</c:formatCode>
                <c:ptCount val="48"/>
                <c:pt idx="0">
                  <c:v>5056</c:v>
                </c:pt>
                <c:pt idx="1">
                  <c:v>4410</c:v>
                </c:pt>
                <c:pt idx="2">
                  <c:v>4642</c:v>
                </c:pt>
                <c:pt idx="3">
                  <c:v>4016</c:v>
                </c:pt>
                <c:pt idx="4">
                  <c:v>4580</c:v>
                </c:pt>
                <c:pt idx="5">
                  <c:v>5290</c:v>
                </c:pt>
                <c:pt idx="6">
                  <c:v>5352</c:v>
                </c:pt>
                <c:pt idx="7">
                  <c:v>5453</c:v>
                </c:pt>
                <c:pt idx="8">
                  <c:v>5026</c:v>
                </c:pt>
                <c:pt idx="9">
                  <c:v>5330</c:v>
                </c:pt>
                <c:pt idx="10">
                  <c:v>4978</c:v>
                </c:pt>
                <c:pt idx="11">
                  <c:v>4964</c:v>
                </c:pt>
                <c:pt idx="12">
                  <c:v>4706</c:v>
                </c:pt>
                <c:pt idx="13">
                  <c:v>4352</c:v>
                </c:pt>
                <c:pt idx="14">
                  <c:v>4969</c:v>
                </c:pt>
                <c:pt idx="15">
                  <c:v>4839</c:v>
                </c:pt>
                <c:pt idx="16">
                  <c:v>4615</c:v>
                </c:pt>
                <c:pt idx="17">
                  <c:v>7033</c:v>
                </c:pt>
                <c:pt idx="18">
                  <c:v>5473</c:v>
                </c:pt>
                <c:pt idx="19">
                  <c:v>5638</c:v>
                </c:pt>
                <c:pt idx="20">
                  <c:v>4875</c:v>
                </c:pt>
                <c:pt idx="21">
                  <c:v>13604</c:v>
                </c:pt>
                <c:pt idx="22">
                  <c:v>12447</c:v>
                </c:pt>
                <c:pt idx="23">
                  <c:v>12190</c:v>
                </c:pt>
                <c:pt idx="24">
                  <c:v>12582</c:v>
                </c:pt>
                <c:pt idx="25">
                  <c:v>11814</c:v>
                </c:pt>
                <c:pt idx="26">
                  <c:v>12334</c:v>
                </c:pt>
                <c:pt idx="27">
                  <c:v>7501</c:v>
                </c:pt>
                <c:pt idx="28">
                  <c:v>12654</c:v>
                </c:pt>
                <c:pt idx="29">
                  <c:v>8520</c:v>
                </c:pt>
                <c:pt idx="30">
                  <c:v>11647</c:v>
                </c:pt>
                <c:pt idx="31">
                  <c:v>11127</c:v>
                </c:pt>
                <c:pt idx="32">
                  <c:v>10430</c:v>
                </c:pt>
                <c:pt idx="33">
                  <c:v>12982</c:v>
                </c:pt>
                <c:pt idx="34">
                  <c:v>10954</c:v>
                </c:pt>
                <c:pt idx="35">
                  <c:v>10442</c:v>
                </c:pt>
                <c:pt idx="36">
                  <c:v>11771</c:v>
                </c:pt>
                <c:pt idx="37">
                  <c:v>9999</c:v>
                </c:pt>
                <c:pt idx="38">
                  <c:v>10410</c:v>
                </c:pt>
                <c:pt idx="39">
                  <c:v>10910</c:v>
                </c:pt>
                <c:pt idx="40">
                  <c:v>11218</c:v>
                </c:pt>
                <c:pt idx="41">
                  <c:v>4305</c:v>
                </c:pt>
                <c:pt idx="42">
                  <c:v>3274</c:v>
                </c:pt>
                <c:pt idx="43">
                  <c:v>5418</c:v>
                </c:pt>
                <c:pt idx="44">
                  <c:v>10933</c:v>
                </c:pt>
                <c:pt idx="45">
                  <c:v>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461D-8FB3-4A97F3F1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197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lp'!$C$86:$AX$86</c:f>
              <c:numCache>
                <c:formatCode>General</c:formatCode>
                <c:ptCount val="48"/>
                <c:pt idx="0">
                  <c:v>107</c:v>
                </c:pt>
                <c:pt idx="1">
                  <c:v>99</c:v>
                </c:pt>
                <c:pt idx="2">
                  <c:v>99</c:v>
                </c:pt>
                <c:pt idx="3">
                  <c:v>104</c:v>
                </c:pt>
                <c:pt idx="4">
                  <c:v>115</c:v>
                </c:pt>
                <c:pt idx="5">
                  <c:v>112</c:v>
                </c:pt>
                <c:pt idx="6">
                  <c:v>106</c:v>
                </c:pt>
                <c:pt idx="7">
                  <c:v>109</c:v>
                </c:pt>
                <c:pt idx="8">
                  <c:v>101</c:v>
                </c:pt>
                <c:pt idx="9">
                  <c:v>98</c:v>
                </c:pt>
                <c:pt idx="10">
                  <c:v>105</c:v>
                </c:pt>
                <c:pt idx="11">
                  <c:v>120</c:v>
                </c:pt>
                <c:pt idx="12">
                  <c:v>106</c:v>
                </c:pt>
                <c:pt idx="13">
                  <c:v>149</c:v>
                </c:pt>
                <c:pt idx="14">
                  <c:v>126</c:v>
                </c:pt>
                <c:pt idx="15">
                  <c:v>106</c:v>
                </c:pt>
                <c:pt idx="16">
                  <c:v>124</c:v>
                </c:pt>
                <c:pt idx="17">
                  <c:v>131</c:v>
                </c:pt>
                <c:pt idx="18">
                  <c:v>133</c:v>
                </c:pt>
                <c:pt idx="19">
                  <c:v>128</c:v>
                </c:pt>
                <c:pt idx="20">
                  <c:v>121</c:v>
                </c:pt>
                <c:pt idx="21">
                  <c:v>81</c:v>
                </c:pt>
                <c:pt idx="22">
                  <c:v>88</c:v>
                </c:pt>
                <c:pt idx="23">
                  <c:v>86</c:v>
                </c:pt>
                <c:pt idx="24">
                  <c:v>84</c:v>
                </c:pt>
                <c:pt idx="25">
                  <c:v>84</c:v>
                </c:pt>
                <c:pt idx="26">
                  <c:v>80</c:v>
                </c:pt>
                <c:pt idx="27">
                  <c:v>91</c:v>
                </c:pt>
                <c:pt idx="28">
                  <c:v>67</c:v>
                </c:pt>
                <c:pt idx="29">
                  <c:v>79</c:v>
                </c:pt>
                <c:pt idx="30">
                  <c:v>77</c:v>
                </c:pt>
                <c:pt idx="31">
                  <c:v>72</c:v>
                </c:pt>
                <c:pt idx="32">
                  <c:v>79</c:v>
                </c:pt>
                <c:pt idx="33">
                  <c:v>75</c:v>
                </c:pt>
                <c:pt idx="34">
                  <c:v>75</c:v>
                </c:pt>
                <c:pt idx="35">
                  <c:v>79</c:v>
                </c:pt>
                <c:pt idx="36">
                  <c:v>76</c:v>
                </c:pt>
                <c:pt idx="37">
                  <c:v>75</c:v>
                </c:pt>
                <c:pt idx="38">
                  <c:v>73</c:v>
                </c:pt>
                <c:pt idx="39">
                  <c:v>63</c:v>
                </c:pt>
                <c:pt idx="40">
                  <c:v>62</c:v>
                </c:pt>
                <c:pt idx="41">
                  <c:v>81</c:v>
                </c:pt>
                <c:pt idx="42">
                  <c:v>121</c:v>
                </c:pt>
                <c:pt idx="43">
                  <c:v>109</c:v>
                </c:pt>
                <c:pt idx="44">
                  <c:v>73</c:v>
                </c:pt>
                <c:pt idx="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E-461D-8FB3-4A97F3F1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751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519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91459074733088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#26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lp'!$C$23:$AX$23</c:f>
              <c:numCache>
                <c:formatCode>#,##0</c:formatCode>
                <c:ptCount val="48"/>
                <c:pt idx="0">
                  <c:v>2122</c:v>
                </c:pt>
                <c:pt idx="1">
                  <c:v>1639</c:v>
                </c:pt>
                <c:pt idx="2">
                  <c:v>1856</c:v>
                </c:pt>
                <c:pt idx="3">
                  <c:v>2073</c:v>
                </c:pt>
                <c:pt idx="4">
                  <c:v>2301</c:v>
                </c:pt>
                <c:pt idx="5">
                  <c:v>2413</c:v>
                </c:pt>
                <c:pt idx="6">
                  <c:v>2332</c:v>
                </c:pt>
                <c:pt idx="7">
                  <c:v>2166</c:v>
                </c:pt>
                <c:pt idx="8">
                  <c:v>1835</c:v>
                </c:pt>
                <c:pt idx="9">
                  <c:v>2029</c:v>
                </c:pt>
                <c:pt idx="10">
                  <c:v>2034</c:v>
                </c:pt>
                <c:pt idx="11">
                  <c:v>2043</c:v>
                </c:pt>
                <c:pt idx="12">
                  <c:v>514</c:v>
                </c:pt>
                <c:pt idx="13">
                  <c:v>2002</c:v>
                </c:pt>
                <c:pt idx="14">
                  <c:v>2025</c:v>
                </c:pt>
                <c:pt idx="15">
                  <c:v>2064</c:v>
                </c:pt>
                <c:pt idx="16">
                  <c:v>1077</c:v>
                </c:pt>
                <c:pt idx="17">
                  <c:v>2118</c:v>
                </c:pt>
                <c:pt idx="18">
                  <c:v>1916</c:v>
                </c:pt>
                <c:pt idx="19">
                  <c:v>2140</c:v>
                </c:pt>
                <c:pt idx="20">
                  <c:v>1580</c:v>
                </c:pt>
                <c:pt idx="21">
                  <c:v>1768</c:v>
                </c:pt>
                <c:pt idx="22">
                  <c:v>1479</c:v>
                </c:pt>
                <c:pt idx="23">
                  <c:v>1598</c:v>
                </c:pt>
                <c:pt idx="24">
                  <c:v>1563</c:v>
                </c:pt>
                <c:pt idx="25">
                  <c:v>1425</c:v>
                </c:pt>
                <c:pt idx="26">
                  <c:v>1366</c:v>
                </c:pt>
                <c:pt idx="27">
                  <c:v>1491</c:v>
                </c:pt>
                <c:pt idx="28">
                  <c:v>1640</c:v>
                </c:pt>
                <c:pt idx="29">
                  <c:v>1521</c:v>
                </c:pt>
                <c:pt idx="30">
                  <c:v>1724</c:v>
                </c:pt>
                <c:pt idx="31">
                  <c:v>1945</c:v>
                </c:pt>
                <c:pt idx="32">
                  <c:v>1464</c:v>
                </c:pt>
                <c:pt idx="33">
                  <c:v>1647</c:v>
                </c:pt>
                <c:pt idx="34">
                  <c:v>1447</c:v>
                </c:pt>
                <c:pt idx="35">
                  <c:v>1564</c:v>
                </c:pt>
                <c:pt idx="36">
                  <c:v>1611</c:v>
                </c:pt>
                <c:pt idx="37">
                  <c:v>1471</c:v>
                </c:pt>
                <c:pt idx="38">
                  <c:v>1500</c:v>
                </c:pt>
                <c:pt idx="39">
                  <c:v>1476</c:v>
                </c:pt>
                <c:pt idx="40">
                  <c:v>1650</c:v>
                </c:pt>
                <c:pt idx="41">
                  <c:v>1125</c:v>
                </c:pt>
                <c:pt idx="42">
                  <c:v>1748</c:v>
                </c:pt>
                <c:pt idx="43">
                  <c:v>1865</c:v>
                </c:pt>
                <c:pt idx="44">
                  <c:v>1595</c:v>
                </c:pt>
                <c:pt idx="45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2-416C-8A74-1A486874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738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lp'!$C$87:$AX$87</c:f>
              <c:numCache>
                <c:formatCode>General</c:formatCode>
                <c:ptCount val="48"/>
                <c:pt idx="0">
                  <c:v>108</c:v>
                </c:pt>
                <c:pt idx="1">
                  <c:v>107</c:v>
                </c:pt>
                <c:pt idx="2">
                  <c:v>116</c:v>
                </c:pt>
                <c:pt idx="3">
                  <c:v>115</c:v>
                </c:pt>
                <c:pt idx="4">
                  <c:v>110</c:v>
                </c:pt>
                <c:pt idx="5">
                  <c:v>101</c:v>
                </c:pt>
                <c:pt idx="6">
                  <c:v>101</c:v>
                </c:pt>
                <c:pt idx="7">
                  <c:v>95</c:v>
                </c:pt>
                <c:pt idx="8">
                  <c:v>107</c:v>
                </c:pt>
                <c:pt idx="9">
                  <c:v>96</c:v>
                </c:pt>
                <c:pt idx="10">
                  <c:v>111</c:v>
                </c:pt>
                <c:pt idx="11">
                  <c:v>125</c:v>
                </c:pt>
                <c:pt idx="12">
                  <c:v>146</c:v>
                </c:pt>
                <c:pt idx="13">
                  <c:v>144</c:v>
                </c:pt>
                <c:pt idx="14">
                  <c:v>127</c:v>
                </c:pt>
                <c:pt idx="15">
                  <c:v>123</c:v>
                </c:pt>
                <c:pt idx="16">
                  <c:v>146</c:v>
                </c:pt>
                <c:pt idx="17">
                  <c:v>140</c:v>
                </c:pt>
                <c:pt idx="18">
                  <c:v>135</c:v>
                </c:pt>
                <c:pt idx="19">
                  <c:v>130</c:v>
                </c:pt>
                <c:pt idx="20">
                  <c:v>126</c:v>
                </c:pt>
                <c:pt idx="21">
                  <c:v>133</c:v>
                </c:pt>
                <c:pt idx="22">
                  <c:v>118</c:v>
                </c:pt>
                <c:pt idx="23">
                  <c:v>125</c:v>
                </c:pt>
                <c:pt idx="24">
                  <c:v>126</c:v>
                </c:pt>
                <c:pt idx="25">
                  <c:v>130</c:v>
                </c:pt>
                <c:pt idx="26">
                  <c:v>151</c:v>
                </c:pt>
                <c:pt idx="27">
                  <c:v>149</c:v>
                </c:pt>
                <c:pt idx="28">
                  <c:v>119</c:v>
                </c:pt>
                <c:pt idx="29">
                  <c:v>126</c:v>
                </c:pt>
                <c:pt idx="30">
                  <c:v>119</c:v>
                </c:pt>
                <c:pt idx="31">
                  <c:v>112</c:v>
                </c:pt>
                <c:pt idx="32">
                  <c:v>128</c:v>
                </c:pt>
                <c:pt idx="33">
                  <c:v>116</c:v>
                </c:pt>
                <c:pt idx="34">
                  <c:v>113</c:v>
                </c:pt>
                <c:pt idx="35">
                  <c:v>105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107</c:v>
                </c:pt>
                <c:pt idx="40">
                  <c:v>92</c:v>
                </c:pt>
                <c:pt idx="41">
                  <c:v>128</c:v>
                </c:pt>
                <c:pt idx="42">
                  <c:v>125</c:v>
                </c:pt>
                <c:pt idx="43">
                  <c:v>110</c:v>
                </c:pt>
                <c:pt idx="44">
                  <c:v>118</c:v>
                </c:pt>
                <c:pt idx="4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2-416C-8A74-1A486874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747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473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 vs. MCFPD
SAN ARROYO FIELD</a:t>
            </a:r>
          </a:p>
        </c:rich>
      </c:tx>
      <c:layout>
        <c:manualLayout>
          <c:xMode val="edge"/>
          <c:yMode val="edge"/>
          <c:x val="0.411032028469750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5575916230366493"/>
          <c:w val="0.82829181494661919"/>
          <c:h val="0.7342931937172774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'production &amp; lp'!$C$5:$AX$5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lp'!$C$46:$AX$46</c:f>
              <c:numCache>
                <c:formatCode>#,##0</c:formatCode>
                <c:ptCount val="48"/>
                <c:pt idx="0">
                  <c:v>2865.3225806451615</c:v>
                </c:pt>
                <c:pt idx="1">
                  <c:v>2829.5</c:v>
                </c:pt>
                <c:pt idx="2">
                  <c:v>2620.1935483870966</c:v>
                </c:pt>
                <c:pt idx="3">
                  <c:v>2617.9666666666667</c:v>
                </c:pt>
                <c:pt idx="4">
                  <c:v>2595.1935483870966</c:v>
                </c:pt>
                <c:pt idx="5">
                  <c:v>2669.4</c:v>
                </c:pt>
                <c:pt idx="6">
                  <c:v>2868.4516129032259</c:v>
                </c:pt>
                <c:pt idx="7">
                  <c:v>2813.1290322580644</c:v>
                </c:pt>
                <c:pt idx="8">
                  <c:v>2835.4</c:v>
                </c:pt>
                <c:pt idx="9">
                  <c:v>2761.8709677419356</c:v>
                </c:pt>
                <c:pt idx="10">
                  <c:v>2705.8</c:v>
                </c:pt>
                <c:pt idx="11">
                  <c:v>1875.3870967741937</c:v>
                </c:pt>
                <c:pt idx="12">
                  <c:v>1899.8387096774193</c:v>
                </c:pt>
                <c:pt idx="13">
                  <c:v>2267.1071428571427</c:v>
                </c:pt>
                <c:pt idx="14">
                  <c:v>2309.3870967741937</c:v>
                </c:pt>
                <c:pt idx="15">
                  <c:v>2504.5666666666666</c:v>
                </c:pt>
                <c:pt idx="16">
                  <c:v>2155.3870967741937</c:v>
                </c:pt>
                <c:pt idx="17">
                  <c:v>2110.5</c:v>
                </c:pt>
                <c:pt idx="18">
                  <c:v>2001.0322580645161</c:v>
                </c:pt>
                <c:pt idx="19">
                  <c:v>2059.4516129032259</c:v>
                </c:pt>
                <c:pt idx="20">
                  <c:v>1922.1333333333334</c:v>
                </c:pt>
                <c:pt idx="21">
                  <c:v>2866.1935483870966</c:v>
                </c:pt>
                <c:pt idx="22">
                  <c:v>2754.3333333333335</c:v>
                </c:pt>
                <c:pt idx="23">
                  <c:v>2537.4516129032259</c:v>
                </c:pt>
                <c:pt idx="24">
                  <c:v>2490.6774193548385</c:v>
                </c:pt>
                <c:pt idx="25">
                  <c:v>2503.7857142857142</c:v>
                </c:pt>
                <c:pt idx="26">
                  <c:v>2487.2903225806454</c:v>
                </c:pt>
                <c:pt idx="27">
                  <c:v>2457.3666666666668</c:v>
                </c:pt>
                <c:pt idx="28">
                  <c:v>2841.7096774193546</c:v>
                </c:pt>
                <c:pt idx="29">
                  <c:v>2472.6999999999998</c:v>
                </c:pt>
                <c:pt idx="30">
                  <c:v>2964.9354838709678</c:v>
                </c:pt>
                <c:pt idx="31">
                  <c:v>3075.8387096774195</c:v>
                </c:pt>
                <c:pt idx="32">
                  <c:v>2802.4333333333334</c:v>
                </c:pt>
                <c:pt idx="33">
                  <c:v>3007.8387096774195</c:v>
                </c:pt>
                <c:pt idx="34">
                  <c:v>2977.9333333333334</c:v>
                </c:pt>
                <c:pt idx="35">
                  <c:v>2997.8064516129034</c:v>
                </c:pt>
                <c:pt idx="36">
                  <c:v>2743.7419354838707</c:v>
                </c:pt>
                <c:pt idx="37">
                  <c:v>2855.8620689655172</c:v>
                </c:pt>
                <c:pt idx="38">
                  <c:v>2651.5806451612902</c:v>
                </c:pt>
                <c:pt idx="39">
                  <c:v>2570.1999999999998</c:v>
                </c:pt>
                <c:pt idx="40">
                  <c:v>2888.0645161290322</c:v>
                </c:pt>
                <c:pt idx="41">
                  <c:v>1823.2333333333333</c:v>
                </c:pt>
                <c:pt idx="42">
                  <c:v>1903.2258064516129</c:v>
                </c:pt>
                <c:pt idx="43">
                  <c:v>2286.6129032258063</c:v>
                </c:pt>
                <c:pt idx="44">
                  <c:v>2734.6666666666665</c:v>
                </c:pt>
                <c:pt idx="45">
                  <c:v>2585.6774193548385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27E-8FE9-FEDBDB45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847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'production &amp; lp'!$C$5:$AX$5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lp'!$C$110:$AX$110</c:f>
              <c:numCache>
                <c:formatCode>0</c:formatCode>
                <c:ptCount val="48"/>
                <c:pt idx="0">
                  <c:v>105.74285714285715</c:v>
                </c:pt>
                <c:pt idx="1">
                  <c:v>100.71428571428571</c:v>
                </c:pt>
                <c:pt idx="2">
                  <c:v>102.45714285714286</c:v>
                </c:pt>
                <c:pt idx="3">
                  <c:v>104.37142857142857</c:v>
                </c:pt>
                <c:pt idx="4">
                  <c:v>97.685714285714283</c:v>
                </c:pt>
                <c:pt idx="5">
                  <c:v>99.2</c:v>
                </c:pt>
                <c:pt idx="6">
                  <c:v>100.4</c:v>
                </c:pt>
                <c:pt idx="7">
                  <c:v>96.285714285714292</c:v>
                </c:pt>
                <c:pt idx="8">
                  <c:v>98.885714285714286</c:v>
                </c:pt>
                <c:pt idx="9">
                  <c:v>95</c:v>
                </c:pt>
                <c:pt idx="10">
                  <c:v>96.51428571428572</c:v>
                </c:pt>
                <c:pt idx="11">
                  <c:v>102.57142857142857</c:v>
                </c:pt>
                <c:pt idx="12">
                  <c:v>107.71428571428571</c:v>
                </c:pt>
                <c:pt idx="13">
                  <c:v>138.97142857142856</c:v>
                </c:pt>
                <c:pt idx="14">
                  <c:v>125.08571428571429</c:v>
                </c:pt>
                <c:pt idx="15">
                  <c:v>118.08571428571429</c:v>
                </c:pt>
                <c:pt idx="16">
                  <c:v>133.97142857142856</c:v>
                </c:pt>
                <c:pt idx="17">
                  <c:v>137.91176470588235</c:v>
                </c:pt>
                <c:pt idx="18">
                  <c:v>137.14705882352942</c:v>
                </c:pt>
                <c:pt idx="19">
                  <c:v>130.82857142857142</c:v>
                </c:pt>
                <c:pt idx="20">
                  <c:v>132.85714285714286</c:v>
                </c:pt>
                <c:pt idx="21">
                  <c:v>117.94285714285714</c:v>
                </c:pt>
                <c:pt idx="22">
                  <c:v>114.77142857142857</c:v>
                </c:pt>
                <c:pt idx="23">
                  <c:v>112.31428571428572</c:v>
                </c:pt>
                <c:pt idx="24">
                  <c:v>111.25714285714285</c:v>
                </c:pt>
                <c:pt idx="25">
                  <c:v>112.31428571428572</c:v>
                </c:pt>
                <c:pt idx="26">
                  <c:v>126.62857142857143</c:v>
                </c:pt>
                <c:pt idx="27">
                  <c:v>129.45714285714286</c:v>
                </c:pt>
                <c:pt idx="28">
                  <c:v>105.22857142857143</c:v>
                </c:pt>
                <c:pt idx="29">
                  <c:v>117.82857142857142</c:v>
                </c:pt>
                <c:pt idx="30">
                  <c:v>108.25714285714285</c:v>
                </c:pt>
                <c:pt idx="31">
                  <c:v>98.8</c:v>
                </c:pt>
                <c:pt idx="32">
                  <c:v>109.11111111111111</c:v>
                </c:pt>
                <c:pt idx="33">
                  <c:v>95.722222222222229</c:v>
                </c:pt>
                <c:pt idx="34">
                  <c:v>94.277777777777771</c:v>
                </c:pt>
                <c:pt idx="35">
                  <c:v>86.583333333333329</c:v>
                </c:pt>
                <c:pt idx="36">
                  <c:v>82.555555555555557</c:v>
                </c:pt>
                <c:pt idx="37">
                  <c:v>84.277777777777771</c:v>
                </c:pt>
                <c:pt idx="38">
                  <c:v>83.861111111111114</c:v>
                </c:pt>
                <c:pt idx="39">
                  <c:v>86.138888888888886</c:v>
                </c:pt>
                <c:pt idx="40">
                  <c:v>79.416666666666671</c:v>
                </c:pt>
                <c:pt idx="41">
                  <c:v>117.55555555555556</c:v>
                </c:pt>
                <c:pt idx="42">
                  <c:v>132.86111111111111</c:v>
                </c:pt>
                <c:pt idx="43">
                  <c:v>119.25</c:v>
                </c:pt>
                <c:pt idx="44">
                  <c:v>104.61111111111111</c:v>
                </c:pt>
                <c:pt idx="45">
                  <c:v>99.138888888888886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27E-8FE9-FEDBDB45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698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MCFPD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0366492146596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984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#27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lp'!$C$24:$AX$24</c:f>
              <c:numCache>
                <c:formatCode>#,##0</c:formatCode>
                <c:ptCount val="48"/>
                <c:pt idx="0">
                  <c:v>936</c:v>
                </c:pt>
                <c:pt idx="1">
                  <c:v>745</c:v>
                </c:pt>
                <c:pt idx="2">
                  <c:v>820</c:v>
                </c:pt>
                <c:pt idx="3">
                  <c:v>876</c:v>
                </c:pt>
                <c:pt idx="4">
                  <c:v>1120</c:v>
                </c:pt>
                <c:pt idx="5">
                  <c:v>216</c:v>
                </c:pt>
                <c:pt idx="6">
                  <c:v>176</c:v>
                </c:pt>
                <c:pt idx="7">
                  <c:v>858</c:v>
                </c:pt>
                <c:pt idx="8">
                  <c:v>416</c:v>
                </c:pt>
                <c:pt idx="9">
                  <c:v>790</c:v>
                </c:pt>
                <c:pt idx="10">
                  <c:v>720</c:v>
                </c:pt>
                <c:pt idx="11">
                  <c:v>592</c:v>
                </c:pt>
                <c:pt idx="12">
                  <c:v>800</c:v>
                </c:pt>
                <c:pt idx="13">
                  <c:v>194</c:v>
                </c:pt>
                <c:pt idx="14">
                  <c:v>811</c:v>
                </c:pt>
                <c:pt idx="15">
                  <c:v>958</c:v>
                </c:pt>
                <c:pt idx="16">
                  <c:v>184</c:v>
                </c:pt>
                <c:pt idx="17">
                  <c:v>745</c:v>
                </c:pt>
                <c:pt idx="18">
                  <c:v>854</c:v>
                </c:pt>
                <c:pt idx="19">
                  <c:v>879</c:v>
                </c:pt>
                <c:pt idx="20">
                  <c:v>502</c:v>
                </c:pt>
                <c:pt idx="21">
                  <c:v>755</c:v>
                </c:pt>
                <c:pt idx="22">
                  <c:v>737</c:v>
                </c:pt>
                <c:pt idx="23">
                  <c:v>703</c:v>
                </c:pt>
                <c:pt idx="24">
                  <c:v>603</c:v>
                </c:pt>
                <c:pt idx="25">
                  <c:v>664</c:v>
                </c:pt>
                <c:pt idx="26">
                  <c:v>294</c:v>
                </c:pt>
                <c:pt idx="27">
                  <c:v>104</c:v>
                </c:pt>
                <c:pt idx="28">
                  <c:v>1063</c:v>
                </c:pt>
                <c:pt idx="29">
                  <c:v>558</c:v>
                </c:pt>
                <c:pt idx="30">
                  <c:v>961</c:v>
                </c:pt>
                <c:pt idx="31">
                  <c:v>310</c:v>
                </c:pt>
                <c:pt idx="32">
                  <c:v>779</c:v>
                </c:pt>
                <c:pt idx="33">
                  <c:v>773</c:v>
                </c:pt>
                <c:pt idx="34">
                  <c:v>640</c:v>
                </c:pt>
                <c:pt idx="35">
                  <c:v>569</c:v>
                </c:pt>
                <c:pt idx="36">
                  <c:v>787</c:v>
                </c:pt>
                <c:pt idx="37">
                  <c:v>714</c:v>
                </c:pt>
                <c:pt idx="38">
                  <c:v>739</c:v>
                </c:pt>
                <c:pt idx="39">
                  <c:v>697</c:v>
                </c:pt>
                <c:pt idx="40">
                  <c:v>747</c:v>
                </c:pt>
                <c:pt idx="41">
                  <c:v>292</c:v>
                </c:pt>
                <c:pt idx="42">
                  <c:v>576</c:v>
                </c:pt>
                <c:pt idx="43">
                  <c:v>705</c:v>
                </c:pt>
                <c:pt idx="44">
                  <c:v>575</c:v>
                </c:pt>
                <c:pt idx="45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4-4EED-8D40-AEE7EDE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968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lp'!$C$88:$AX$88</c:f>
              <c:numCache>
                <c:formatCode>General</c:formatCode>
                <c:ptCount val="48"/>
                <c:pt idx="0">
                  <c:v>105</c:v>
                </c:pt>
                <c:pt idx="1">
                  <c:v>114</c:v>
                </c:pt>
                <c:pt idx="2">
                  <c:v>109</c:v>
                </c:pt>
                <c:pt idx="3">
                  <c:v>111</c:v>
                </c:pt>
                <c:pt idx="4">
                  <c:v>100</c:v>
                </c:pt>
                <c:pt idx="5">
                  <c:v>102</c:v>
                </c:pt>
                <c:pt idx="6">
                  <c:v>85</c:v>
                </c:pt>
                <c:pt idx="7">
                  <c:v>90</c:v>
                </c:pt>
                <c:pt idx="8">
                  <c:v>92</c:v>
                </c:pt>
                <c:pt idx="9">
                  <c:v>88</c:v>
                </c:pt>
                <c:pt idx="10">
                  <c:v>89</c:v>
                </c:pt>
                <c:pt idx="11">
                  <c:v>92</c:v>
                </c:pt>
                <c:pt idx="12">
                  <c:v>102</c:v>
                </c:pt>
                <c:pt idx="13">
                  <c:v>132</c:v>
                </c:pt>
                <c:pt idx="14">
                  <c:v>130</c:v>
                </c:pt>
                <c:pt idx="15">
                  <c:v>125</c:v>
                </c:pt>
                <c:pt idx="16">
                  <c:v>135</c:v>
                </c:pt>
                <c:pt idx="17">
                  <c:v>138</c:v>
                </c:pt>
                <c:pt idx="18">
                  <c:v>132</c:v>
                </c:pt>
                <c:pt idx="19">
                  <c:v>127</c:v>
                </c:pt>
                <c:pt idx="20">
                  <c:v>110</c:v>
                </c:pt>
                <c:pt idx="21">
                  <c:v>126</c:v>
                </c:pt>
                <c:pt idx="22">
                  <c:v>116</c:v>
                </c:pt>
                <c:pt idx="23">
                  <c:v>125</c:v>
                </c:pt>
                <c:pt idx="24">
                  <c:v>121</c:v>
                </c:pt>
                <c:pt idx="25">
                  <c:v>125</c:v>
                </c:pt>
                <c:pt idx="26">
                  <c:v>144</c:v>
                </c:pt>
                <c:pt idx="27">
                  <c:v>145</c:v>
                </c:pt>
                <c:pt idx="28">
                  <c:v>124</c:v>
                </c:pt>
                <c:pt idx="29">
                  <c:v>126</c:v>
                </c:pt>
                <c:pt idx="30">
                  <c:v>117</c:v>
                </c:pt>
                <c:pt idx="31">
                  <c:v>119</c:v>
                </c:pt>
                <c:pt idx="32">
                  <c:v>130</c:v>
                </c:pt>
                <c:pt idx="33">
                  <c:v>111</c:v>
                </c:pt>
                <c:pt idx="34">
                  <c:v>114</c:v>
                </c:pt>
                <c:pt idx="35">
                  <c:v>103</c:v>
                </c:pt>
                <c:pt idx="36">
                  <c:v>101</c:v>
                </c:pt>
                <c:pt idx="37">
                  <c:v>101</c:v>
                </c:pt>
                <c:pt idx="38">
                  <c:v>103</c:v>
                </c:pt>
                <c:pt idx="39">
                  <c:v>107</c:v>
                </c:pt>
                <c:pt idx="40">
                  <c:v>90</c:v>
                </c:pt>
                <c:pt idx="41">
                  <c:v>104</c:v>
                </c:pt>
                <c:pt idx="42">
                  <c:v>122</c:v>
                </c:pt>
                <c:pt idx="43">
                  <c:v>106</c:v>
                </c:pt>
                <c:pt idx="44">
                  <c:v>117</c:v>
                </c:pt>
                <c:pt idx="4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EED-8D40-AEE7EDE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749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496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#28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lp'!$C$25:$AX$25</c:f>
              <c:numCache>
                <c:formatCode>#,##0</c:formatCode>
                <c:ptCount val="48"/>
                <c:pt idx="0">
                  <c:v>1320</c:v>
                </c:pt>
                <c:pt idx="1">
                  <c:v>882</c:v>
                </c:pt>
                <c:pt idx="2">
                  <c:v>1040</c:v>
                </c:pt>
                <c:pt idx="3">
                  <c:v>1293</c:v>
                </c:pt>
                <c:pt idx="4">
                  <c:v>1114</c:v>
                </c:pt>
                <c:pt idx="5">
                  <c:v>1160</c:v>
                </c:pt>
                <c:pt idx="6">
                  <c:v>1229</c:v>
                </c:pt>
                <c:pt idx="7">
                  <c:v>1146</c:v>
                </c:pt>
                <c:pt idx="8">
                  <c:v>1090</c:v>
                </c:pt>
                <c:pt idx="9">
                  <c:v>1093</c:v>
                </c:pt>
                <c:pt idx="10">
                  <c:v>1112</c:v>
                </c:pt>
                <c:pt idx="11">
                  <c:v>1079</c:v>
                </c:pt>
                <c:pt idx="12">
                  <c:v>1029</c:v>
                </c:pt>
                <c:pt idx="13">
                  <c:v>1031</c:v>
                </c:pt>
                <c:pt idx="14">
                  <c:v>969</c:v>
                </c:pt>
                <c:pt idx="15">
                  <c:v>980</c:v>
                </c:pt>
                <c:pt idx="16">
                  <c:v>817</c:v>
                </c:pt>
                <c:pt idx="17">
                  <c:v>727</c:v>
                </c:pt>
                <c:pt idx="18">
                  <c:v>665</c:v>
                </c:pt>
                <c:pt idx="19">
                  <c:v>1001</c:v>
                </c:pt>
                <c:pt idx="20">
                  <c:v>461</c:v>
                </c:pt>
                <c:pt idx="21">
                  <c:v>742</c:v>
                </c:pt>
                <c:pt idx="22">
                  <c:v>794</c:v>
                </c:pt>
                <c:pt idx="23">
                  <c:v>891</c:v>
                </c:pt>
                <c:pt idx="24">
                  <c:v>952</c:v>
                </c:pt>
                <c:pt idx="25">
                  <c:v>621</c:v>
                </c:pt>
                <c:pt idx="26">
                  <c:v>485</c:v>
                </c:pt>
                <c:pt idx="27">
                  <c:v>428</c:v>
                </c:pt>
                <c:pt idx="28">
                  <c:v>731</c:v>
                </c:pt>
                <c:pt idx="29">
                  <c:v>417</c:v>
                </c:pt>
                <c:pt idx="30">
                  <c:v>1333</c:v>
                </c:pt>
                <c:pt idx="31">
                  <c:v>1291</c:v>
                </c:pt>
                <c:pt idx="32">
                  <c:v>566</c:v>
                </c:pt>
                <c:pt idx="33">
                  <c:v>720</c:v>
                </c:pt>
                <c:pt idx="34">
                  <c:v>631</c:v>
                </c:pt>
                <c:pt idx="35">
                  <c:v>593</c:v>
                </c:pt>
                <c:pt idx="36">
                  <c:v>712</c:v>
                </c:pt>
                <c:pt idx="37">
                  <c:v>964</c:v>
                </c:pt>
                <c:pt idx="38">
                  <c:v>1020</c:v>
                </c:pt>
                <c:pt idx="39">
                  <c:v>1003</c:v>
                </c:pt>
                <c:pt idx="40">
                  <c:v>864</c:v>
                </c:pt>
                <c:pt idx="41">
                  <c:v>588</c:v>
                </c:pt>
                <c:pt idx="42">
                  <c:v>1122</c:v>
                </c:pt>
                <c:pt idx="43">
                  <c:v>1255</c:v>
                </c:pt>
                <c:pt idx="44">
                  <c:v>977</c:v>
                </c:pt>
                <c:pt idx="45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413C-9DDA-8D8E1275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017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lp'!$C$89:$AX$89</c:f>
              <c:numCache>
                <c:formatCode>General</c:formatCode>
                <c:ptCount val="48"/>
                <c:pt idx="0">
                  <c:v>104</c:v>
                </c:pt>
                <c:pt idx="1">
                  <c:v>110</c:v>
                </c:pt>
                <c:pt idx="2">
                  <c:v>110</c:v>
                </c:pt>
                <c:pt idx="3">
                  <c:v>111</c:v>
                </c:pt>
                <c:pt idx="4">
                  <c:v>97</c:v>
                </c:pt>
                <c:pt idx="5">
                  <c:v>92</c:v>
                </c:pt>
                <c:pt idx="6">
                  <c:v>92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100</c:v>
                </c:pt>
                <c:pt idx="11">
                  <c:v>101</c:v>
                </c:pt>
                <c:pt idx="12">
                  <c:v>106</c:v>
                </c:pt>
                <c:pt idx="13">
                  <c:v>140</c:v>
                </c:pt>
                <c:pt idx="14">
                  <c:v>131</c:v>
                </c:pt>
                <c:pt idx="15">
                  <c:v>124</c:v>
                </c:pt>
                <c:pt idx="16">
                  <c:v>139</c:v>
                </c:pt>
                <c:pt idx="17">
                  <c:v>140</c:v>
                </c:pt>
                <c:pt idx="18">
                  <c:v>138</c:v>
                </c:pt>
                <c:pt idx="19">
                  <c:v>129</c:v>
                </c:pt>
                <c:pt idx="20">
                  <c:v>124</c:v>
                </c:pt>
                <c:pt idx="21">
                  <c:v>129</c:v>
                </c:pt>
                <c:pt idx="22">
                  <c:v>118</c:v>
                </c:pt>
                <c:pt idx="23">
                  <c:v>123</c:v>
                </c:pt>
                <c:pt idx="24">
                  <c:v>122</c:v>
                </c:pt>
                <c:pt idx="25">
                  <c:v>124</c:v>
                </c:pt>
                <c:pt idx="26">
                  <c:v>147</c:v>
                </c:pt>
                <c:pt idx="27">
                  <c:v>151</c:v>
                </c:pt>
                <c:pt idx="28">
                  <c:v>131</c:v>
                </c:pt>
                <c:pt idx="29">
                  <c:v>133</c:v>
                </c:pt>
                <c:pt idx="30">
                  <c:v>119</c:v>
                </c:pt>
                <c:pt idx="31">
                  <c:v>114</c:v>
                </c:pt>
                <c:pt idx="32">
                  <c:v>132</c:v>
                </c:pt>
                <c:pt idx="33">
                  <c:v>115</c:v>
                </c:pt>
                <c:pt idx="34">
                  <c:v>114</c:v>
                </c:pt>
                <c:pt idx="35">
                  <c:v>109</c:v>
                </c:pt>
                <c:pt idx="36">
                  <c:v>110</c:v>
                </c:pt>
                <c:pt idx="37">
                  <c:v>107</c:v>
                </c:pt>
                <c:pt idx="38">
                  <c:v>108</c:v>
                </c:pt>
                <c:pt idx="39">
                  <c:v>111</c:v>
                </c:pt>
                <c:pt idx="40">
                  <c:v>92</c:v>
                </c:pt>
                <c:pt idx="41">
                  <c:v>131</c:v>
                </c:pt>
                <c:pt idx="42">
                  <c:v>129</c:v>
                </c:pt>
                <c:pt idx="43">
                  <c:v>116</c:v>
                </c:pt>
                <c:pt idx="44">
                  <c:v>120</c:v>
                </c:pt>
                <c:pt idx="4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3-413C-9DDA-8D8E1275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760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601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#29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lp'!$C$26:$AX$26</c:f>
              <c:numCache>
                <c:formatCode>#,##0</c:formatCode>
                <c:ptCount val="48"/>
                <c:pt idx="0">
                  <c:v>2198</c:v>
                </c:pt>
                <c:pt idx="1">
                  <c:v>3461</c:v>
                </c:pt>
                <c:pt idx="2">
                  <c:v>3877</c:v>
                </c:pt>
                <c:pt idx="3">
                  <c:v>3370</c:v>
                </c:pt>
                <c:pt idx="4">
                  <c:v>3150</c:v>
                </c:pt>
                <c:pt idx="5">
                  <c:v>3323</c:v>
                </c:pt>
                <c:pt idx="6">
                  <c:v>3334</c:v>
                </c:pt>
                <c:pt idx="7">
                  <c:v>3620</c:v>
                </c:pt>
                <c:pt idx="8">
                  <c:v>4229</c:v>
                </c:pt>
                <c:pt idx="9">
                  <c:v>3600</c:v>
                </c:pt>
                <c:pt idx="10">
                  <c:v>3058</c:v>
                </c:pt>
                <c:pt idx="11">
                  <c:v>3157</c:v>
                </c:pt>
                <c:pt idx="12">
                  <c:v>1837</c:v>
                </c:pt>
                <c:pt idx="13">
                  <c:v>1804</c:v>
                </c:pt>
                <c:pt idx="14">
                  <c:v>2951</c:v>
                </c:pt>
                <c:pt idx="15">
                  <c:v>3274</c:v>
                </c:pt>
                <c:pt idx="16">
                  <c:v>3092</c:v>
                </c:pt>
                <c:pt idx="17">
                  <c:v>1967</c:v>
                </c:pt>
                <c:pt idx="18">
                  <c:v>12</c:v>
                </c:pt>
                <c:pt idx="19">
                  <c:v>74</c:v>
                </c:pt>
                <c:pt idx="20">
                  <c:v>341</c:v>
                </c:pt>
                <c:pt idx="21">
                  <c:v>645</c:v>
                </c:pt>
                <c:pt idx="22">
                  <c:v>584</c:v>
                </c:pt>
                <c:pt idx="23">
                  <c:v>778</c:v>
                </c:pt>
                <c:pt idx="24">
                  <c:v>764</c:v>
                </c:pt>
                <c:pt idx="25">
                  <c:v>614</c:v>
                </c:pt>
                <c:pt idx="26">
                  <c:v>523</c:v>
                </c:pt>
                <c:pt idx="27">
                  <c:v>431</c:v>
                </c:pt>
                <c:pt idx="28">
                  <c:v>697</c:v>
                </c:pt>
                <c:pt idx="29">
                  <c:v>605</c:v>
                </c:pt>
                <c:pt idx="30">
                  <c:v>1035</c:v>
                </c:pt>
                <c:pt idx="31">
                  <c:v>807</c:v>
                </c:pt>
                <c:pt idx="32">
                  <c:v>667</c:v>
                </c:pt>
                <c:pt idx="33">
                  <c:v>654</c:v>
                </c:pt>
                <c:pt idx="34">
                  <c:v>515</c:v>
                </c:pt>
                <c:pt idx="35">
                  <c:v>729</c:v>
                </c:pt>
                <c:pt idx="36">
                  <c:v>536</c:v>
                </c:pt>
                <c:pt idx="37">
                  <c:v>641</c:v>
                </c:pt>
                <c:pt idx="38">
                  <c:v>910</c:v>
                </c:pt>
                <c:pt idx="39">
                  <c:v>688</c:v>
                </c:pt>
                <c:pt idx="40">
                  <c:v>541</c:v>
                </c:pt>
                <c:pt idx="41">
                  <c:v>465</c:v>
                </c:pt>
                <c:pt idx="42">
                  <c:v>870</c:v>
                </c:pt>
                <c:pt idx="43">
                  <c:v>795</c:v>
                </c:pt>
                <c:pt idx="44">
                  <c:v>787</c:v>
                </c:pt>
                <c:pt idx="45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8-4293-AEC7-18C4CCDA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558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lp'!$C$90:$AX$90</c:f>
              <c:numCache>
                <c:formatCode>General</c:formatCode>
                <c:ptCount val="48"/>
                <c:pt idx="0">
                  <c:v>98</c:v>
                </c:pt>
                <c:pt idx="1">
                  <c:v>101</c:v>
                </c:pt>
                <c:pt idx="2">
                  <c:v>96</c:v>
                </c:pt>
                <c:pt idx="3">
                  <c:v>93</c:v>
                </c:pt>
                <c:pt idx="4">
                  <c:v>91</c:v>
                </c:pt>
                <c:pt idx="5">
                  <c:v>94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93</c:v>
                </c:pt>
                <c:pt idx="10">
                  <c:v>96</c:v>
                </c:pt>
                <c:pt idx="11">
                  <c:v>87</c:v>
                </c:pt>
                <c:pt idx="12">
                  <c:v>91</c:v>
                </c:pt>
                <c:pt idx="13">
                  <c:v>123</c:v>
                </c:pt>
                <c:pt idx="14">
                  <c:v>111</c:v>
                </c:pt>
                <c:pt idx="15">
                  <c:v>104</c:v>
                </c:pt>
                <c:pt idx="16">
                  <c:v>123</c:v>
                </c:pt>
                <c:pt idx="17">
                  <c:v>125</c:v>
                </c:pt>
                <c:pt idx="18">
                  <c:v>131</c:v>
                </c:pt>
                <c:pt idx="19">
                  <c:v>121</c:v>
                </c:pt>
                <c:pt idx="20">
                  <c:v>116</c:v>
                </c:pt>
                <c:pt idx="21">
                  <c:v>78</c:v>
                </c:pt>
                <c:pt idx="22">
                  <c:v>68</c:v>
                </c:pt>
                <c:pt idx="23">
                  <c:v>64</c:v>
                </c:pt>
                <c:pt idx="24">
                  <c:v>64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87</c:v>
                </c:pt>
                <c:pt idx="30">
                  <c:v>74</c:v>
                </c:pt>
                <c:pt idx="31">
                  <c:v>64</c:v>
                </c:pt>
                <c:pt idx="32">
                  <c:v>70</c:v>
                </c:pt>
                <c:pt idx="33">
                  <c:v>63</c:v>
                </c:pt>
                <c:pt idx="34">
                  <c:v>61</c:v>
                </c:pt>
                <c:pt idx="35">
                  <c:v>56</c:v>
                </c:pt>
                <c:pt idx="36">
                  <c:v>52</c:v>
                </c:pt>
                <c:pt idx="37">
                  <c:v>57</c:v>
                </c:pt>
                <c:pt idx="38">
                  <c:v>55</c:v>
                </c:pt>
                <c:pt idx="39">
                  <c:v>59</c:v>
                </c:pt>
                <c:pt idx="40">
                  <c:v>62</c:v>
                </c:pt>
                <c:pt idx="41">
                  <c:v>120</c:v>
                </c:pt>
                <c:pt idx="42">
                  <c:v>123</c:v>
                </c:pt>
                <c:pt idx="43">
                  <c:v>108</c:v>
                </c:pt>
                <c:pt idx="44">
                  <c:v>64</c:v>
                </c:pt>
                <c:pt idx="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8-4293-AEC7-18C4CCDA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755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555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#30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lp'!$C$27:$AX$27</c:f>
              <c:numCache>
                <c:formatCode>#,##0</c:formatCode>
                <c:ptCount val="48"/>
                <c:pt idx="0">
                  <c:v>1063</c:v>
                </c:pt>
                <c:pt idx="1">
                  <c:v>1194</c:v>
                </c:pt>
                <c:pt idx="2">
                  <c:v>1250</c:v>
                </c:pt>
                <c:pt idx="3">
                  <c:v>1262</c:v>
                </c:pt>
                <c:pt idx="4">
                  <c:v>1403</c:v>
                </c:pt>
                <c:pt idx="5">
                  <c:v>1354</c:v>
                </c:pt>
                <c:pt idx="6">
                  <c:v>1389</c:v>
                </c:pt>
                <c:pt idx="7">
                  <c:v>1385</c:v>
                </c:pt>
                <c:pt idx="8">
                  <c:v>1353</c:v>
                </c:pt>
                <c:pt idx="9">
                  <c:v>1328</c:v>
                </c:pt>
                <c:pt idx="10">
                  <c:v>1270</c:v>
                </c:pt>
                <c:pt idx="11">
                  <c:v>1131</c:v>
                </c:pt>
                <c:pt idx="12">
                  <c:v>1103</c:v>
                </c:pt>
                <c:pt idx="13">
                  <c:v>1412</c:v>
                </c:pt>
                <c:pt idx="14">
                  <c:v>1404</c:v>
                </c:pt>
                <c:pt idx="15">
                  <c:v>1247</c:v>
                </c:pt>
                <c:pt idx="16">
                  <c:v>1379</c:v>
                </c:pt>
                <c:pt idx="17">
                  <c:v>1336</c:v>
                </c:pt>
                <c:pt idx="18">
                  <c:v>1422</c:v>
                </c:pt>
                <c:pt idx="19">
                  <c:v>1326</c:v>
                </c:pt>
                <c:pt idx="20">
                  <c:v>1196</c:v>
                </c:pt>
                <c:pt idx="21">
                  <c:v>1375</c:v>
                </c:pt>
                <c:pt idx="22">
                  <c:v>1404</c:v>
                </c:pt>
                <c:pt idx="23">
                  <c:v>1148</c:v>
                </c:pt>
                <c:pt idx="24">
                  <c:v>1446</c:v>
                </c:pt>
                <c:pt idx="25">
                  <c:v>1176</c:v>
                </c:pt>
                <c:pt idx="26">
                  <c:v>1260</c:v>
                </c:pt>
                <c:pt idx="27">
                  <c:v>1261</c:v>
                </c:pt>
                <c:pt idx="28">
                  <c:v>1311</c:v>
                </c:pt>
                <c:pt idx="29">
                  <c:v>1251</c:v>
                </c:pt>
                <c:pt idx="30">
                  <c:v>1361</c:v>
                </c:pt>
                <c:pt idx="31">
                  <c:v>1320</c:v>
                </c:pt>
                <c:pt idx="32">
                  <c:v>1222</c:v>
                </c:pt>
                <c:pt idx="33">
                  <c:v>1245</c:v>
                </c:pt>
                <c:pt idx="34">
                  <c:v>1230</c:v>
                </c:pt>
                <c:pt idx="35">
                  <c:v>1111</c:v>
                </c:pt>
                <c:pt idx="36">
                  <c:v>1208</c:v>
                </c:pt>
                <c:pt idx="37">
                  <c:v>1141</c:v>
                </c:pt>
                <c:pt idx="38">
                  <c:v>1229</c:v>
                </c:pt>
                <c:pt idx="39">
                  <c:v>1187</c:v>
                </c:pt>
                <c:pt idx="40">
                  <c:v>1267</c:v>
                </c:pt>
                <c:pt idx="41">
                  <c:v>1202</c:v>
                </c:pt>
                <c:pt idx="42">
                  <c:v>1264</c:v>
                </c:pt>
                <c:pt idx="43">
                  <c:v>1182</c:v>
                </c:pt>
                <c:pt idx="44">
                  <c:v>1193</c:v>
                </c:pt>
                <c:pt idx="45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D-4CCB-93F9-64A6168F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280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lp'!$C$91:$AX$91</c:f>
              <c:numCache>
                <c:formatCode>General</c:formatCode>
                <c:ptCount val="48"/>
                <c:pt idx="0">
                  <c:v>113</c:v>
                </c:pt>
                <c:pt idx="1">
                  <c:v>109</c:v>
                </c:pt>
                <c:pt idx="2">
                  <c:v>102</c:v>
                </c:pt>
                <c:pt idx="3">
                  <c:v>106</c:v>
                </c:pt>
                <c:pt idx="4">
                  <c:v>98</c:v>
                </c:pt>
                <c:pt idx="5">
                  <c:v>95</c:v>
                </c:pt>
                <c:pt idx="6">
                  <c:v>93</c:v>
                </c:pt>
                <c:pt idx="7">
                  <c:v>92</c:v>
                </c:pt>
                <c:pt idx="8">
                  <c:v>99</c:v>
                </c:pt>
                <c:pt idx="9">
                  <c:v>96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160</c:v>
                </c:pt>
                <c:pt idx="14">
                  <c:v>157</c:v>
                </c:pt>
                <c:pt idx="15">
                  <c:v>149</c:v>
                </c:pt>
                <c:pt idx="16">
                  <c:v>149</c:v>
                </c:pt>
                <c:pt idx="17">
                  <c:v>141</c:v>
                </c:pt>
                <c:pt idx="18">
                  <c:v>138</c:v>
                </c:pt>
                <c:pt idx="19">
                  <c:v>128</c:v>
                </c:pt>
                <c:pt idx="20">
                  <c:v>133</c:v>
                </c:pt>
                <c:pt idx="21">
                  <c:v>137</c:v>
                </c:pt>
                <c:pt idx="22">
                  <c:v>153</c:v>
                </c:pt>
                <c:pt idx="23">
                  <c:v>138</c:v>
                </c:pt>
                <c:pt idx="24">
                  <c:v>146</c:v>
                </c:pt>
                <c:pt idx="25">
                  <c:v>124</c:v>
                </c:pt>
                <c:pt idx="26">
                  <c:v>152</c:v>
                </c:pt>
                <c:pt idx="27">
                  <c:v>164</c:v>
                </c:pt>
                <c:pt idx="28">
                  <c:v>132</c:v>
                </c:pt>
                <c:pt idx="29">
                  <c:v>136</c:v>
                </c:pt>
                <c:pt idx="30">
                  <c:v>119</c:v>
                </c:pt>
                <c:pt idx="31">
                  <c:v>113</c:v>
                </c:pt>
                <c:pt idx="32">
                  <c:v>130</c:v>
                </c:pt>
                <c:pt idx="33">
                  <c:v>117</c:v>
                </c:pt>
                <c:pt idx="34">
                  <c:v>120</c:v>
                </c:pt>
                <c:pt idx="35">
                  <c:v>108</c:v>
                </c:pt>
                <c:pt idx="36">
                  <c:v>111</c:v>
                </c:pt>
                <c:pt idx="37">
                  <c:v>105</c:v>
                </c:pt>
                <c:pt idx="38">
                  <c:v>117</c:v>
                </c:pt>
                <c:pt idx="39">
                  <c:v>114</c:v>
                </c:pt>
                <c:pt idx="40">
                  <c:v>97</c:v>
                </c:pt>
                <c:pt idx="41">
                  <c:v>131</c:v>
                </c:pt>
                <c:pt idx="42">
                  <c:v>129</c:v>
                </c:pt>
                <c:pt idx="43">
                  <c:v>115</c:v>
                </c:pt>
                <c:pt idx="44">
                  <c:v>118</c:v>
                </c:pt>
                <c:pt idx="4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D-4CCB-93F9-64A6168F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08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828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#31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lp'!$C$28:$AX$28</c:f>
              <c:numCache>
                <c:formatCode>#,##0</c:formatCode>
                <c:ptCount val="48"/>
                <c:pt idx="0">
                  <c:v>380</c:v>
                </c:pt>
                <c:pt idx="1">
                  <c:v>351</c:v>
                </c:pt>
                <c:pt idx="2">
                  <c:v>403</c:v>
                </c:pt>
                <c:pt idx="3">
                  <c:v>553</c:v>
                </c:pt>
                <c:pt idx="4">
                  <c:v>493</c:v>
                </c:pt>
                <c:pt idx="5">
                  <c:v>434</c:v>
                </c:pt>
                <c:pt idx="6">
                  <c:v>434</c:v>
                </c:pt>
                <c:pt idx="7">
                  <c:v>431</c:v>
                </c:pt>
                <c:pt idx="8">
                  <c:v>426</c:v>
                </c:pt>
                <c:pt idx="9">
                  <c:v>445</c:v>
                </c:pt>
                <c:pt idx="10">
                  <c:v>473</c:v>
                </c:pt>
                <c:pt idx="11">
                  <c:v>443</c:v>
                </c:pt>
                <c:pt idx="12">
                  <c:v>171</c:v>
                </c:pt>
                <c:pt idx="13">
                  <c:v>366</c:v>
                </c:pt>
                <c:pt idx="14">
                  <c:v>401</c:v>
                </c:pt>
                <c:pt idx="15">
                  <c:v>403</c:v>
                </c:pt>
                <c:pt idx="16">
                  <c:v>395</c:v>
                </c:pt>
                <c:pt idx="17">
                  <c:v>313</c:v>
                </c:pt>
                <c:pt idx="18">
                  <c:v>378</c:v>
                </c:pt>
                <c:pt idx="19">
                  <c:v>354</c:v>
                </c:pt>
                <c:pt idx="20">
                  <c:v>329</c:v>
                </c:pt>
                <c:pt idx="21">
                  <c:v>270</c:v>
                </c:pt>
                <c:pt idx="22">
                  <c:v>371</c:v>
                </c:pt>
                <c:pt idx="23">
                  <c:v>503</c:v>
                </c:pt>
                <c:pt idx="24">
                  <c:v>526</c:v>
                </c:pt>
                <c:pt idx="25">
                  <c:v>382</c:v>
                </c:pt>
                <c:pt idx="26">
                  <c:v>278</c:v>
                </c:pt>
                <c:pt idx="27">
                  <c:v>776</c:v>
                </c:pt>
                <c:pt idx="28">
                  <c:v>1056</c:v>
                </c:pt>
                <c:pt idx="29">
                  <c:v>916</c:v>
                </c:pt>
                <c:pt idx="30">
                  <c:v>661</c:v>
                </c:pt>
                <c:pt idx="31">
                  <c:v>796</c:v>
                </c:pt>
                <c:pt idx="32">
                  <c:v>556</c:v>
                </c:pt>
                <c:pt idx="33">
                  <c:v>639</c:v>
                </c:pt>
                <c:pt idx="34">
                  <c:v>564</c:v>
                </c:pt>
                <c:pt idx="35">
                  <c:v>552</c:v>
                </c:pt>
                <c:pt idx="36">
                  <c:v>482</c:v>
                </c:pt>
                <c:pt idx="37">
                  <c:v>454</c:v>
                </c:pt>
                <c:pt idx="38">
                  <c:v>494</c:v>
                </c:pt>
                <c:pt idx="39">
                  <c:v>512</c:v>
                </c:pt>
                <c:pt idx="40">
                  <c:v>545</c:v>
                </c:pt>
                <c:pt idx="41">
                  <c:v>444</c:v>
                </c:pt>
                <c:pt idx="42">
                  <c:v>420</c:v>
                </c:pt>
                <c:pt idx="43">
                  <c:v>455</c:v>
                </c:pt>
                <c:pt idx="44">
                  <c:v>444</c:v>
                </c:pt>
                <c:pt idx="45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B-4EAF-9783-1395AAC1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509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lp'!$C$92:$AX$92</c:f>
              <c:numCache>
                <c:formatCode>General</c:formatCode>
                <c:ptCount val="48"/>
                <c:pt idx="0">
                  <c:v>177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86</c:v>
                </c:pt>
                <c:pt idx="5">
                  <c:v>85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85</c:v>
                </c:pt>
                <c:pt idx="10">
                  <c:v>83</c:v>
                </c:pt>
                <c:pt idx="11">
                  <c:v>85</c:v>
                </c:pt>
                <c:pt idx="12">
                  <c:v>75</c:v>
                </c:pt>
                <c:pt idx="13">
                  <c:v>133</c:v>
                </c:pt>
                <c:pt idx="14">
                  <c:v>111</c:v>
                </c:pt>
                <c:pt idx="15">
                  <c:v>104</c:v>
                </c:pt>
                <c:pt idx="16">
                  <c:v>122</c:v>
                </c:pt>
                <c:pt idx="17">
                  <c:v>125</c:v>
                </c:pt>
                <c:pt idx="18">
                  <c:v>133</c:v>
                </c:pt>
                <c:pt idx="19">
                  <c:v>126</c:v>
                </c:pt>
                <c:pt idx="20">
                  <c:v>134</c:v>
                </c:pt>
                <c:pt idx="21">
                  <c:v>71</c:v>
                </c:pt>
                <c:pt idx="22">
                  <c:v>70</c:v>
                </c:pt>
                <c:pt idx="23">
                  <c:v>66</c:v>
                </c:pt>
                <c:pt idx="24">
                  <c:v>71</c:v>
                </c:pt>
                <c:pt idx="25">
                  <c:v>56</c:v>
                </c:pt>
                <c:pt idx="26">
                  <c:v>68</c:v>
                </c:pt>
                <c:pt idx="27">
                  <c:v>84</c:v>
                </c:pt>
                <c:pt idx="28">
                  <c:v>63</c:v>
                </c:pt>
                <c:pt idx="29">
                  <c:v>84</c:v>
                </c:pt>
                <c:pt idx="30">
                  <c:v>77</c:v>
                </c:pt>
                <c:pt idx="31">
                  <c:v>73</c:v>
                </c:pt>
                <c:pt idx="32">
                  <c:v>73</c:v>
                </c:pt>
                <c:pt idx="33">
                  <c:v>69</c:v>
                </c:pt>
                <c:pt idx="34">
                  <c:v>65</c:v>
                </c:pt>
                <c:pt idx="35">
                  <c:v>63</c:v>
                </c:pt>
                <c:pt idx="36">
                  <c:v>54</c:v>
                </c:pt>
                <c:pt idx="37">
                  <c:v>60</c:v>
                </c:pt>
                <c:pt idx="38">
                  <c:v>54</c:v>
                </c:pt>
                <c:pt idx="39">
                  <c:v>57</c:v>
                </c:pt>
                <c:pt idx="40">
                  <c:v>64</c:v>
                </c:pt>
                <c:pt idx="41">
                  <c:v>121</c:v>
                </c:pt>
                <c:pt idx="42">
                  <c:v>129</c:v>
                </c:pt>
                <c:pt idx="43">
                  <c:v>121</c:v>
                </c:pt>
                <c:pt idx="44">
                  <c:v>89</c:v>
                </c:pt>
                <c:pt idx="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B-4EAF-9783-1395AAC1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085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850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#32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lp'!$C$29:$AX$29</c:f>
              <c:numCache>
                <c:formatCode>#,##0</c:formatCode>
                <c:ptCount val="48"/>
                <c:pt idx="0">
                  <c:v>2540</c:v>
                </c:pt>
                <c:pt idx="1">
                  <c:v>2470</c:v>
                </c:pt>
                <c:pt idx="2">
                  <c:v>2769</c:v>
                </c:pt>
                <c:pt idx="3">
                  <c:v>2582</c:v>
                </c:pt>
                <c:pt idx="4">
                  <c:v>2220</c:v>
                </c:pt>
                <c:pt idx="5">
                  <c:v>634</c:v>
                </c:pt>
                <c:pt idx="6">
                  <c:v>312</c:v>
                </c:pt>
                <c:pt idx="7">
                  <c:v>993</c:v>
                </c:pt>
                <c:pt idx="8">
                  <c:v>1090</c:v>
                </c:pt>
                <c:pt idx="9">
                  <c:v>1263</c:v>
                </c:pt>
                <c:pt idx="10">
                  <c:v>1052</c:v>
                </c:pt>
                <c:pt idx="11">
                  <c:v>1154</c:v>
                </c:pt>
                <c:pt idx="12">
                  <c:v>1118</c:v>
                </c:pt>
                <c:pt idx="13">
                  <c:v>429</c:v>
                </c:pt>
                <c:pt idx="14">
                  <c:v>998</c:v>
                </c:pt>
                <c:pt idx="15">
                  <c:v>860</c:v>
                </c:pt>
                <c:pt idx="16">
                  <c:v>695</c:v>
                </c:pt>
                <c:pt idx="17">
                  <c:v>851</c:v>
                </c:pt>
                <c:pt idx="18">
                  <c:v>1056</c:v>
                </c:pt>
                <c:pt idx="19">
                  <c:v>865</c:v>
                </c:pt>
                <c:pt idx="20">
                  <c:v>522</c:v>
                </c:pt>
                <c:pt idx="21">
                  <c:v>589</c:v>
                </c:pt>
                <c:pt idx="22">
                  <c:v>377</c:v>
                </c:pt>
                <c:pt idx="23">
                  <c:v>833</c:v>
                </c:pt>
                <c:pt idx="24">
                  <c:v>161</c:v>
                </c:pt>
                <c:pt idx="25">
                  <c:v>481</c:v>
                </c:pt>
                <c:pt idx="26">
                  <c:v>46</c:v>
                </c:pt>
                <c:pt idx="27">
                  <c:v>30</c:v>
                </c:pt>
                <c:pt idx="28">
                  <c:v>322</c:v>
                </c:pt>
                <c:pt idx="29">
                  <c:v>534</c:v>
                </c:pt>
                <c:pt idx="30">
                  <c:v>861</c:v>
                </c:pt>
                <c:pt idx="31">
                  <c:v>1826</c:v>
                </c:pt>
                <c:pt idx="32">
                  <c:v>956</c:v>
                </c:pt>
                <c:pt idx="33">
                  <c:v>2263</c:v>
                </c:pt>
                <c:pt idx="34">
                  <c:v>2343</c:v>
                </c:pt>
                <c:pt idx="35">
                  <c:v>2390</c:v>
                </c:pt>
                <c:pt idx="36">
                  <c:v>1873</c:v>
                </c:pt>
                <c:pt idx="37">
                  <c:v>2218</c:v>
                </c:pt>
                <c:pt idx="38">
                  <c:v>2048</c:v>
                </c:pt>
                <c:pt idx="39">
                  <c:v>2167</c:v>
                </c:pt>
                <c:pt idx="40">
                  <c:v>2414</c:v>
                </c:pt>
                <c:pt idx="41">
                  <c:v>1273</c:v>
                </c:pt>
                <c:pt idx="42">
                  <c:v>350</c:v>
                </c:pt>
                <c:pt idx="43">
                  <c:v>482</c:v>
                </c:pt>
                <c:pt idx="44">
                  <c:v>407</c:v>
                </c:pt>
                <c:pt idx="45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F-437B-AA27-0DF8CAB8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592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lp'!$C$93:$AX$93</c:f>
              <c:numCache>
                <c:formatCode>General</c:formatCode>
                <c:ptCount val="48"/>
                <c:pt idx="0">
                  <c:v>91</c:v>
                </c:pt>
                <c:pt idx="1">
                  <c:v>81</c:v>
                </c:pt>
                <c:pt idx="2">
                  <c:v>79</c:v>
                </c:pt>
                <c:pt idx="3">
                  <c:v>87</c:v>
                </c:pt>
                <c:pt idx="4">
                  <c:v>85</c:v>
                </c:pt>
                <c:pt idx="5">
                  <c:v>80</c:v>
                </c:pt>
                <c:pt idx="6">
                  <c:v>105</c:v>
                </c:pt>
                <c:pt idx="7">
                  <c:v>85</c:v>
                </c:pt>
                <c:pt idx="8">
                  <c:v>83</c:v>
                </c:pt>
                <c:pt idx="9">
                  <c:v>103</c:v>
                </c:pt>
                <c:pt idx="10">
                  <c:v>94</c:v>
                </c:pt>
                <c:pt idx="11">
                  <c:v>93</c:v>
                </c:pt>
                <c:pt idx="12">
                  <c:v>95</c:v>
                </c:pt>
                <c:pt idx="13">
                  <c:v>140</c:v>
                </c:pt>
                <c:pt idx="14">
                  <c:v>112</c:v>
                </c:pt>
                <c:pt idx="15">
                  <c:v>100</c:v>
                </c:pt>
                <c:pt idx="16">
                  <c:v>126</c:v>
                </c:pt>
                <c:pt idx="17">
                  <c:v>136</c:v>
                </c:pt>
                <c:pt idx="18">
                  <c:v>133</c:v>
                </c:pt>
                <c:pt idx="19">
                  <c:v>125</c:v>
                </c:pt>
                <c:pt idx="20">
                  <c:v>129</c:v>
                </c:pt>
                <c:pt idx="21">
                  <c:v>129</c:v>
                </c:pt>
                <c:pt idx="22">
                  <c:v>141</c:v>
                </c:pt>
                <c:pt idx="23">
                  <c:v>135</c:v>
                </c:pt>
                <c:pt idx="24">
                  <c:v>122</c:v>
                </c:pt>
                <c:pt idx="25">
                  <c:v>121</c:v>
                </c:pt>
                <c:pt idx="26">
                  <c:v>140</c:v>
                </c:pt>
                <c:pt idx="27">
                  <c:v>146</c:v>
                </c:pt>
                <c:pt idx="28">
                  <c:v>108</c:v>
                </c:pt>
                <c:pt idx="29">
                  <c:v>130</c:v>
                </c:pt>
                <c:pt idx="30">
                  <c:v>120</c:v>
                </c:pt>
                <c:pt idx="31">
                  <c:v>115</c:v>
                </c:pt>
                <c:pt idx="32">
                  <c:v>131</c:v>
                </c:pt>
                <c:pt idx="33">
                  <c:v>112</c:v>
                </c:pt>
                <c:pt idx="34">
                  <c:v>106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94</c:v>
                </c:pt>
                <c:pt idx="40">
                  <c:v>90</c:v>
                </c:pt>
                <c:pt idx="41">
                  <c:v>138</c:v>
                </c:pt>
                <c:pt idx="42">
                  <c:v>135</c:v>
                </c:pt>
                <c:pt idx="43">
                  <c:v>144</c:v>
                </c:pt>
                <c:pt idx="44">
                  <c:v>141</c:v>
                </c:pt>
                <c:pt idx="4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F-437B-AA27-0DF8CAB8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095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959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#33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lp'!$C$30:$AX$30</c:f>
              <c:numCache>
                <c:formatCode>#,##0</c:formatCode>
                <c:ptCount val="48"/>
                <c:pt idx="0">
                  <c:v>410</c:v>
                </c:pt>
                <c:pt idx="1">
                  <c:v>267</c:v>
                </c:pt>
                <c:pt idx="2">
                  <c:v>393</c:v>
                </c:pt>
                <c:pt idx="3">
                  <c:v>342</c:v>
                </c:pt>
                <c:pt idx="4">
                  <c:v>369</c:v>
                </c:pt>
                <c:pt idx="5">
                  <c:v>366</c:v>
                </c:pt>
                <c:pt idx="6">
                  <c:v>381</c:v>
                </c:pt>
                <c:pt idx="7">
                  <c:v>356</c:v>
                </c:pt>
                <c:pt idx="8">
                  <c:v>390</c:v>
                </c:pt>
                <c:pt idx="9">
                  <c:v>377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F-4BF7-999F-28368CBA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221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lp'!$C$94:$AX$94</c:f>
              <c:numCache>
                <c:formatCode>General</c:formatCode>
                <c:ptCount val="48"/>
                <c:pt idx="0">
                  <c:v>94</c:v>
                </c:pt>
                <c:pt idx="1">
                  <c:v>93</c:v>
                </c:pt>
                <c:pt idx="2">
                  <c:v>101</c:v>
                </c:pt>
                <c:pt idx="3">
                  <c:v>105</c:v>
                </c:pt>
                <c:pt idx="4">
                  <c:v>92</c:v>
                </c:pt>
                <c:pt idx="5">
                  <c:v>89</c:v>
                </c:pt>
                <c:pt idx="6">
                  <c:v>89</c:v>
                </c:pt>
                <c:pt idx="7">
                  <c:v>87</c:v>
                </c:pt>
                <c:pt idx="8">
                  <c:v>92</c:v>
                </c:pt>
                <c:pt idx="9">
                  <c:v>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F-4BF7-999F-28368CBA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542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422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#35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lp'!$C$31:$AX$31</c:f>
              <c:numCache>
                <c:formatCode>#,##0</c:formatCode>
                <c:ptCount val="48"/>
                <c:pt idx="0">
                  <c:v>1894</c:v>
                </c:pt>
                <c:pt idx="1">
                  <c:v>1487</c:v>
                </c:pt>
                <c:pt idx="2">
                  <c:v>1173</c:v>
                </c:pt>
                <c:pt idx="3">
                  <c:v>1255</c:v>
                </c:pt>
                <c:pt idx="4">
                  <c:v>1586</c:v>
                </c:pt>
                <c:pt idx="5">
                  <c:v>1815</c:v>
                </c:pt>
                <c:pt idx="6">
                  <c:v>1603</c:v>
                </c:pt>
                <c:pt idx="7">
                  <c:v>1542</c:v>
                </c:pt>
                <c:pt idx="8">
                  <c:v>1489</c:v>
                </c:pt>
                <c:pt idx="9">
                  <c:v>1487</c:v>
                </c:pt>
                <c:pt idx="10">
                  <c:v>1372</c:v>
                </c:pt>
                <c:pt idx="11">
                  <c:v>1516</c:v>
                </c:pt>
                <c:pt idx="12">
                  <c:v>1177</c:v>
                </c:pt>
                <c:pt idx="13">
                  <c:v>1130</c:v>
                </c:pt>
                <c:pt idx="14">
                  <c:v>1165</c:v>
                </c:pt>
                <c:pt idx="15">
                  <c:v>1252</c:v>
                </c:pt>
                <c:pt idx="16">
                  <c:v>1331</c:v>
                </c:pt>
                <c:pt idx="17">
                  <c:v>1460</c:v>
                </c:pt>
                <c:pt idx="18">
                  <c:v>1836</c:v>
                </c:pt>
                <c:pt idx="19">
                  <c:v>1760</c:v>
                </c:pt>
                <c:pt idx="20">
                  <c:v>1320</c:v>
                </c:pt>
                <c:pt idx="21">
                  <c:v>1430</c:v>
                </c:pt>
                <c:pt idx="22">
                  <c:v>1567</c:v>
                </c:pt>
                <c:pt idx="23">
                  <c:v>1684</c:v>
                </c:pt>
                <c:pt idx="24">
                  <c:v>1630</c:v>
                </c:pt>
                <c:pt idx="25">
                  <c:v>1443</c:v>
                </c:pt>
                <c:pt idx="26">
                  <c:v>1575</c:v>
                </c:pt>
                <c:pt idx="27">
                  <c:v>1399</c:v>
                </c:pt>
                <c:pt idx="28">
                  <c:v>1502</c:v>
                </c:pt>
                <c:pt idx="29">
                  <c:v>1417</c:v>
                </c:pt>
                <c:pt idx="30">
                  <c:v>1458</c:v>
                </c:pt>
                <c:pt idx="31">
                  <c:v>1468</c:v>
                </c:pt>
                <c:pt idx="32">
                  <c:v>1374</c:v>
                </c:pt>
                <c:pt idx="33">
                  <c:v>1377</c:v>
                </c:pt>
                <c:pt idx="34">
                  <c:v>1314</c:v>
                </c:pt>
                <c:pt idx="35">
                  <c:v>1459</c:v>
                </c:pt>
                <c:pt idx="36">
                  <c:v>1291</c:v>
                </c:pt>
                <c:pt idx="37">
                  <c:v>1216</c:v>
                </c:pt>
                <c:pt idx="38">
                  <c:v>1267</c:v>
                </c:pt>
                <c:pt idx="39">
                  <c:v>1246</c:v>
                </c:pt>
                <c:pt idx="40">
                  <c:v>1355</c:v>
                </c:pt>
                <c:pt idx="41">
                  <c:v>1432</c:v>
                </c:pt>
                <c:pt idx="42">
                  <c:v>1722</c:v>
                </c:pt>
                <c:pt idx="43">
                  <c:v>1638</c:v>
                </c:pt>
                <c:pt idx="44">
                  <c:v>1616</c:v>
                </c:pt>
                <c:pt idx="45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D-47E7-8267-EF707018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729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lp'!$C$95:$AX$95</c:f>
              <c:numCache>
                <c:formatCode>General</c:formatCode>
                <c:ptCount val="48"/>
                <c:pt idx="0">
                  <c:v>97</c:v>
                </c:pt>
                <c:pt idx="1">
                  <c:v>90</c:v>
                </c:pt>
                <c:pt idx="2">
                  <c:v>98</c:v>
                </c:pt>
                <c:pt idx="3">
                  <c:v>103</c:v>
                </c:pt>
                <c:pt idx="4">
                  <c:v>93</c:v>
                </c:pt>
                <c:pt idx="5">
                  <c:v>129</c:v>
                </c:pt>
                <c:pt idx="6">
                  <c:v>91</c:v>
                </c:pt>
                <c:pt idx="7">
                  <c:v>87</c:v>
                </c:pt>
                <c:pt idx="8">
                  <c:v>96</c:v>
                </c:pt>
                <c:pt idx="9">
                  <c:v>92</c:v>
                </c:pt>
                <c:pt idx="10">
                  <c:v>96</c:v>
                </c:pt>
                <c:pt idx="11">
                  <c:v>108</c:v>
                </c:pt>
                <c:pt idx="12">
                  <c:v>101</c:v>
                </c:pt>
                <c:pt idx="13">
                  <c:v>138</c:v>
                </c:pt>
                <c:pt idx="14">
                  <c:v>123</c:v>
                </c:pt>
                <c:pt idx="15">
                  <c:v>121</c:v>
                </c:pt>
                <c:pt idx="16">
                  <c:v>139</c:v>
                </c:pt>
                <c:pt idx="17">
                  <c:v>141</c:v>
                </c:pt>
                <c:pt idx="18">
                  <c:v>135</c:v>
                </c:pt>
                <c:pt idx="19">
                  <c:v>126</c:v>
                </c:pt>
                <c:pt idx="20">
                  <c:v>130</c:v>
                </c:pt>
                <c:pt idx="21">
                  <c:v>132</c:v>
                </c:pt>
                <c:pt idx="22">
                  <c:v>122</c:v>
                </c:pt>
                <c:pt idx="23">
                  <c:v>122</c:v>
                </c:pt>
                <c:pt idx="24">
                  <c:v>123</c:v>
                </c:pt>
                <c:pt idx="25">
                  <c:v>126</c:v>
                </c:pt>
                <c:pt idx="26">
                  <c:v>144</c:v>
                </c:pt>
                <c:pt idx="27">
                  <c:v>150</c:v>
                </c:pt>
                <c:pt idx="28">
                  <c:v>121</c:v>
                </c:pt>
                <c:pt idx="29">
                  <c:v>126</c:v>
                </c:pt>
                <c:pt idx="30">
                  <c:v>113</c:v>
                </c:pt>
                <c:pt idx="31">
                  <c:v>110</c:v>
                </c:pt>
                <c:pt idx="32">
                  <c:v>128</c:v>
                </c:pt>
                <c:pt idx="33">
                  <c:v>108</c:v>
                </c:pt>
                <c:pt idx="34">
                  <c:v>106</c:v>
                </c:pt>
                <c:pt idx="35">
                  <c:v>94</c:v>
                </c:pt>
                <c:pt idx="36">
                  <c:v>92</c:v>
                </c:pt>
                <c:pt idx="37">
                  <c:v>95</c:v>
                </c:pt>
                <c:pt idx="38">
                  <c:v>99</c:v>
                </c:pt>
                <c:pt idx="39">
                  <c:v>108</c:v>
                </c:pt>
                <c:pt idx="40">
                  <c:v>86</c:v>
                </c:pt>
                <c:pt idx="41">
                  <c:v>124</c:v>
                </c:pt>
                <c:pt idx="42">
                  <c:v>119</c:v>
                </c:pt>
                <c:pt idx="43">
                  <c:v>102</c:v>
                </c:pt>
                <c:pt idx="44">
                  <c:v>108</c:v>
                </c:pt>
                <c:pt idx="4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D-47E7-8267-EF707018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537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372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#36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lp'!$C$32:$AX$32</c:f>
              <c:numCache>
                <c:formatCode>#,##0</c:formatCode>
                <c:ptCount val="48"/>
                <c:pt idx="0">
                  <c:v>623</c:v>
                </c:pt>
                <c:pt idx="1">
                  <c:v>528</c:v>
                </c:pt>
                <c:pt idx="2">
                  <c:v>599</c:v>
                </c:pt>
                <c:pt idx="3">
                  <c:v>546</c:v>
                </c:pt>
                <c:pt idx="4">
                  <c:v>603</c:v>
                </c:pt>
                <c:pt idx="5">
                  <c:v>605</c:v>
                </c:pt>
                <c:pt idx="6">
                  <c:v>613</c:v>
                </c:pt>
                <c:pt idx="7">
                  <c:v>591</c:v>
                </c:pt>
                <c:pt idx="8">
                  <c:v>579</c:v>
                </c:pt>
                <c:pt idx="9">
                  <c:v>583</c:v>
                </c:pt>
                <c:pt idx="10">
                  <c:v>536</c:v>
                </c:pt>
                <c:pt idx="11">
                  <c:v>540</c:v>
                </c:pt>
                <c:pt idx="12">
                  <c:v>499</c:v>
                </c:pt>
                <c:pt idx="13">
                  <c:v>486</c:v>
                </c:pt>
                <c:pt idx="14">
                  <c:v>461</c:v>
                </c:pt>
                <c:pt idx="15">
                  <c:v>505</c:v>
                </c:pt>
                <c:pt idx="16">
                  <c:v>492</c:v>
                </c:pt>
                <c:pt idx="17">
                  <c:v>553</c:v>
                </c:pt>
                <c:pt idx="18">
                  <c:v>635</c:v>
                </c:pt>
                <c:pt idx="19">
                  <c:v>578</c:v>
                </c:pt>
                <c:pt idx="20">
                  <c:v>461</c:v>
                </c:pt>
                <c:pt idx="21">
                  <c:v>402</c:v>
                </c:pt>
                <c:pt idx="22">
                  <c:v>504</c:v>
                </c:pt>
                <c:pt idx="23">
                  <c:v>571</c:v>
                </c:pt>
                <c:pt idx="24">
                  <c:v>432</c:v>
                </c:pt>
                <c:pt idx="25">
                  <c:v>705</c:v>
                </c:pt>
                <c:pt idx="26">
                  <c:v>1184</c:v>
                </c:pt>
                <c:pt idx="27">
                  <c:v>1310</c:v>
                </c:pt>
                <c:pt idx="28">
                  <c:v>1537</c:v>
                </c:pt>
                <c:pt idx="29">
                  <c:v>1303</c:v>
                </c:pt>
                <c:pt idx="30">
                  <c:v>1284</c:v>
                </c:pt>
                <c:pt idx="31">
                  <c:v>1040</c:v>
                </c:pt>
                <c:pt idx="32">
                  <c:v>977</c:v>
                </c:pt>
                <c:pt idx="33">
                  <c:v>965</c:v>
                </c:pt>
                <c:pt idx="34">
                  <c:v>1180</c:v>
                </c:pt>
                <c:pt idx="35">
                  <c:v>1194</c:v>
                </c:pt>
                <c:pt idx="36">
                  <c:v>1159</c:v>
                </c:pt>
                <c:pt idx="37">
                  <c:v>1064</c:v>
                </c:pt>
                <c:pt idx="38">
                  <c:v>962</c:v>
                </c:pt>
                <c:pt idx="39">
                  <c:v>917</c:v>
                </c:pt>
                <c:pt idx="40">
                  <c:v>734</c:v>
                </c:pt>
                <c:pt idx="41">
                  <c:v>955</c:v>
                </c:pt>
                <c:pt idx="42">
                  <c:v>1024</c:v>
                </c:pt>
                <c:pt idx="43">
                  <c:v>1085</c:v>
                </c:pt>
                <c:pt idx="44">
                  <c:v>627</c:v>
                </c:pt>
                <c:pt idx="45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F74-9941-8D99C9C2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696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lp'!$C$96:$AX$96</c:f>
              <c:numCache>
                <c:formatCode>General</c:formatCode>
                <c:ptCount val="48"/>
                <c:pt idx="0">
                  <c:v>94</c:v>
                </c:pt>
                <c:pt idx="1">
                  <c:v>96</c:v>
                </c:pt>
                <c:pt idx="2">
                  <c:v>105</c:v>
                </c:pt>
                <c:pt idx="3">
                  <c:v>100</c:v>
                </c:pt>
                <c:pt idx="4">
                  <c:v>88</c:v>
                </c:pt>
                <c:pt idx="5">
                  <c:v>92</c:v>
                </c:pt>
                <c:pt idx="6">
                  <c:v>95</c:v>
                </c:pt>
                <c:pt idx="7">
                  <c:v>88</c:v>
                </c:pt>
                <c:pt idx="8">
                  <c:v>98</c:v>
                </c:pt>
                <c:pt idx="9">
                  <c:v>94</c:v>
                </c:pt>
                <c:pt idx="10">
                  <c:v>106</c:v>
                </c:pt>
                <c:pt idx="11">
                  <c:v>115</c:v>
                </c:pt>
                <c:pt idx="12">
                  <c:v>98</c:v>
                </c:pt>
                <c:pt idx="13">
                  <c:v>143</c:v>
                </c:pt>
                <c:pt idx="14">
                  <c:v>126</c:v>
                </c:pt>
                <c:pt idx="15">
                  <c:v>122</c:v>
                </c:pt>
                <c:pt idx="16">
                  <c:v>142</c:v>
                </c:pt>
                <c:pt idx="17">
                  <c:v>149</c:v>
                </c:pt>
                <c:pt idx="18">
                  <c:v>133</c:v>
                </c:pt>
                <c:pt idx="19">
                  <c:v>128</c:v>
                </c:pt>
                <c:pt idx="20">
                  <c:v>131</c:v>
                </c:pt>
                <c:pt idx="21">
                  <c:v>137</c:v>
                </c:pt>
                <c:pt idx="22">
                  <c:v>135</c:v>
                </c:pt>
                <c:pt idx="23">
                  <c:v>116</c:v>
                </c:pt>
                <c:pt idx="24">
                  <c:v>125</c:v>
                </c:pt>
                <c:pt idx="25">
                  <c:v>130</c:v>
                </c:pt>
                <c:pt idx="26">
                  <c:v>149</c:v>
                </c:pt>
                <c:pt idx="27">
                  <c:v>143</c:v>
                </c:pt>
                <c:pt idx="28">
                  <c:v>117</c:v>
                </c:pt>
                <c:pt idx="29">
                  <c:v>132</c:v>
                </c:pt>
                <c:pt idx="30">
                  <c:v>120</c:v>
                </c:pt>
                <c:pt idx="31">
                  <c:v>114</c:v>
                </c:pt>
                <c:pt idx="32">
                  <c:v>132</c:v>
                </c:pt>
                <c:pt idx="33">
                  <c:v>118</c:v>
                </c:pt>
                <c:pt idx="34">
                  <c:v>116</c:v>
                </c:pt>
                <c:pt idx="35">
                  <c:v>105</c:v>
                </c:pt>
                <c:pt idx="36">
                  <c:v>102</c:v>
                </c:pt>
                <c:pt idx="37">
                  <c:v>98</c:v>
                </c:pt>
                <c:pt idx="38">
                  <c:v>107</c:v>
                </c:pt>
                <c:pt idx="39">
                  <c:v>106</c:v>
                </c:pt>
                <c:pt idx="40">
                  <c:v>88</c:v>
                </c:pt>
                <c:pt idx="41">
                  <c:v>132</c:v>
                </c:pt>
                <c:pt idx="42">
                  <c:v>128</c:v>
                </c:pt>
                <c:pt idx="43">
                  <c:v>112</c:v>
                </c:pt>
                <c:pt idx="44">
                  <c:v>115</c:v>
                </c:pt>
                <c:pt idx="4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8-4F74-9941-8D99C9C2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536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369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#37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lp'!$C$33:$AX$33</c:f>
              <c:numCache>
                <c:formatCode>#,##0</c:formatCode>
                <c:ptCount val="48"/>
                <c:pt idx="0">
                  <c:v>608</c:v>
                </c:pt>
                <c:pt idx="1">
                  <c:v>600</c:v>
                </c:pt>
                <c:pt idx="2">
                  <c:v>646</c:v>
                </c:pt>
                <c:pt idx="3">
                  <c:v>675</c:v>
                </c:pt>
                <c:pt idx="4">
                  <c:v>658</c:v>
                </c:pt>
                <c:pt idx="5">
                  <c:v>676</c:v>
                </c:pt>
                <c:pt idx="6">
                  <c:v>669</c:v>
                </c:pt>
                <c:pt idx="7">
                  <c:v>657</c:v>
                </c:pt>
                <c:pt idx="8">
                  <c:v>635</c:v>
                </c:pt>
                <c:pt idx="9">
                  <c:v>728</c:v>
                </c:pt>
                <c:pt idx="10">
                  <c:v>618</c:v>
                </c:pt>
                <c:pt idx="11">
                  <c:v>630</c:v>
                </c:pt>
                <c:pt idx="12">
                  <c:v>551</c:v>
                </c:pt>
                <c:pt idx="13">
                  <c:v>553</c:v>
                </c:pt>
                <c:pt idx="14">
                  <c:v>697</c:v>
                </c:pt>
                <c:pt idx="15">
                  <c:v>869</c:v>
                </c:pt>
                <c:pt idx="16">
                  <c:v>984</c:v>
                </c:pt>
                <c:pt idx="17">
                  <c:v>776</c:v>
                </c:pt>
                <c:pt idx="18">
                  <c:v>728</c:v>
                </c:pt>
                <c:pt idx="19">
                  <c:v>1055</c:v>
                </c:pt>
                <c:pt idx="20">
                  <c:v>1210</c:v>
                </c:pt>
                <c:pt idx="21">
                  <c:v>1430</c:v>
                </c:pt>
                <c:pt idx="22">
                  <c:v>1145</c:v>
                </c:pt>
                <c:pt idx="23">
                  <c:v>1182</c:v>
                </c:pt>
                <c:pt idx="24">
                  <c:v>732</c:v>
                </c:pt>
                <c:pt idx="25">
                  <c:v>611</c:v>
                </c:pt>
                <c:pt idx="26">
                  <c:v>1144</c:v>
                </c:pt>
                <c:pt idx="27">
                  <c:v>1514</c:v>
                </c:pt>
                <c:pt idx="28">
                  <c:v>1589</c:v>
                </c:pt>
                <c:pt idx="29">
                  <c:v>1364</c:v>
                </c:pt>
                <c:pt idx="30">
                  <c:v>1329</c:v>
                </c:pt>
                <c:pt idx="31">
                  <c:v>1265</c:v>
                </c:pt>
                <c:pt idx="32">
                  <c:v>1206</c:v>
                </c:pt>
                <c:pt idx="33">
                  <c:v>1397</c:v>
                </c:pt>
                <c:pt idx="34">
                  <c:v>1236</c:v>
                </c:pt>
                <c:pt idx="35">
                  <c:v>1198</c:v>
                </c:pt>
                <c:pt idx="36">
                  <c:v>1176</c:v>
                </c:pt>
                <c:pt idx="37">
                  <c:v>1093</c:v>
                </c:pt>
                <c:pt idx="38">
                  <c:v>1135</c:v>
                </c:pt>
                <c:pt idx="39">
                  <c:v>1037</c:v>
                </c:pt>
                <c:pt idx="40">
                  <c:v>1085</c:v>
                </c:pt>
                <c:pt idx="41">
                  <c:v>973</c:v>
                </c:pt>
                <c:pt idx="42">
                  <c:v>1229</c:v>
                </c:pt>
                <c:pt idx="43">
                  <c:v>1168</c:v>
                </c:pt>
                <c:pt idx="44">
                  <c:v>872</c:v>
                </c:pt>
                <c:pt idx="45">
                  <c:v>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5-46EE-A1EF-2D32C1BD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008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lp'!$C$97:$AX$97</c:f>
              <c:numCache>
                <c:formatCode>General</c:formatCode>
                <c:ptCount val="48"/>
                <c:pt idx="0">
                  <c:v>111</c:v>
                </c:pt>
                <c:pt idx="1">
                  <c:v>113</c:v>
                </c:pt>
                <c:pt idx="2">
                  <c:v>106</c:v>
                </c:pt>
                <c:pt idx="3">
                  <c:v>107</c:v>
                </c:pt>
                <c:pt idx="4">
                  <c:v>95</c:v>
                </c:pt>
                <c:pt idx="5">
                  <c:v>97</c:v>
                </c:pt>
                <c:pt idx="6">
                  <c:v>92</c:v>
                </c:pt>
                <c:pt idx="7">
                  <c:v>91</c:v>
                </c:pt>
                <c:pt idx="8">
                  <c:v>96</c:v>
                </c:pt>
                <c:pt idx="9">
                  <c:v>93</c:v>
                </c:pt>
                <c:pt idx="10">
                  <c:v>98</c:v>
                </c:pt>
                <c:pt idx="11">
                  <c:v>119</c:v>
                </c:pt>
                <c:pt idx="12">
                  <c:v>106</c:v>
                </c:pt>
                <c:pt idx="13">
                  <c:v>152</c:v>
                </c:pt>
                <c:pt idx="14">
                  <c:v>134</c:v>
                </c:pt>
                <c:pt idx="15">
                  <c:v>125</c:v>
                </c:pt>
                <c:pt idx="16">
                  <c:v>138</c:v>
                </c:pt>
                <c:pt idx="17">
                  <c:v>139</c:v>
                </c:pt>
                <c:pt idx="18">
                  <c:v>134</c:v>
                </c:pt>
                <c:pt idx="19">
                  <c:v>126</c:v>
                </c:pt>
                <c:pt idx="20">
                  <c:v>131</c:v>
                </c:pt>
                <c:pt idx="21">
                  <c:v>141</c:v>
                </c:pt>
                <c:pt idx="22">
                  <c:v>129</c:v>
                </c:pt>
                <c:pt idx="23">
                  <c:v>135</c:v>
                </c:pt>
                <c:pt idx="24">
                  <c:v>133</c:v>
                </c:pt>
                <c:pt idx="25">
                  <c:v>130</c:v>
                </c:pt>
                <c:pt idx="26">
                  <c:v>147</c:v>
                </c:pt>
                <c:pt idx="27">
                  <c:v>151</c:v>
                </c:pt>
                <c:pt idx="28">
                  <c:v>130</c:v>
                </c:pt>
                <c:pt idx="29">
                  <c:v>135</c:v>
                </c:pt>
                <c:pt idx="30">
                  <c:v>117</c:v>
                </c:pt>
                <c:pt idx="31">
                  <c:v>112</c:v>
                </c:pt>
                <c:pt idx="32">
                  <c:v>129</c:v>
                </c:pt>
                <c:pt idx="33">
                  <c:v>111</c:v>
                </c:pt>
                <c:pt idx="34">
                  <c:v>111</c:v>
                </c:pt>
                <c:pt idx="35">
                  <c:v>103</c:v>
                </c:pt>
                <c:pt idx="36">
                  <c:v>105</c:v>
                </c:pt>
                <c:pt idx="37">
                  <c:v>103</c:v>
                </c:pt>
                <c:pt idx="38">
                  <c:v>106</c:v>
                </c:pt>
                <c:pt idx="39">
                  <c:v>109</c:v>
                </c:pt>
                <c:pt idx="40">
                  <c:v>90</c:v>
                </c:pt>
                <c:pt idx="41">
                  <c:v>131</c:v>
                </c:pt>
                <c:pt idx="42">
                  <c:v>129</c:v>
                </c:pt>
                <c:pt idx="43">
                  <c:v>112</c:v>
                </c:pt>
                <c:pt idx="44">
                  <c:v>117</c:v>
                </c:pt>
                <c:pt idx="4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5-46EE-A1EF-2D32C1BD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530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300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</a:t>
            </a:r>
          </a:p>
        </c:rich>
      </c:tx>
      <c:layout>
        <c:manualLayout>
          <c:xMode val="edge"/>
          <c:yMode val="edge"/>
          <c:x val="0.47330960854092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strRef>
              <c:f>'production &amp; lp'!$A$71:$B$71</c:f>
              <c:strCache>
                <c:ptCount val="2"/>
                <c:pt idx="0">
                  <c:v>SAN ARROYO</c:v>
                </c:pt>
                <c:pt idx="1">
                  <c:v>#3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lp'!$C$7:$AX$7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366</c:v>
                </c:pt>
                <c:pt idx="10">
                  <c:v>416</c:v>
                </c:pt>
                <c:pt idx="11">
                  <c:v>310</c:v>
                </c:pt>
                <c:pt idx="12">
                  <c:v>337</c:v>
                </c:pt>
                <c:pt idx="13">
                  <c:v>418</c:v>
                </c:pt>
                <c:pt idx="14">
                  <c:v>409</c:v>
                </c:pt>
                <c:pt idx="15">
                  <c:v>248</c:v>
                </c:pt>
                <c:pt idx="16">
                  <c:v>318</c:v>
                </c:pt>
                <c:pt idx="17">
                  <c:v>169</c:v>
                </c:pt>
                <c:pt idx="18">
                  <c:v>328</c:v>
                </c:pt>
                <c:pt idx="19">
                  <c:v>2310</c:v>
                </c:pt>
                <c:pt idx="20">
                  <c:v>1429</c:v>
                </c:pt>
                <c:pt idx="21">
                  <c:v>2779</c:v>
                </c:pt>
                <c:pt idx="22">
                  <c:v>2541</c:v>
                </c:pt>
                <c:pt idx="23">
                  <c:v>2502</c:v>
                </c:pt>
                <c:pt idx="24">
                  <c:v>2079</c:v>
                </c:pt>
                <c:pt idx="25">
                  <c:v>1908</c:v>
                </c:pt>
                <c:pt idx="26">
                  <c:v>2278</c:v>
                </c:pt>
                <c:pt idx="27">
                  <c:v>2031</c:v>
                </c:pt>
                <c:pt idx="28">
                  <c:v>2153</c:v>
                </c:pt>
                <c:pt idx="29">
                  <c:v>1967</c:v>
                </c:pt>
                <c:pt idx="30">
                  <c:v>2228</c:v>
                </c:pt>
                <c:pt idx="31">
                  <c:v>2669</c:v>
                </c:pt>
                <c:pt idx="32">
                  <c:v>2767</c:v>
                </c:pt>
                <c:pt idx="33">
                  <c:v>3133</c:v>
                </c:pt>
                <c:pt idx="34">
                  <c:v>3214</c:v>
                </c:pt>
                <c:pt idx="35">
                  <c:v>3305</c:v>
                </c:pt>
                <c:pt idx="36">
                  <c:v>2578</c:v>
                </c:pt>
                <c:pt idx="37">
                  <c:v>3234</c:v>
                </c:pt>
                <c:pt idx="38">
                  <c:v>3352</c:v>
                </c:pt>
                <c:pt idx="39">
                  <c:v>3218</c:v>
                </c:pt>
                <c:pt idx="40">
                  <c:v>3075</c:v>
                </c:pt>
                <c:pt idx="41">
                  <c:v>1212</c:v>
                </c:pt>
                <c:pt idx="42">
                  <c:v>1574</c:v>
                </c:pt>
                <c:pt idx="43">
                  <c:v>1914</c:v>
                </c:pt>
                <c:pt idx="44">
                  <c:v>2702</c:v>
                </c:pt>
                <c:pt idx="45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B-4FF6-AF51-EE12D721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772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lp'!$C$71:$AX$71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</c:v>
                </c:pt>
                <c:pt idx="10">
                  <c:v>79</c:v>
                </c:pt>
                <c:pt idx="11">
                  <c:v>100</c:v>
                </c:pt>
                <c:pt idx="12">
                  <c:v>78</c:v>
                </c:pt>
                <c:pt idx="13">
                  <c:v>130</c:v>
                </c:pt>
                <c:pt idx="14">
                  <c:v>104</c:v>
                </c:pt>
                <c:pt idx="15">
                  <c:v>93</c:v>
                </c:pt>
                <c:pt idx="16">
                  <c:v>116</c:v>
                </c:pt>
                <c:pt idx="17">
                  <c:v>125</c:v>
                </c:pt>
                <c:pt idx="18">
                  <c:v>133</c:v>
                </c:pt>
                <c:pt idx="19">
                  <c:v>120</c:v>
                </c:pt>
                <c:pt idx="20">
                  <c:v>132</c:v>
                </c:pt>
                <c:pt idx="21">
                  <c:v>68</c:v>
                </c:pt>
                <c:pt idx="22">
                  <c:v>66</c:v>
                </c:pt>
                <c:pt idx="23">
                  <c:v>64</c:v>
                </c:pt>
                <c:pt idx="24">
                  <c:v>65</c:v>
                </c:pt>
                <c:pt idx="25">
                  <c:v>56</c:v>
                </c:pt>
                <c:pt idx="26">
                  <c:v>69</c:v>
                </c:pt>
                <c:pt idx="27">
                  <c:v>84</c:v>
                </c:pt>
                <c:pt idx="28">
                  <c:v>59</c:v>
                </c:pt>
                <c:pt idx="29">
                  <c:v>81</c:v>
                </c:pt>
                <c:pt idx="30">
                  <c:v>73</c:v>
                </c:pt>
                <c:pt idx="31">
                  <c:v>69</c:v>
                </c:pt>
                <c:pt idx="32">
                  <c:v>71</c:v>
                </c:pt>
                <c:pt idx="33">
                  <c:v>62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55</c:v>
                </c:pt>
                <c:pt idx="38">
                  <c:v>51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125</c:v>
                </c:pt>
                <c:pt idx="43">
                  <c:v>112</c:v>
                </c:pt>
                <c:pt idx="44">
                  <c:v>67</c:v>
                </c:pt>
                <c:pt idx="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B-4FF6-AF51-EE12D721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087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877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3274021352313"/>
          <c:y val="0.95942408376963362"/>
          <c:w val="0.28291814946619209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#38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252669039144"/>
          <c:y val="0.12172774869109949"/>
          <c:w val="0.82028469750889677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lp'!$C$34:$AX$34</c:f>
              <c:numCache>
                <c:formatCode>#,##0</c:formatCode>
                <c:ptCount val="48"/>
                <c:pt idx="0">
                  <c:v>2182</c:v>
                </c:pt>
                <c:pt idx="1">
                  <c:v>1990</c:v>
                </c:pt>
                <c:pt idx="2">
                  <c:v>1991</c:v>
                </c:pt>
                <c:pt idx="3">
                  <c:v>1811</c:v>
                </c:pt>
                <c:pt idx="4">
                  <c:v>2068</c:v>
                </c:pt>
                <c:pt idx="5">
                  <c:v>6788</c:v>
                </c:pt>
                <c:pt idx="6">
                  <c:v>16376</c:v>
                </c:pt>
                <c:pt idx="7">
                  <c:v>14558</c:v>
                </c:pt>
                <c:pt idx="8">
                  <c:v>14300</c:v>
                </c:pt>
                <c:pt idx="9">
                  <c:v>15233</c:v>
                </c:pt>
                <c:pt idx="10">
                  <c:v>15511</c:v>
                </c:pt>
                <c:pt idx="11">
                  <c:v>3013</c:v>
                </c:pt>
                <c:pt idx="12">
                  <c:v>2565</c:v>
                </c:pt>
                <c:pt idx="13">
                  <c:v>15958</c:v>
                </c:pt>
                <c:pt idx="14">
                  <c:v>14305</c:v>
                </c:pt>
                <c:pt idx="15">
                  <c:v>14438</c:v>
                </c:pt>
                <c:pt idx="16">
                  <c:v>11979</c:v>
                </c:pt>
                <c:pt idx="17">
                  <c:v>9787</c:v>
                </c:pt>
                <c:pt idx="18">
                  <c:v>12530</c:v>
                </c:pt>
                <c:pt idx="19">
                  <c:v>11307</c:v>
                </c:pt>
                <c:pt idx="20">
                  <c:v>9328</c:v>
                </c:pt>
                <c:pt idx="21">
                  <c:v>13428</c:v>
                </c:pt>
                <c:pt idx="22">
                  <c:v>13519</c:v>
                </c:pt>
                <c:pt idx="23">
                  <c:v>11148</c:v>
                </c:pt>
                <c:pt idx="24">
                  <c:v>11070</c:v>
                </c:pt>
                <c:pt idx="25">
                  <c:v>9921</c:v>
                </c:pt>
                <c:pt idx="26">
                  <c:v>11152</c:v>
                </c:pt>
                <c:pt idx="27">
                  <c:v>8831</c:v>
                </c:pt>
                <c:pt idx="28">
                  <c:v>12326</c:v>
                </c:pt>
                <c:pt idx="29">
                  <c:v>10234</c:v>
                </c:pt>
                <c:pt idx="30">
                  <c:v>11257</c:v>
                </c:pt>
                <c:pt idx="31">
                  <c:v>11302</c:v>
                </c:pt>
                <c:pt idx="32">
                  <c:v>9955</c:v>
                </c:pt>
                <c:pt idx="33">
                  <c:v>9907</c:v>
                </c:pt>
                <c:pt idx="34">
                  <c:v>8676</c:v>
                </c:pt>
                <c:pt idx="35">
                  <c:v>8185</c:v>
                </c:pt>
                <c:pt idx="36">
                  <c:v>9239</c:v>
                </c:pt>
                <c:pt idx="37">
                  <c:v>8264</c:v>
                </c:pt>
                <c:pt idx="38">
                  <c:v>9637</c:v>
                </c:pt>
                <c:pt idx="39">
                  <c:v>9145</c:v>
                </c:pt>
                <c:pt idx="40">
                  <c:v>9278</c:v>
                </c:pt>
                <c:pt idx="41">
                  <c:v>6496</c:v>
                </c:pt>
                <c:pt idx="42">
                  <c:v>4730</c:v>
                </c:pt>
                <c:pt idx="43">
                  <c:v>8018</c:v>
                </c:pt>
                <c:pt idx="44">
                  <c:v>9704</c:v>
                </c:pt>
                <c:pt idx="45">
                  <c:v>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DA4-A0A0-09A8B989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36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lp'!$C$98:$AX$98</c:f>
              <c:numCache>
                <c:formatCode>General</c:formatCode>
                <c:ptCount val="48"/>
                <c:pt idx="0">
                  <c:v>112</c:v>
                </c:pt>
                <c:pt idx="1">
                  <c:v>102</c:v>
                </c:pt>
                <c:pt idx="2">
                  <c:v>104</c:v>
                </c:pt>
                <c:pt idx="3">
                  <c:v>111</c:v>
                </c:pt>
                <c:pt idx="4">
                  <c:v>97</c:v>
                </c:pt>
                <c:pt idx="5">
                  <c:v>97</c:v>
                </c:pt>
                <c:pt idx="6">
                  <c:v>283</c:v>
                </c:pt>
                <c:pt idx="7">
                  <c:v>228</c:v>
                </c:pt>
                <c:pt idx="8">
                  <c:v>215</c:v>
                </c:pt>
                <c:pt idx="9">
                  <c:v>182</c:v>
                </c:pt>
                <c:pt idx="10">
                  <c:v>128</c:v>
                </c:pt>
                <c:pt idx="11">
                  <c:v>170</c:v>
                </c:pt>
                <c:pt idx="12">
                  <c:v>347</c:v>
                </c:pt>
                <c:pt idx="13">
                  <c:v>172</c:v>
                </c:pt>
                <c:pt idx="14">
                  <c:v>153</c:v>
                </c:pt>
                <c:pt idx="15">
                  <c:v>155</c:v>
                </c:pt>
                <c:pt idx="16">
                  <c:v>151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156</c:v>
                </c:pt>
                <c:pt idx="21">
                  <c:v>86</c:v>
                </c:pt>
                <c:pt idx="22">
                  <c:v>96</c:v>
                </c:pt>
                <c:pt idx="23">
                  <c:v>100</c:v>
                </c:pt>
                <c:pt idx="24">
                  <c:v>99</c:v>
                </c:pt>
                <c:pt idx="25">
                  <c:v>84</c:v>
                </c:pt>
                <c:pt idx="26">
                  <c:v>90</c:v>
                </c:pt>
                <c:pt idx="27">
                  <c:v>99</c:v>
                </c:pt>
                <c:pt idx="28">
                  <c:v>79</c:v>
                </c:pt>
                <c:pt idx="29">
                  <c:v>90</c:v>
                </c:pt>
                <c:pt idx="30">
                  <c:v>82</c:v>
                </c:pt>
                <c:pt idx="31">
                  <c:v>79</c:v>
                </c:pt>
                <c:pt idx="32">
                  <c:v>79</c:v>
                </c:pt>
                <c:pt idx="33">
                  <c:v>73</c:v>
                </c:pt>
                <c:pt idx="34">
                  <c:v>77</c:v>
                </c:pt>
                <c:pt idx="35">
                  <c:v>84</c:v>
                </c:pt>
                <c:pt idx="36">
                  <c:v>84</c:v>
                </c:pt>
                <c:pt idx="37">
                  <c:v>86</c:v>
                </c:pt>
                <c:pt idx="38">
                  <c:v>81</c:v>
                </c:pt>
                <c:pt idx="39">
                  <c:v>72</c:v>
                </c:pt>
                <c:pt idx="40">
                  <c:v>69</c:v>
                </c:pt>
                <c:pt idx="41">
                  <c:v>119</c:v>
                </c:pt>
                <c:pt idx="42">
                  <c:v>124</c:v>
                </c:pt>
                <c:pt idx="43">
                  <c:v>112</c:v>
                </c:pt>
                <c:pt idx="44">
                  <c:v>74</c:v>
                </c:pt>
                <c:pt idx="4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DA4-A0A0-09A8B989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533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336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91459074733088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#27-1</a:t>
            </a:r>
          </a:p>
        </c:rich>
      </c:tx>
      <c:layout>
        <c:manualLayout>
          <c:xMode val="edge"/>
          <c:yMode val="edge"/>
          <c:x val="0.4466192170818505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lp'!$C$35:$AX$35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472</c:v>
                </c:pt>
                <c:pt idx="33">
                  <c:v>718</c:v>
                </c:pt>
                <c:pt idx="34">
                  <c:v>558</c:v>
                </c:pt>
                <c:pt idx="35">
                  <c:v>310</c:v>
                </c:pt>
                <c:pt idx="36">
                  <c:v>458</c:v>
                </c:pt>
                <c:pt idx="37">
                  <c:v>162</c:v>
                </c:pt>
                <c:pt idx="38">
                  <c:v>331</c:v>
                </c:pt>
                <c:pt idx="39">
                  <c:v>307</c:v>
                </c:pt>
                <c:pt idx="40">
                  <c:v>407</c:v>
                </c:pt>
                <c:pt idx="41">
                  <c:v>271</c:v>
                </c:pt>
                <c:pt idx="42">
                  <c:v>334</c:v>
                </c:pt>
                <c:pt idx="43">
                  <c:v>18</c:v>
                </c:pt>
                <c:pt idx="44">
                  <c:v>320</c:v>
                </c:pt>
                <c:pt idx="45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43B-8E0C-BC6AE5E7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061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lp'!$C$99:$AX$99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67</c:v>
                </c:pt>
                <c:pt idx="33">
                  <c:v>64</c:v>
                </c:pt>
                <c:pt idx="34">
                  <c:v>61</c:v>
                </c:pt>
                <c:pt idx="35">
                  <c:v>60</c:v>
                </c:pt>
                <c:pt idx="36">
                  <c:v>53</c:v>
                </c:pt>
                <c:pt idx="37">
                  <c:v>62</c:v>
                </c:pt>
                <c:pt idx="38">
                  <c:v>65</c:v>
                </c:pt>
                <c:pt idx="39">
                  <c:v>73</c:v>
                </c:pt>
                <c:pt idx="40">
                  <c:v>73</c:v>
                </c:pt>
                <c:pt idx="41">
                  <c:v>145</c:v>
                </c:pt>
                <c:pt idx="42">
                  <c:v>140</c:v>
                </c:pt>
                <c:pt idx="43">
                  <c:v>104</c:v>
                </c:pt>
                <c:pt idx="44">
                  <c:v>69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43B-8E0C-BC6AE5E7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150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06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#2-1</a:t>
            </a:r>
          </a:p>
        </c:rich>
      </c:tx>
      <c:layout>
        <c:manualLayout>
          <c:xMode val="edge"/>
          <c:yMode val="edge"/>
          <c:x val="0.4519572953736654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lp'!$C$36:$AX$36</c:f>
              <c:numCache>
                <c:formatCode>#,##0</c:formatCode>
                <c:ptCount val="48"/>
                <c:pt idx="0">
                  <c:v>4763</c:v>
                </c:pt>
                <c:pt idx="1">
                  <c:v>4371</c:v>
                </c:pt>
                <c:pt idx="2">
                  <c:v>3641</c:v>
                </c:pt>
                <c:pt idx="3">
                  <c:v>3268</c:v>
                </c:pt>
                <c:pt idx="4">
                  <c:v>3608</c:v>
                </c:pt>
                <c:pt idx="5">
                  <c:v>3512</c:v>
                </c:pt>
                <c:pt idx="6">
                  <c:v>3255</c:v>
                </c:pt>
                <c:pt idx="7">
                  <c:v>4094</c:v>
                </c:pt>
                <c:pt idx="8">
                  <c:v>3953</c:v>
                </c:pt>
                <c:pt idx="9">
                  <c:v>2992</c:v>
                </c:pt>
                <c:pt idx="10">
                  <c:v>2899</c:v>
                </c:pt>
                <c:pt idx="11">
                  <c:v>2486</c:v>
                </c:pt>
                <c:pt idx="12">
                  <c:v>1490</c:v>
                </c:pt>
                <c:pt idx="13">
                  <c:v>2113</c:v>
                </c:pt>
                <c:pt idx="14">
                  <c:v>1140</c:v>
                </c:pt>
                <c:pt idx="15">
                  <c:v>2263</c:v>
                </c:pt>
                <c:pt idx="16">
                  <c:v>2869</c:v>
                </c:pt>
                <c:pt idx="17">
                  <c:v>2650</c:v>
                </c:pt>
                <c:pt idx="18">
                  <c:v>2272</c:v>
                </c:pt>
                <c:pt idx="19">
                  <c:v>1053</c:v>
                </c:pt>
                <c:pt idx="20">
                  <c:v>1359</c:v>
                </c:pt>
                <c:pt idx="21">
                  <c:v>2056</c:v>
                </c:pt>
                <c:pt idx="22">
                  <c:v>1766</c:v>
                </c:pt>
                <c:pt idx="23">
                  <c:v>1485</c:v>
                </c:pt>
                <c:pt idx="24">
                  <c:v>1800</c:v>
                </c:pt>
                <c:pt idx="25">
                  <c:v>1100</c:v>
                </c:pt>
                <c:pt idx="26">
                  <c:v>885</c:v>
                </c:pt>
                <c:pt idx="27">
                  <c:v>1814</c:v>
                </c:pt>
                <c:pt idx="28">
                  <c:v>3810</c:v>
                </c:pt>
                <c:pt idx="29">
                  <c:v>3477</c:v>
                </c:pt>
                <c:pt idx="30">
                  <c:v>2285</c:v>
                </c:pt>
                <c:pt idx="31">
                  <c:v>2556</c:v>
                </c:pt>
                <c:pt idx="32">
                  <c:v>2482</c:v>
                </c:pt>
                <c:pt idx="33">
                  <c:v>2010</c:v>
                </c:pt>
                <c:pt idx="34">
                  <c:v>1579</c:v>
                </c:pt>
                <c:pt idx="35">
                  <c:v>1941</c:v>
                </c:pt>
                <c:pt idx="36">
                  <c:v>942</c:v>
                </c:pt>
                <c:pt idx="37">
                  <c:v>1303</c:v>
                </c:pt>
                <c:pt idx="38">
                  <c:v>1018</c:v>
                </c:pt>
                <c:pt idx="39">
                  <c:v>1432</c:v>
                </c:pt>
                <c:pt idx="40">
                  <c:v>3027</c:v>
                </c:pt>
                <c:pt idx="41">
                  <c:v>1402</c:v>
                </c:pt>
                <c:pt idx="42">
                  <c:v>1734</c:v>
                </c:pt>
                <c:pt idx="43">
                  <c:v>1846</c:v>
                </c:pt>
                <c:pt idx="44">
                  <c:v>1326</c:v>
                </c:pt>
                <c:pt idx="45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9DC-A698-D7DBDB44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3193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lp'!$C$100:$AX$100</c:f>
              <c:numCache>
                <c:formatCode>General</c:formatCode>
                <c:ptCount val="48"/>
                <c:pt idx="0">
                  <c:v>137</c:v>
                </c:pt>
                <c:pt idx="1">
                  <c:v>106</c:v>
                </c:pt>
                <c:pt idx="2">
                  <c:v>108</c:v>
                </c:pt>
                <c:pt idx="3">
                  <c:v>101</c:v>
                </c:pt>
                <c:pt idx="4">
                  <c:v>95</c:v>
                </c:pt>
                <c:pt idx="5">
                  <c:v>108</c:v>
                </c:pt>
                <c:pt idx="6">
                  <c:v>106</c:v>
                </c:pt>
                <c:pt idx="7">
                  <c:v>103</c:v>
                </c:pt>
                <c:pt idx="8">
                  <c:v>103</c:v>
                </c:pt>
                <c:pt idx="9">
                  <c:v>97</c:v>
                </c:pt>
                <c:pt idx="10">
                  <c:v>101</c:v>
                </c:pt>
                <c:pt idx="11">
                  <c:v>104</c:v>
                </c:pt>
                <c:pt idx="12">
                  <c:v>100</c:v>
                </c:pt>
                <c:pt idx="13">
                  <c:v>152</c:v>
                </c:pt>
                <c:pt idx="14">
                  <c:v>142</c:v>
                </c:pt>
                <c:pt idx="15">
                  <c:v>140</c:v>
                </c:pt>
                <c:pt idx="16">
                  <c:v>150</c:v>
                </c:pt>
                <c:pt idx="17">
                  <c:v>165</c:v>
                </c:pt>
                <c:pt idx="18">
                  <c:v>167</c:v>
                </c:pt>
                <c:pt idx="19">
                  <c:v>164</c:v>
                </c:pt>
                <c:pt idx="20">
                  <c:v>167</c:v>
                </c:pt>
                <c:pt idx="21">
                  <c:v>137</c:v>
                </c:pt>
                <c:pt idx="22">
                  <c:v>132</c:v>
                </c:pt>
                <c:pt idx="23">
                  <c:v>130</c:v>
                </c:pt>
                <c:pt idx="24">
                  <c:v>119</c:v>
                </c:pt>
                <c:pt idx="25">
                  <c:v>118</c:v>
                </c:pt>
                <c:pt idx="26">
                  <c:v>148</c:v>
                </c:pt>
                <c:pt idx="27">
                  <c:v>137</c:v>
                </c:pt>
                <c:pt idx="28">
                  <c:v>114</c:v>
                </c:pt>
                <c:pt idx="29">
                  <c:v>131</c:v>
                </c:pt>
                <c:pt idx="30">
                  <c:v>132</c:v>
                </c:pt>
                <c:pt idx="31">
                  <c:v>123</c:v>
                </c:pt>
                <c:pt idx="32">
                  <c:v>131</c:v>
                </c:pt>
                <c:pt idx="33">
                  <c:v>113</c:v>
                </c:pt>
                <c:pt idx="34">
                  <c:v>113</c:v>
                </c:pt>
                <c:pt idx="35">
                  <c:v>99</c:v>
                </c:pt>
                <c:pt idx="36">
                  <c:v>100</c:v>
                </c:pt>
                <c:pt idx="37">
                  <c:v>95</c:v>
                </c:pt>
                <c:pt idx="38">
                  <c:v>92</c:v>
                </c:pt>
                <c:pt idx="39">
                  <c:v>94</c:v>
                </c:pt>
                <c:pt idx="40">
                  <c:v>93</c:v>
                </c:pt>
                <c:pt idx="41">
                  <c:v>158</c:v>
                </c:pt>
                <c:pt idx="42">
                  <c:v>175</c:v>
                </c:pt>
                <c:pt idx="43">
                  <c:v>161</c:v>
                </c:pt>
                <c:pt idx="44">
                  <c:v>160</c:v>
                </c:pt>
                <c:pt idx="4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9DC-A698-D7DBDB44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2931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319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#2-2</a:t>
            </a:r>
          </a:p>
        </c:rich>
      </c:tx>
      <c:layout>
        <c:manualLayout>
          <c:xMode val="edge"/>
          <c:yMode val="edge"/>
          <c:x val="0.4519572953736654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lp'!$C$37:$AX$37</c:f>
              <c:numCache>
                <c:formatCode>#,##0</c:formatCode>
                <c:ptCount val="48"/>
                <c:pt idx="0">
                  <c:v>1052</c:v>
                </c:pt>
                <c:pt idx="1">
                  <c:v>784</c:v>
                </c:pt>
                <c:pt idx="2">
                  <c:v>803</c:v>
                </c:pt>
                <c:pt idx="3">
                  <c:v>874</c:v>
                </c:pt>
                <c:pt idx="4">
                  <c:v>714</c:v>
                </c:pt>
                <c:pt idx="5">
                  <c:v>425</c:v>
                </c:pt>
                <c:pt idx="6">
                  <c:v>908</c:v>
                </c:pt>
                <c:pt idx="7">
                  <c:v>817</c:v>
                </c:pt>
                <c:pt idx="8">
                  <c:v>877</c:v>
                </c:pt>
                <c:pt idx="9">
                  <c:v>788</c:v>
                </c:pt>
                <c:pt idx="10">
                  <c:v>790</c:v>
                </c:pt>
                <c:pt idx="11">
                  <c:v>955</c:v>
                </c:pt>
                <c:pt idx="12">
                  <c:v>705</c:v>
                </c:pt>
                <c:pt idx="13">
                  <c:v>461</c:v>
                </c:pt>
                <c:pt idx="14">
                  <c:v>504</c:v>
                </c:pt>
                <c:pt idx="15">
                  <c:v>809</c:v>
                </c:pt>
                <c:pt idx="16">
                  <c:v>766</c:v>
                </c:pt>
                <c:pt idx="17">
                  <c:v>685</c:v>
                </c:pt>
                <c:pt idx="18">
                  <c:v>783</c:v>
                </c:pt>
                <c:pt idx="19">
                  <c:v>623</c:v>
                </c:pt>
                <c:pt idx="20">
                  <c:v>549</c:v>
                </c:pt>
                <c:pt idx="21">
                  <c:v>701</c:v>
                </c:pt>
                <c:pt idx="22">
                  <c:v>836</c:v>
                </c:pt>
                <c:pt idx="23">
                  <c:v>1063</c:v>
                </c:pt>
                <c:pt idx="24">
                  <c:v>223</c:v>
                </c:pt>
                <c:pt idx="25">
                  <c:v>711</c:v>
                </c:pt>
                <c:pt idx="26">
                  <c:v>842</c:v>
                </c:pt>
                <c:pt idx="27">
                  <c:v>1212</c:v>
                </c:pt>
                <c:pt idx="28">
                  <c:v>1079</c:v>
                </c:pt>
                <c:pt idx="29">
                  <c:v>1129</c:v>
                </c:pt>
                <c:pt idx="30">
                  <c:v>843</c:v>
                </c:pt>
                <c:pt idx="31">
                  <c:v>2323</c:v>
                </c:pt>
                <c:pt idx="32">
                  <c:v>1612</c:v>
                </c:pt>
                <c:pt idx="33">
                  <c:v>1948</c:v>
                </c:pt>
                <c:pt idx="34">
                  <c:v>2031</c:v>
                </c:pt>
                <c:pt idx="35">
                  <c:v>1649</c:v>
                </c:pt>
                <c:pt idx="36">
                  <c:v>1540</c:v>
                </c:pt>
                <c:pt idx="37">
                  <c:v>1319</c:v>
                </c:pt>
                <c:pt idx="38">
                  <c:v>849</c:v>
                </c:pt>
                <c:pt idx="39">
                  <c:v>1320</c:v>
                </c:pt>
                <c:pt idx="40">
                  <c:v>1009</c:v>
                </c:pt>
                <c:pt idx="41">
                  <c:v>998</c:v>
                </c:pt>
                <c:pt idx="42">
                  <c:v>1064</c:v>
                </c:pt>
                <c:pt idx="43">
                  <c:v>1004</c:v>
                </c:pt>
                <c:pt idx="44">
                  <c:v>696</c:v>
                </c:pt>
                <c:pt idx="45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4A4D-8AD0-046005A2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858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lp'!$C$101:$AX$101</c:f>
              <c:numCache>
                <c:formatCode>General</c:formatCode>
                <c:ptCount val="48"/>
                <c:pt idx="0">
                  <c:v>102</c:v>
                </c:pt>
                <c:pt idx="1">
                  <c:v>100</c:v>
                </c:pt>
                <c:pt idx="2">
                  <c:v>104</c:v>
                </c:pt>
                <c:pt idx="3">
                  <c:v>104</c:v>
                </c:pt>
                <c:pt idx="4">
                  <c:v>90</c:v>
                </c:pt>
                <c:pt idx="5">
                  <c:v>103</c:v>
                </c:pt>
                <c:pt idx="6">
                  <c:v>102</c:v>
                </c:pt>
                <c:pt idx="7">
                  <c:v>95</c:v>
                </c:pt>
                <c:pt idx="8">
                  <c:v>97</c:v>
                </c:pt>
                <c:pt idx="9">
                  <c:v>95</c:v>
                </c:pt>
                <c:pt idx="10">
                  <c:v>100</c:v>
                </c:pt>
                <c:pt idx="11">
                  <c:v>104</c:v>
                </c:pt>
                <c:pt idx="12">
                  <c:v>98</c:v>
                </c:pt>
                <c:pt idx="13">
                  <c:v>116</c:v>
                </c:pt>
                <c:pt idx="14">
                  <c:v>122</c:v>
                </c:pt>
                <c:pt idx="15">
                  <c:v>133</c:v>
                </c:pt>
                <c:pt idx="16">
                  <c:v>150</c:v>
                </c:pt>
                <c:pt idx="17">
                  <c:v>153</c:v>
                </c:pt>
                <c:pt idx="18">
                  <c:v>163</c:v>
                </c:pt>
                <c:pt idx="19">
                  <c:v>156</c:v>
                </c:pt>
                <c:pt idx="20">
                  <c:v>175</c:v>
                </c:pt>
                <c:pt idx="21">
                  <c:v>135</c:v>
                </c:pt>
                <c:pt idx="22">
                  <c:v>144</c:v>
                </c:pt>
                <c:pt idx="23">
                  <c:v>136</c:v>
                </c:pt>
                <c:pt idx="24">
                  <c:v>130</c:v>
                </c:pt>
                <c:pt idx="25">
                  <c:v>130</c:v>
                </c:pt>
                <c:pt idx="26">
                  <c:v>146</c:v>
                </c:pt>
                <c:pt idx="27">
                  <c:v>138</c:v>
                </c:pt>
                <c:pt idx="28">
                  <c:v>116</c:v>
                </c:pt>
                <c:pt idx="29">
                  <c:v>134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118</c:v>
                </c:pt>
                <c:pt idx="35">
                  <c:v>105</c:v>
                </c:pt>
                <c:pt idx="36">
                  <c:v>104</c:v>
                </c:pt>
                <c:pt idx="37">
                  <c:v>95</c:v>
                </c:pt>
                <c:pt idx="38">
                  <c:v>99</c:v>
                </c:pt>
                <c:pt idx="39">
                  <c:v>97</c:v>
                </c:pt>
                <c:pt idx="40">
                  <c:v>94</c:v>
                </c:pt>
                <c:pt idx="41">
                  <c:v>147</c:v>
                </c:pt>
                <c:pt idx="42">
                  <c:v>194</c:v>
                </c:pt>
                <c:pt idx="43">
                  <c:v>185</c:v>
                </c:pt>
                <c:pt idx="44">
                  <c:v>174</c:v>
                </c:pt>
                <c:pt idx="4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A-4A4D-8AD0-046005A2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2678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785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#36-7</a:t>
            </a:r>
          </a:p>
        </c:rich>
      </c:tx>
      <c:layout>
        <c:manualLayout>
          <c:xMode val="edge"/>
          <c:yMode val="edge"/>
          <c:x val="0.4466192170818505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lp'!$C$38:$AX$38</c:f>
              <c:numCache>
                <c:formatCode>#,##0</c:formatCode>
                <c:ptCount val="48"/>
                <c:pt idx="0">
                  <c:v>1387</c:v>
                </c:pt>
                <c:pt idx="1">
                  <c:v>1202</c:v>
                </c:pt>
                <c:pt idx="2">
                  <c:v>1277</c:v>
                </c:pt>
                <c:pt idx="3">
                  <c:v>1091</c:v>
                </c:pt>
                <c:pt idx="4">
                  <c:v>1254</c:v>
                </c:pt>
                <c:pt idx="5">
                  <c:v>1257</c:v>
                </c:pt>
                <c:pt idx="6">
                  <c:v>1343</c:v>
                </c:pt>
                <c:pt idx="7">
                  <c:v>1123</c:v>
                </c:pt>
                <c:pt idx="8">
                  <c:v>1146</c:v>
                </c:pt>
                <c:pt idx="9">
                  <c:v>1247</c:v>
                </c:pt>
                <c:pt idx="10">
                  <c:v>1279</c:v>
                </c:pt>
                <c:pt idx="11">
                  <c:v>1173</c:v>
                </c:pt>
                <c:pt idx="12">
                  <c:v>1310</c:v>
                </c:pt>
                <c:pt idx="13">
                  <c:v>988</c:v>
                </c:pt>
                <c:pt idx="14">
                  <c:v>571</c:v>
                </c:pt>
                <c:pt idx="15">
                  <c:v>442</c:v>
                </c:pt>
                <c:pt idx="16">
                  <c:v>618</c:v>
                </c:pt>
                <c:pt idx="17">
                  <c:v>0</c:v>
                </c:pt>
                <c:pt idx="18">
                  <c:v>22</c:v>
                </c:pt>
                <c:pt idx="19">
                  <c:v>636</c:v>
                </c:pt>
                <c:pt idx="20">
                  <c:v>1206</c:v>
                </c:pt>
                <c:pt idx="21">
                  <c:v>2396</c:v>
                </c:pt>
                <c:pt idx="22">
                  <c:v>1520</c:v>
                </c:pt>
                <c:pt idx="23">
                  <c:v>548</c:v>
                </c:pt>
                <c:pt idx="24">
                  <c:v>14</c:v>
                </c:pt>
                <c:pt idx="25">
                  <c:v>1160</c:v>
                </c:pt>
                <c:pt idx="26">
                  <c:v>2971</c:v>
                </c:pt>
                <c:pt idx="27">
                  <c:v>2576</c:v>
                </c:pt>
                <c:pt idx="28">
                  <c:v>1962</c:v>
                </c:pt>
                <c:pt idx="29">
                  <c:v>2183</c:v>
                </c:pt>
                <c:pt idx="30">
                  <c:v>2361</c:v>
                </c:pt>
                <c:pt idx="31">
                  <c:v>2473</c:v>
                </c:pt>
                <c:pt idx="32">
                  <c:v>1781</c:v>
                </c:pt>
                <c:pt idx="33">
                  <c:v>1417</c:v>
                </c:pt>
                <c:pt idx="34">
                  <c:v>1087</c:v>
                </c:pt>
                <c:pt idx="35">
                  <c:v>1416</c:v>
                </c:pt>
                <c:pt idx="36">
                  <c:v>1211</c:v>
                </c:pt>
                <c:pt idx="37">
                  <c:v>1246</c:v>
                </c:pt>
                <c:pt idx="38">
                  <c:v>1305</c:v>
                </c:pt>
                <c:pt idx="39">
                  <c:v>1133</c:v>
                </c:pt>
                <c:pt idx="40">
                  <c:v>949</c:v>
                </c:pt>
                <c:pt idx="41">
                  <c:v>1372</c:v>
                </c:pt>
                <c:pt idx="42">
                  <c:v>2101</c:v>
                </c:pt>
                <c:pt idx="43">
                  <c:v>1715</c:v>
                </c:pt>
                <c:pt idx="44">
                  <c:v>2041</c:v>
                </c:pt>
                <c:pt idx="45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F-4AFE-A746-BE71D92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356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lp'!$C$102:$AX$102</c:f>
              <c:numCache>
                <c:formatCode>General</c:formatCode>
                <c:ptCount val="48"/>
                <c:pt idx="0">
                  <c:v>113</c:v>
                </c:pt>
                <c:pt idx="1">
                  <c:v>116</c:v>
                </c:pt>
                <c:pt idx="2">
                  <c:v>118</c:v>
                </c:pt>
                <c:pt idx="3">
                  <c:v>110</c:v>
                </c:pt>
                <c:pt idx="4">
                  <c:v>99</c:v>
                </c:pt>
                <c:pt idx="5">
                  <c:v>104</c:v>
                </c:pt>
                <c:pt idx="6">
                  <c:v>106</c:v>
                </c:pt>
                <c:pt idx="7">
                  <c:v>100</c:v>
                </c:pt>
                <c:pt idx="8">
                  <c:v>100</c:v>
                </c:pt>
                <c:pt idx="9">
                  <c:v>93</c:v>
                </c:pt>
                <c:pt idx="10">
                  <c:v>98</c:v>
                </c:pt>
                <c:pt idx="11">
                  <c:v>111</c:v>
                </c:pt>
                <c:pt idx="12">
                  <c:v>148</c:v>
                </c:pt>
                <c:pt idx="13">
                  <c:v>140</c:v>
                </c:pt>
                <c:pt idx="14">
                  <c:v>158</c:v>
                </c:pt>
                <c:pt idx="15">
                  <c:v>136</c:v>
                </c:pt>
                <c:pt idx="16">
                  <c:v>150</c:v>
                </c:pt>
                <c:pt idx="17">
                  <c:v>0</c:v>
                </c:pt>
                <c:pt idx="18">
                  <c:v>0</c:v>
                </c:pt>
                <c:pt idx="19">
                  <c:v>166</c:v>
                </c:pt>
                <c:pt idx="20">
                  <c:v>173</c:v>
                </c:pt>
                <c:pt idx="21">
                  <c:v>137</c:v>
                </c:pt>
                <c:pt idx="22">
                  <c:v>137</c:v>
                </c:pt>
                <c:pt idx="23">
                  <c:v>142</c:v>
                </c:pt>
                <c:pt idx="24">
                  <c:v>143</c:v>
                </c:pt>
                <c:pt idx="25">
                  <c:v>137</c:v>
                </c:pt>
                <c:pt idx="26">
                  <c:v>143</c:v>
                </c:pt>
                <c:pt idx="27">
                  <c:v>146</c:v>
                </c:pt>
                <c:pt idx="28">
                  <c:v>116</c:v>
                </c:pt>
                <c:pt idx="29">
                  <c:v>132</c:v>
                </c:pt>
                <c:pt idx="30">
                  <c:v>129</c:v>
                </c:pt>
                <c:pt idx="31">
                  <c:v>128</c:v>
                </c:pt>
                <c:pt idx="32">
                  <c:v>132</c:v>
                </c:pt>
                <c:pt idx="33">
                  <c:v>111</c:v>
                </c:pt>
                <c:pt idx="34">
                  <c:v>109</c:v>
                </c:pt>
                <c:pt idx="35">
                  <c:v>92</c:v>
                </c:pt>
                <c:pt idx="36">
                  <c:v>85</c:v>
                </c:pt>
                <c:pt idx="37">
                  <c:v>96</c:v>
                </c:pt>
                <c:pt idx="38">
                  <c:v>95</c:v>
                </c:pt>
                <c:pt idx="39">
                  <c:v>95</c:v>
                </c:pt>
                <c:pt idx="40">
                  <c:v>88</c:v>
                </c:pt>
                <c:pt idx="41">
                  <c:v>150</c:v>
                </c:pt>
                <c:pt idx="42">
                  <c:v>179</c:v>
                </c:pt>
                <c:pt idx="43">
                  <c:v>178</c:v>
                </c:pt>
                <c:pt idx="44">
                  <c:v>167</c:v>
                </c:pt>
                <c:pt idx="4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F-4AFE-A746-BE71D92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153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35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#36-8</a:t>
            </a:r>
          </a:p>
        </c:rich>
      </c:tx>
      <c:layout>
        <c:manualLayout>
          <c:xMode val="edge"/>
          <c:yMode val="edge"/>
          <c:x val="0.4466192170818505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lp'!$C$39:$AX$39</c:f>
              <c:numCache>
                <c:formatCode>#,##0</c:formatCode>
                <c:ptCount val="48"/>
                <c:pt idx="0">
                  <c:v>774</c:v>
                </c:pt>
                <c:pt idx="1">
                  <c:v>887</c:v>
                </c:pt>
                <c:pt idx="2">
                  <c:v>889</c:v>
                </c:pt>
                <c:pt idx="3">
                  <c:v>958</c:v>
                </c:pt>
                <c:pt idx="4">
                  <c:v>594</c:v>
                </c:pt>
                <c:pt idx="5">
                  <c:v>812</c:v>
                </c:pt>
                <c:pt idx="6">
                  <c:v>584</c:v>
                </c:pt>
                <c:pt idx="7">
                  <c:v>578</c:v>
                </c:pt>
                <c:pt idx="8">
                  <c:v>517</c:v>
                </c:pt>
                <c:pt idx="9">
                  <c:v>430</c:v>
                </c:pt>
                <c:pt idx="10">
                  <c:v>683</c:v>
                </c:pt>
                <c:pt idx="11">
                  <c:v>464</c:v>
                </c:pt>
                <c:pt idx="12">
                  <c:v>642</c:v>
                </c:pt>
                <c:pt idx="13">
                  <c:v>470</c:v>
                </c:pt>
                <c:pt idx="14">
                  <c:v>832</c:v>
                </c:pt>
                <c:pt idx="15">
                  <c:v>520</c:v>
                </c:pt>
                <c:pt idx="16">
                  <c:v>835</c:v>
                </c:pt>
                <c:pt idx="17">
                  <c:v>652</c:v>
                </c:pt>
                <c:pt idx="18">
                  <c:v>501</c:v>
                </c:pt>
                <c:pt idx="19">
                  <c:v>574</c:v>
                </c:pt>
                <c:pt idx="20">
                  <c:v>460</c:v>
                </c:pt>
                <c:pt idx="21">
                  <c:v>470</c:v>
                </c:pt>
                <c:pt idx="22">
                  <c:v>510</c:v>
                </c:pt>
                <c:pt idx="23">
                  <c:v>559</c:v>
                </c:pt>
                <c:pt idx="24">
                  <c:v>572</c:v>
                </c:pt>
                <c:pt idx="25">
                  <c:v>304</c:v>
                </c:pt>
                <c:pt idx="26">
                  <c:v>464</c:v>
                </c:pt>
                <c:pt idx="27">
                  <c:v>676</c:v>
                </c:pt>
                <c:pt idx="28">
                  <c:v>590</c:v>
                </c:pt>
                <c:pt idx="29">
                  <c:v>598</c:v>
                </c:pt>
                <c:pt idx="30">
                  <c:v>364</c:v>
                </c:pt>
                <c:pt idx="31">
                  <c:v>592</c:v>
                </c:pt>
                <c:pt idx="32">
                  <c:v>507</c:v>
                </c:pt>
                <c:pt idx="33">
                  <c:v>503</c:v>
                </c:pt>
                <c:pt idx="34">
                  <c:v>472</c:v>
                </c:pt>
                <c:pt idx="35">
                  <c:v>308</c:v>
                </c:pt>
                <c:pt idx="36">
                  <c:v>390</c:v>
                </c:pt>
                <c:pt idx="37">
                  <c:v>400</c:v>
                </c:pt>
                <c:pt idx="38">
                  <c:v>529</c:v>
                </c:pt>
                <c:pt idx="39">
                  <c:v>517</c:v>
                </c:pt>
                <c:pt idx="40">
                  <c:v>469</c:v>
                </c:pt>
                <c:pt idx="41">
                  <c:v>538</c:v>
                </c:pt>
                <c:pt idx="42">
                  <c:v>489</c:v>
                </c:pt>
                <c:pt idx="43">
                  <c:v>824</c:v>
                </c:pt>
                <c:pt idx="44">
                  <c:v>703</c:v>
                </c:pt>
                <c:pt idx="45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1-4D91-9384-5019874C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0035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lp'!$C$103:$AX$103</c:f>
              <c:numCache>
                <c:formatCode>General</c:formatCode>
                <c:ptCount val="48"/>
                <c:pt idx="0">
                  <c:v>112</c:v>
                </c:pt>
                <c:pt idx="1">
                  <c:v>113</c:v>
                </c:pt>
                <c:pt idx="2">
                  <c:v>116</c:v>
                </c:pt>
                <c:pt idx="3">
                  <c:v>111</c:v>
                </c:pt>
                <c:pt idx="4">
                  <c:v>107</c:v>
                </c:pt>
                <c:pt idx="5">
                  <c:v>114</c:v>
                </c:pt>
                <c:pt idx="6">
                  <c:v>112</c:v>
                </c:pt>
                <c:pt idx="7">
                  <c:v>100</c:v>
                </c:pt>
                <c:pt idx="8">
                  <c:v>97</c:v>
                </c:pt>
                <c:pt idx="9">
                  <c:v>93</c:v>
                </c:pt>
                <c:pt idx="10">
                  <c:v>97</c:v>
                </c:pt>
                <c:pt idx="11">
                  <c:v>121</c:v>
                </c:pt>
                <c:pt idx="12">
                  <c:v>98</c:v>
                </c:pt>
                <c:pt idx="13">
                  <c:v>142</c:v>
                </c:pt>
                <c:pt idx="14">
                  <c:v>151</c:v>
                </c:pt>
                <c:pt idx="15">
                  <c:v>130</c:v>
                </c:pt>
                <c:pt idx="16">
                  <c:v>152</c:v>
                </c:pt>
                <c:pt idx="17">
                  <c:v>168</c:v>
                </c:pt>
                <c:pt idx="18">
                  <c:v>168</c:v>
                </c:pt>
                <c:pt idx="19">
                  <c:v>164</c:v>
                </c:pt>
                <c:pt idx="20">
                  <c:v>157</c:v>
                </c:pt>
                <c:pt idx="21">
                  <c:v>141</c:v>
                </c:pt>
                <c:pt idx="22">
                  <c:v>137</c:v>
                </c:pt>
                <c:pt idx="23">
                  <c:v>140</c:v>
                </c:pt>
                <c:pt idx="24">
                  <c:v>131</c:v>
                </c:pt>
                <c:pt idx="25">
                  <c:v>138</c:v>
                </c:pt>
                <c:pt idx="26">
                  <c:v>165</c:v>
                </c:pt>
                <c:pt idx="27">
                  <c:v>158</c:v>
                </c:pt>
                <c:pt idx="28">
                  <c:v>117</c:v>
                </c:pt>
                <c:pt idx="29">
                  <c:v>137</c:v>
                </c:pt>
                <c:pt idx="30">
                  <c:v>134</c:v>
                </c:pt>
                <c:pt idx="31">
                  <c:v>131</c:v>
                </c:pt>
                <c:pt idx="32">
                  <c:v>135</c:v>
                </c:pt>
                <c:pt idx="33">
                  <c:v>116</c:v>
                </c:pt>
                <c:pt idx="34">
                  <c:v>107</c:v>
                </c:pt>
                <c:pt idx="35">
                  <c:v>92</c:v>
                </c:pt>
                <c:pt idx="36">
                  <c:v>90</c:v>
                </c:pt>
                <c:pt idx="37">
                  <c:v>109</c:v>
                </c:pt>
                <c:pt idx="38">
                  <c:v>93</c:v>
                </c:pt>
                <c:pt idx="39">
                  <c:v>97</c:v>
                </c:pt>
                <c:pt idx="40">
                  <c:v>98</c:v>
                </c:pt>
                <c:pt idx="41">
                  <c:v>154</c:v>
                </c:pt>
                <c:pt idx="42">
                  <c:v>189</c:v>
                </c:pt>
                <c:pt idx="43">
                  <c:v>170</c:v>
                </c:pt>
                <c:pt idx="44">
                  <c:v>165</c:v>
                </c:pt>
                <c:pt idx="4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1-4D91-9384-5019874C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40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003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BITTERCREEK</a:t>
            </a:r>
          </a:p>
        </c:rich>
      </c:tx>
      <c:layout>
        <c:manualLayout>
          <c:xMode val="edge"/>
          <c:yMode val="edge"/>
          <c:x val="0.4350533807829181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lp'!$C$40:$AX$40</c:f>
              <c:numCache>
                <c:formatCode>#,##0</c:formatCode>
                <c:ptCount val="48"/>
                <c:pt idx="0">
                  <c:v>7142</c:v>
                </c:pt>
                <c:pt idx="1">
                  <c:v>6077</c:v>
                </c:pt>
                <c:pt idx="2">
                  <c:v>5688</c:v>
                </c:pt>
                <c:pt idx="3">
                  <c:v>5745</c:v>
                </c:pt>
                <c:pt idx="4">
                  <c:v>5454</c:v>
                </c:pt>
                <c:pt idx="5">
                  <c:v>4866</c:v>
                </c:pt>
                <c:pt idx="6">
                  <c:v>4814</c:v>
                </c:pt>
                <c:pt idx="7">
                  <c:v>4673</c:v>
                </c:pt>
                <c:pt idx="8">
                  <c:v>4373</c:v>
                </c:pt>
                <c:pt idx="9">
                  <c:v>4923</c:v>
                </c:pt>
                <c:pt idx="10">
                  <c:v>4753</c:v>
                </c:pt>
                <c:pt idx="11">
                  <c:v>1710</c:v>
                </c:pt>
                <c:pt idx="12">
                  <c:v>5326</c:v>
                </c:pt>
                <c:pt idx="13">
                  <c:v>5760</c:v>
                </c:pt>
                <c:pt idx="14">
                  <c:v>6149</c:v>
                </c:pt>
                <c:pt idx="15">
                  <c:v>5122</c:v>
                </c:pt>
                <c:pt idx="16">
                  <c:v>4414</c:v>
                </c:pt>
                <c:pt idx="17">
                  <c:v>3763</c:v>
                </c:pt>
                <c:pt idx="18">
                  <c:v>3648</c:v>
                </c:pt>
                <c:pt idx="19">
                  <c:v>4061</c:v>
                </c:pt>
                <c:pt idx="20">
                  <c:v>4255</c:v>
                </c:pt>
                <c:pt idx="21">
                  <c:v>5505</c:v>
                </c:pt>
                <c:pt idx="22">
                  <c:v>7045</c:v>
                </c:pt>
                <c:pt idx="23">
                  <c:v>5842</c:v>
                </c:pt>
                <c:pt idx="24">
                  <c:v>4352</c:v>
                </c:pt>
                <c:pt idx="25">
                  <c:v>4482</c:v>
                </c:pt>
                <c:pt idx="26">
                  <c:v>6593</c:v>
                </c:pt>
                <c:pt idx="27">
                  <c:v>7306</c:v>
                </c:pt>
                <c:pt idx="28">
                  <c:v>3994</c:v>
                </c:pt>
                <c:pt idx="29">
                  <c:v>2590</c:v>
                </c:pt>
                <c:pt idx="30">
                  <c:v>4285</c:v>
                </c:pt>
                <c:pt idx="31">
                  <c:v>7056</c:v>
                </c:pt>
                <c:pt idx="32">
                  <c:v>5530</c:v>
                </c:pt>
                <c:pt idx="33">
                  <c:v>5782</c:v>
                </c:pt>
                <c:pt idx="34">
                  <c:v>3999</c:v>
                </c:pt>
                <c:pt idx="35">
                  <c:v>5155</c:v>
                </c:pt>
                <c:pt idx="36">
                  <c:v>5068</c:v>
                </c:pt>
                <c:pt idx="37">
                  <c:v>4373</c:v>
                </c:pt>
                <c:pt idx="38">
                  <c:v>4466</c:v>
                </c:pt>
                <c:pt idx="39">
                  <c:v>4041</c:v>
                </c:pt>
                <c:pt idx="40">
                  <c:v>4479</c:v>
                </c:pt>
                <c:pt idx="41">
                  <c:v>2532</c:v>
                </c:pt>
                <c:pt idx="42">
                  <c:v>3131</c:v>
                </c:pt>
                <c:pt idx="43">
                  <c:v>3647</c:v>
                </c:pt>
                <c:pt idx="44">
                  <c:v>4510</c:v>
                </c:pt>
                <c:pt idx="45">
                  <c:v>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8-40C1-BC53-461FA08B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543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lp'!$C$104:$AX$104</c:f>
              <c:numCache>
                <c:formatCode>General</c:formatCode>
                <c:ptCount val="48"/>
                <c:pt idx="0">
                  <c:v>106</c:v>
                </c:pt>
                <c:pt idx="1">
                  <c:v>103</c:v>
                </c:pt>
                <c:pt idx="2">
                  <c:v>104</c:v>
                </c:pt>
                <c:pt idx="3">
                  <c:v>108</c:v>
                </c:pt>
                <c:pt idx="4">
                  <c:v>112</c:v>
                </c:pt>
                <c:pt idx="5">
                  <c:v>99</c:v>
                </c:pt>
                <c:pt idx="6">
                  <c:v>98</c:v>
                </c:pt>
                <c:pt idx="7">
                  <c:v>96</c:v>
                </c:pt>
                <c:pt idx="8">
                  <c:v>105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123</c:v>
                </c:pt>
                <c:pt idx="13">
                  <c:v>127</c:v>
                </c:pt>
                <c:pt idx="14">
                  <c:v>125</c:v>
                </c:pt>
                <c:pt idx="15">
                  <c:v>107</c:v>
                </c:pt>
                <c:pt idx="16">
                  <c:v>124</c:v>
                </c:pt>
                <c:pt idx="17">
                  <c:v>127</c:v>
                </c:pt>
                <c:pt idx="18">
                  <c:v>133</c:v>
                </c:pt>
                <c:pt idx="19">
                  <c:v>124</c:v>
                </c:pt>
                <c:pt idx="20">
                  <c:v>136</c:v>
                </c:pt>
                <c:pt idx="21">
                  <c:v>130</c:v>
                </c:pt>
                <c:pt idx="22">
                  <c:v>132</c:v>
                </c:pt>
                <c:pt idx="23">
                  <c:v>132</c:v>
                </c:pt>
                <c:pt idx="24">
                  <c:v>115</c:v>
                </c:pt>
                <c:pt idx="25">
                  <c:v>143</c:v>
                </c:pt>
                <c:pt idx="26">
                  <c:v>134</c:v>
                </c:pt>
                <c:pt idx="27">
                  <c:v>134</c:v>
                </c:pt>
                <c:pt idx="28">
                  <c:v>112</c:v>
                </c:pt>
                <c:pt idx="29">
                  <c:v>128</c:v>
                </c:pt>
                <c:pt idx="30">
                  <c:v>112</c:v>
                </c:pt>
                <c:pt idx="31">
                  <c:v>69</c:v>
                </c:pt>
                <c:pt idx="32">
                  <c:v>78</c:v>
                </c:pt>
                <c:pt idx="33">
                  <c:v>64</c:v>
                </c:pt>
                <c:pt idx="34">
                  <c:v>73</c:v>
                </c:pt>
                <c:pt idx="35">
                  <c:v>63</c:v>
                </c:pt>
                <c:pt idx="36">
                  <c:v>56</c:v>
                </c:pt>
                <c:pt idx="37">
                  <c:v>55</c:v>
                </c:pt>
                <c:pt idx="38">
                  <c:v>51</c:v>
                </c:pt>
                <c:pt idx="39">
                  <c:v>62</c:v>
                </c:pt>
                <c:pt idx="40">
                  <c:v>63</c:v>
                </c:pt>
                <c:pt idx="41">
                  <c:v>83</c:v>
                </c:pt>
                <c:pt idx="42">
                  <c:v>127</c:v>
                </c:pt>
                <c:pt idx="43">
                  <c:v>110</c:v>
                </c:pt>
                <c:pt idx="44">
                  <c:v>62</c:v>
                </c:pt>
                <c:pt idx="4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8-40C1-BC53-461FA08B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395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954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BLACKHORSE</a:t>
            </a:r>
          </a:p>
        </c:rich>
      </c:tx>
      <c:layout>
        <c:manualLayout>
          <c:xMode val="edge"/>
          <c:yMode val="edge"/>
          <c:x val="0.436832740213523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lp'!$C$41:$AX$41</c:f>
              <c:numCache>
                <c:formatCode>#,##0</c:formatCode>
                <c:ptCount val="48"/>
                <c:pt idx="0">
                  <c:v>1056</c:v>
                </c:pt>
                <c:pt idx="1">
                  <c:v>911</c:v>
                </c:pt>
                <c:pt idx="2">
                  <c:v>1163</c:v>
                </c:pt>
                <c:pt idx="3">
                  <c:v>1102</c:v>
                </c:pt>
                <c:pt idx="4">
                  <c:v>1026</c:v>
                </c:pt>
                <c:pt idx="5">
                  <c:v>1027</c:v>
                </c:pt>
                <c:pt idx="6">
                  <c:v>1044</c:v>
                </c:pt>
                <c:pt idx="7">
                  <c:v>893</c:v>
                </c:pt>
                <c:pt idx="8">
                  <c:v>841</c:v>
                </c:pt>
                <c:pt idx="9">
                  <c:v>1027</c:v>
                </c:pt>
                <c:pt idx="10">
                  <c:v>1002</c:v>
                </c:pt>
                <c:pt idx="11">
                  <c:v>821</c:v>
                </c:pt>
                <c:pt idx="12">
                  <c:v>549</c:v>
                </c:pt>
                <c:pt idx="13">
                  <c:v>529</c:v>
                </c:pt>
                <c:pt idx="14">
                  <c:v>999</c:v>
                </c:pt>
                <c:pt idx="15">
                  <c:v>703</c:v>
                </c:pt>
                <c:pt idx="16">
                  <c:v>298</c:v>
                </c:pt>
                <c:pt idx="17">
                  <c:v>243</c:v>
                </c:pt>
                <c:pt idx="18">
                  <c:v>599</c:v>
                </c:pt>
                <c:pt idx="19">
                  <c:v>399</c:v>
                </c:pt>
                <c:pt idx="20">
                  <c:v>223</c:v>
                </c:pt>
                <c:pt idx="21">
                  <c:v>2534</c:v>
                </c:pt>
                <c:pt idx="22">
                  <c:v>1606</c:v>
                </c:pt>
                <c:pt idx="23">
                  <c:v>1595</c:v>
                </c:pt>
                <c:pt idx="24">
                  <c:v>1831</c:v>
                </c:pt>
                <c:pt idx="25">
                  <c:v>2598</c:v>
                </c:pt>
                <c:pt idx="26">
                  <c:v>1207</c:v>
                </c:pt>
                <c:pt idx="27">
                  <c:v>771</c:v>
                </c:pt>
                <c:pt idx="28">
                  <c:v>1358</c:v>
                </c:pt>
                <c:pt idx="29">
                  <c:v>1345</c:v>
                </c:pt>
                <c:pt idx="30">
                  <c:v>1101</c:v>
                </c:pt>
                <c:pt idx="31">
                  <c:v>1452</c:v>
                </c:pt>
                <c:pt idx="32">
                  <c:v>1081</c:v>
                </c:pt>
                <c:pt idx="33">
                  <c:v>789</c:v>
                </c:pt>
                <c:pt idx="34">
                  <c:v>914</c:v>
                </c:pt>
                <c:pt idx="35">
                  <c:v>878</c:v>
                </c:pt>
                <c:pt idx="36">
                  <c:v>652</c:v>
                </c:pt>
                <c:pt idx="37">
                  <c:v>751</c:v>
                </c:pt>
                <c:pt idx="38">
                  <c:v>1020</c:v>
                </c:pt>
                <c:pt idx="39">
                  <c:v>845</c:v>
                </c:pt>
                <c:pt idx="40">
                  <c:v>883</c:v>
                </c:pt>
                <c:pt idx="41">
                  <c:v>710</c:v>
                </c:pt>
                <c:pt idx="42">
                  <c:v>584</c:v>
                </c:pt>
                <c:pt idx="43">
                  <c:v>967</c:v>
                </c:pt>
                <c:pt idx="44">
                  <c:v>1028</c:v>
                </c:pt>
                <c:pt idx="45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8E2-93FE-A717BE02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60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lp'!$C$105:$AX$105</c:f>
              <c:numCache>
                <c:formatCode>General</c:formatCode>
                <c:ptCount val="48"/>
                <c:pt idx="0">
                  <c:v>100</c:v>
                </c:pt>
                <c:pt idx="1">
                  <c:v>101</c:v>
                </c:pt>
                <c:pt idx="2">
                  <c:v>103</c:v>
                </c:pt>
                <c:pt idx="3">
                  <c:v>100</c:v>
                </c:pt>
                <c:pt idx="4">
                  <c:v>94</c:v>
                </c:pt>
                <c:pt idx="5">
                  <c:v>101</c:v>
                </c:pt>
                <c:pt idx="6">
                  <c:v>103</c:v>
                </c:pt>
                <c:pt idx="7">
                  <c:v>99</c:v>
                </c:pt>
                <c:pt idx="8">
                  <c:v>98</c:v>
                </c:pt>
                <c:pt idx="9">
                  <c:v>95</c:v>
                </c:pt>
                <c:pt idx="10">
                  <c:v>98</c:v>
                </c:pt>
                <c:pt idx="11">
                  <c:v>92</c:v>
                </c:pt>
                <c:pt idx="12">
                  <c:v>90</c:v>
                </c:pt>
                <c:pt idx="13">
                  <c:v>122</c:v>
                </c:pt>
                <c:pt idx="14">
                  <c:v>131</c:v>
                </c:pt>
                <c:pt idx="15">
                  <c:v>120</c:v>
                </c:pt>
                <c:pt idx="16">
                  <c:v>138</c:v>
                </c:pt>
                <c:pt idx="17">
                  <c:v>141</c:v>
                </c:pt>
                <c:pt idx="18">
                  <c:v>150</c:v>
                </c:pt>
                <c:pt idx="19">
                  <c:v>133</c:v>
                </c:pt>
                <c:pt idx="20">
                  <c:v>132</c:v>
                </c:pt>
                <c:pt idx="21">
                  <c:v>134</c:v>
                </c:pt>
                <c:pt idx="22">
                  <c:v>134</c:v>
                </c:pt>
                <c:pt idx="23">
                  <c:v>130</c:v>
                </c:pt>
                <c:pt idx="24">
                  <c:v>119</c:v>
                </c:pt>
                <c:pt idx="25">
                  <c:v>126</c:v>
                </c:pt>
                <c:pt idx="26">
                  <c:v>146</c:v>
                </c:pt>
                <c:pt idx="27">
                  <c:v>137</c:v>
                </c:pt>
                <c:pt idx="28">
                  <c:v>115</c:v>
                </c:pt>
                <c:pt idx="29">
                  <c:v>135</c:v>
                </c:pt>
                <c:pt idx="30">
                  <c:v>133</c:v>
                </c:pt>
                <c:pt idx="31">
                  <c:v>126</c:v>
                </c:pt>
                <c:pt idx="32">
                  <c:v>133</c:v>
                </c:pt>
                <c:pt idx="33">
                  <c:v>117</c:v>
                </c:pt>
                <c:pt idx="34">
                  <c:v>108</c:v>
                </c:pt>
                <c:pt idx="35">
                  <c:v>91</c:v>
                </c:pt>
                <c:pt idx="36">
                  <c:v>88</c:v>
                </c:pt>
                <c:pt idx="37">
                  <c:v>94</c:v>
                </c:pt>
                <c:pt idx="38">
                  <c:v>92</c:v>
                </c:pt>
                <c:pt idx="39">
                  <c:v>97</c:v>
                </c:pt>
                <c:pt idx="40">
                  <c:v>95</c:v>
                </c:pt>
                <c:pt idx="41">
                  <c:v>132</c:v>
                </c:pt>
                <c:pt idx="42">
                  <c:v>162</c:v>
                </c:pt>
                <c:pt idx="43">
                  <c:v>145</c:v>
                </c:pt>
                <c:pt idx="44">
                  <c:v>139</c:v>
                </c:pt>
                <c:pt idx="4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8E2-93FE-A717BE02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396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960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FEDERAL 174</a:t>
            </a:r>
          </a:p>
        </c:rich>
      </c:tx>
      <c:layout>
        <c:manualLayout>
          <c:xMode val="edge"/>
          <c:yMode val="edge"/>
          <c:x val="0.4395017793594305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lp'!$C$42:$AX$42</c:f>
              <c:numCache>
                <c:formatCode>#,##0</c:formatCode>
                <c:ptCount val="48"/>
                <c:pt idx="0">
                  <c:v>1949</c:v>
                </c:pt>
                <c:pt idx="1">
                  <c:v>1092</c:v>
                </c:pt>
                <c:pt idx="2">
                  <c:v>1653</c:v>
                </c:pt>
                <c:pt idx="3">
                  <c:v>1946</c:v>
                </c:pt>
                <c:pt idx="4">
                  <c:v>1775</c:v>
                </c:pt>
                <c:pt idx="5">
                  <c:v>1636</c:v>
                </c:pt>
                <c:pt idx="6">
                  <c:v>1759</c:v>
                </c:pt>
                <c:pt idx="7">
                  <c:v>1236</c:v>
                </c:pt>
                <c:pt idx="8">
                  <c:v>633</c:v>
                </c:pt>
                <c:pt idx="9">
                  <c:v>178</c:v>
                </c:pt>
                <c:pt idx="10">
                  <c:v>322</c:v>
                </c:pt>
                <c:pt idx="11">
                  <c:v>866</c:v>
                </c:pt>
                <c:pt idx="12">
                  <c:v>772</c:v>
                </c:pt>
                <c:pt idx="13">
                  <c:v>539</c:v>
                </c:pt>
                <c:pt idx="14">
                  <c:v>326</c:v>
                </c:pt>
                <c:pt idx="15">
                  <c:v>603</c:v>
                </c:pt>
                <c:pt idx="16">
                  <c:v>576</c:v>
                </c:pt>
                <c:pt idx="17">
                  <c:v>696</c:v>
                </c:pt>
                <c:pt idx="18">
                  <c:v>840</c:v>
                </c:pt>
                <c:pt idx="19">
                  <c:v>673</c:v>
                </c:pt>
                <c:pt idx="20">
                  <c:v>498</c:v>
                </c:pt>
                <c:pt idx="21">
                  <c:v>532</c:v>
                </c:pt>
                <c:pt idx="22">
                  <c:v>447</c:v>
                </c:pt>
                <c:pt idx="23">
                  <c:v>518</c:v>
                </c:pt>
                <c:pt idx="24">
                  <c:v>468</c:v>
                </c:pt>
                <c:pt idx="25">
                  <c:v>623</c:v>
                </c:pt>
                <c:pt idx="26">
                  <c:v>733</c:v>
                </c:pt>
                <c:pt idx="27">
                  <c:v>1492</c:v>
                </c:pt>
                <c:pt idx="28">
                  <c:v>1706</c:v>
                </c:pt>
                <c:pt idx="29">
                  <c:v>1713</c:v>
                </c:pt>
                <c:pt idx="30">
                  <c:v>1701</c:v>
                </c:pt>
                <c:pt idx="31">
                  <c:v>2213</c:v>
                </c:pt>
                <c:pt idx="32">
                  <c:v>1890</c:v>
                </c:pt>
                <c:pt idx="33">
                  <c:v>2191</c:v>
                </c:pt>
                <c:pt idx="34">
                  <c:v>1822</c:v>
                </c:pt>
                <c:pt idx="35">
                  <c:v>1967</c:v>
                </c:pt>
                <c:pt idx="36">
                  <c:v>1426</c:v>
                </c:pt>
                <c:pt idx="37">
                  <c:v>808</c:v>
                </c:pt>
                <c:pt idx="38">
                  <c:v>867</c:v>
                </c:pt>
                <c:pt idx="39">
                  <c:v>1538</c:v>
                </c:pt>
                <c:pt idx="40">
                  <c:v>2179</c:v>
                </c:pt>
                <c:pt idx="41">
                  <c:v>1074</c:v>
                </c:pt>
                <c:pt idx="42">
                  <c:v>798</c:v>
                </c:pt>
                <c:pt idx="43">
                  <c:v>776</c:v>
                </c:pt>
                <c:pt idx="44">
                  <c:v>1728</c:v>
                </c:pt>
                <c:pt idx="45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D34-9EC0-D330970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993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lp'!$C$106:$AX$106</c:f>
              <c:numCache>
                <c:formatCode>General</c:formatCode>
                <c:ptCount val="48"/>
                <c:pt idx="0">
                  <c:v>111</c:v>
                </c:pt>
                <c:pt idx="1">
                  <c:v>106</c:v>
                </c:pt>
                <c:pt idx="2">
                  <c:v>101</c:v>
                </c:pt>
                <c:pt idx="3">
                  <c:v>114</c:v>
                </c:pt>
                <c:pt idx="4">
                  <c:v>112</c:v>
                </c:pt>
                <c:pt idx="5">
                  <c:v>114</c:v>
                </c:pt>
                <c:pt idx="6">
                  <c:v>110</c:v>
                </c:pt>
                <c:pt idx="7">
                  <c:v>112</c:v>
                </c:pt>
                <c:pt idx="8">
                  <c:v>110</c:v>
                </c:pt>
                <c:pt idx="9">
                  <c:v>96</c:v>
                </c:pt>
                <c:pt idx="10">
                  <c:v>102</c:v>
                </c:pt>
                <c:pt idx="11">
                  <c:v>100</c:v>
                </c:pt>
                <c:pt idx="12">
                  <c:v>103</c:v>
                </c:pt>
                <c:pt idx="13">
                  <c:v>137</c:v>
                </c:pt>
                <c:pt idx="14">
                  <c:v>123</c:v>
                </c:pt>
                <c:pt idx="15">
                  <c:v>112</c:v>
                </c:pt>
                <c:pt idx="16">
                  <c:v>125</c:v>
                </c:pt>
                <c:pt idx="17">
                  <c:v>132</c:v>
                </c:pt>
                <c:pt idx="18">
                  <c:v>133</c:v>
                </c:pt>
                <c:pt idx="19">
                  <c:v>127</c:v>
                </c:pt>
                <c:pt idx="20">
                  <c:v>128</c:v>
                </c:pt>
                <c:pt idx="21">
                  <c:v>118</c:v>
                </c:pt>
                <c:pt idx="22">
                  <c:v>97</c:v>
                </c:pt>
                <c:pt idx="23">
                  <c:v>90</c:v>
                </c:pt>
                <c:pt idx="24">
                  <c:v>109</c:v>
                </c:pt>
                <c:pt idx="25">
                  <c:v>122</c:v>
                </c:pt>
                <c:pt idx="26">
                  <c:v>137</c:v>
                </c:pt>
                <c:pt idx="27">
                  <c:v>133</c:v>
                </c:pt>
                <c:pt idx="28">
                  <c:v>115</c:v>
                </c:pt>
                <c:pt idx="29">
                  <c:v>129</c:v>
                </c:pt>
                <c:pt idx="30">
                  <c:v>110</c:v>
                </c:pt>
                <c:pt idx="31">
                  <c:v>61</c:v>
                </c:pt>
                <c:pt idx="32">
                  <c:v>74</c:v>
                </c:pt>
                <c:pt idx="33">
                  <c:v>61</c:v>
                </c:pt>
                <c:pt idx="34">
                  <c:v>70</c:v>
                </c:pt>
                <c:pt idx="35">
                  <c:v>70</c:v>
                </c:pt>
                <c:pt idx="36">
                  <c:v>57</c:v>
                </c:pt>
                <c:pt idx="37">
                  <c:v>51</c:v>
                </c:pt>
                <c:pt idx="38">
                  <c:v>48</c:v>
                </c:pt>
                <c:pt idx="39">
                  <c:v>63</c:v>
                </c:pt>
                <c:pt idx="40">
                  <c:v>65</c:v>
                </c:pt>
                <c:pt idx="41">
                  <c:v>73</c:v>
                </c:pt>
                <c:pt idx="42">
                  <c:v>129</c:v>
                </c:pt>
                <c:pt idx="43">
                  <c:v>106</c:v>
                </c:pt>
                <c:pt idx="44">
                  <c:v>63</c:v>
                </c:pt>
                <c:pt idx="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D34-9EC0-D330970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559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599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FEDERAL GILBERT</a:t>
            </a:r>
          </a:p>
        </c:rich>
      </c:tx>
      <c:layout>
        <c:manualLayout>
          <c:xMode val="edge"/>
          <c:yMode val="edge"/>
          <c:x val="0.4154804270462632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lp'!$C$43:$AX$43</c:f>
              <c:numCache>
                <c:formatCode>#,##0</c:formatCode>
                <c:ptCount val="48"/>
                <c:pt idx="0">
                  <c:v>5889</c:v>
                </c:pt>
                <c:pt idx="1">
                  <c:v>4905</c:v>
                </c:pt>
                <c:pt idx="2">
                  <c:v>4647</c:v>
                </c:pt>
                <c:pt idx="3">
                  <c:v>3860</c:v>
                </c:pt>
                <c:pt idx="4">
                  <c:v>4192</c:v>
                </c:pt>
                <c:pt idx="5">
                  <c:v>3637</c:v>
                </c:pt>
                <c:pt idx="6">
                  <c:v>3740</c:v>
                </c:pt>
                <c:pt idx="7">
                  <c:v>3347</c:v>
                </c:pt>
                <c:pt idx="8">
                  <c:v>3314</c:v>
                </c:pt>
                <c:pt idx="9">
                  <c:v>2978</c:v>
                </c:pt>
                <c:pt idx="10">
                  <c:v>2920</c:v>
                </c:pt>
                <c:pt idx="11">
                  <c:v>3532</c:v>
                </c:pt>
                <c:pt idx="12">
                  <c:v>2044</c:v>
                </c:pt>
                <c:pt idx="13">
                  <c:v>2134</c:v>
                </c:pt>
                <c:pt idx="14">
                  <c:v>3035</c:v>
                </c:pt>
                <c:pt idx="15">
                  <c:v>2419</c:v>
                </c:pt>
                <c:pt idx="16">
                  <c:v>2131</c:v>
                </c:pt>
                <c:pt idx="17">
                  <c:v>2698</c:v>
                </c:pt>
                <c:pt idx="18">
                  <c:v>2355</c:v>
                </c:pt>
                <c:pt idx="19">
                  <c:v>2011</c:v>
                </c:pt>
                <c:pt idx="20">
                  <c:v>2217</c:v>
                </c:pt>
                <c:pt idx="21">
                  <c:v>2299</c:v>
                </c:pt>
                <c:pt idx="22">
                  <c:v>2178</c:v>
                </c:pt>
                <c:pt idx="23">
                  <c:v>2590</c:v>
                </c:pt>
                <c:pt idx="24">
                  <c:v>2727</c:v>
                </c:pt>
                <c:pt idx="25">
                  <c:v>1959</c:v>
                </c:pt>
                <c:pt idx="26">
                  <c:v>2488</c:v>
                </c:pt>
                <c:pt idx="27">
                  <c:v>2227</c:v>
                </c:pt>
                <c:pt idx="28">
                  <c:v>2395</c:v>
                </c:pt>
                <c:pt idx="29">
                  <c:v>1858</c:v>
                </c:pt>
                <c:pt idx="30">
                  <c:v>1675</c:v>
                </c:pt>
                <c:pt idx="31">
                  <c:v>2329</c:v>
                </c:pt>
                <c:pt idx="32">
                  <c:v>2998</c:v>
                </c:pt>
                <c:pt idx="33">
                  <c:v>2648</c:v>
                </c:pt>
                <c:pt idx="34">
                  <c:v>2456</c:v>
                </c:pt>
                <c:pt idx="35">
                  <c:v>2832</c:v>
                </c:pt>
                <c:pt idx="36">
                  <c:v>2684</c:v>
                </c:pt>
                <c:pt idx="37">
                  <c:v>2530</c:v>
                </c:pt>
                <c:pt idx="38">
                  <c:v>2401</c:v>
                </c:pt>
                <c:pt idx="39">
                  <c:v>3108</c:v>
                </c:pt>
                <c:pt idx="40">
                  <c:v>2029</c:v>
                </c:pt>
                <c:pt idx="41">
                  <c:v>2151</c:v>
                </c:pt>
                <c:pt idx="42">
                  <c:v>2327</c:v>
                </c:pt>
                <c:pt idx="43">
                  <c:v>2253</c:v>
                </c:pt>
                <c:pt idx="44">
                  <c:v>2504</c:v>
                </c:pt>
                <c:pt idx="45">
                  <c:v>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2-4D1D-891B-6C518A86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567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lp'!$C$107:$AX$107</c:f>
              <c:numCache>
                <c:formatCode>General</c:formatCode>
                <c:ptCount val="48"/>
                <c:pt idx="0">
                  <c:v>175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108</c:v>
                </c:pt>
                <c:pt idx="6">
                  <c:v>106</c:v>
                </c:pt>
                <c:pt idx="7">
                  <c:v>100</c:v>
                </c:pt>
                <c:pt idx="8">
                  <c:v>107</c:v>
                </c:pt>
                <c:pt idx="9">
                  <c:v>95</c:v>
                </c:pt>
                <c:pt idx="10">
                  <c:v>95</c:v>
                </c:pt>
                <c:pt idx="11">
                  <c:v>114</c:v>
                </c:pt>
                <c:pt idx="12">
                  <c:v>114</c:v>
                </c:pt>
                <c:pt idx="13">
                  <c:v>136</c:v>
                </c:pt>
                <c:pt idx="14">
                  <c:v>121</c:v>
                </c:pt>
                <c:pt idx="15">
                  <c:v>111</c:v>
                </c:pt>
                <c:pt idx="16">
                  <c:v>123</c:v>
                </c:pt>
                <c:pt idx="17">
                  <c:v>128</c:v>
                </c:pt>
                <c:pt idx="18">
                  <c:v>135</c:v>
                </c:pt>
                <c:pt idx="19">
                  <c:v>127</c:v>
                </c:pt>
                <c:pt idx="20">
                  <c:v>137</c:v>
                </c:pt>
                <c:pt idx="21">
                  <c:v>129</c:v>
                </c:pt>
                <c:pt idx="22">
                  <c:v>133</c:v>
                </c:pt>
                <c:pt idx="23">
                  <c:v>115</c:v>
                </c:pt>
                <c:pt idx="24">
                  <c:v>132</c:v>
                </c:pt>
                <c:pt idx="25">
                  <c:v>160</c:v>
                </c:pt>
                <c:pt idx="26">
                  <c:v>133</c:v>
                </c:pt>
                <c:pt idx="27">
                  <c:v>134</c:v>
                </c:pt>
                <c:pt idx="28">
                  <c:v>110</c:v>
                </c:pt>
                <c:pt idx="29">
                  <c:v>125</c:v>
                </c:pt>
                <c:pt idx="30">
                  <c:v>107</c:v>
                </c:pt>
                <c:pt idx="31">
                  <c:v>64</c:v>
                </c:pt>
                <c:pt idx="32">
                  <c:v>76</c:v>
                </c:pt>
                <c:pt idx="33">
                  <c:v>64</c:v>
                </c:pt>
                <c:pt idx="34">
                  <c:v>73</c:v>
                </c:pt>
                <c:pt idx="35">
                  <c:v>62</c:v>
                </c:pt>
                <c:pt idx="36">
                  <c:v>53</c:v>
                </c:pt>
                <c:pt idx="37">
                  <c:v>54</c:v>
                </c:pt>
                <c:pt idx="38">
                  <c:v>48</c:v>
                </c:pt>
                <c:pt idx="39">
                  <c:v>57</c:v>
                </c:pt>
                <c:pt idx="40">
                  <c:v>63</c:v>
                </c:pt>
                <c:pt idx="41">
                  <c:v>109</c:v>
                </c:pt>
                <c:pt idx="42">
                  <c:v>129</c:v>
                </c:pt>
                <c:pt idx="43">
                  <c:v>112</c:v>
                </c:pt>
                <c:pt idx="44">
                  <c:v>69</c:v>
                </c:pt>
                <c:pt idx="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2-4D1D-891B-6C518A86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555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55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#4</a:t>
            </a:r>
          </a:p>
        </c:rich>
      </c:tx>
      <c:layout>
        <c:manualLayout>
          <c:xMode val="edge"/>
          <c:yMode val="edge"/>
          <c:x val="0.47330960854092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lp'!$C$8:$AX$8</c:f>
              <c:numCache>
                <c:formatCode>#,##0</c:formatCode>
                <c:ptCount val="48"/>
                <c:pt idx="0">
                  <c:v>3052</c:v>
                </c:pt>
                <c:pt idx="1">
                  <c:v>3280</c:v>
                </c:pt>
                <c:pt idx="2">
                  <c:v>3403</c:v>
                </c:pt>
                <c:pt idx="3">
                  <c:v>3042</c:v>
                </c:pt>
                <c:pt idx="4">
                  <c:v>3149</c:v>
                </c:pt>
                <c:pt idx="5">
                  <c:v>3149</c:v>
                </c:pt>
                <c:pt idx="6">
                  <c:v>2900</c:v>
                </c:pt>
                <c:pt idx="7">
                  <c:v>3210</c:v>
                </c:pt>
                <c:pt idx="8">
                  <c:v>2845</c:v>
                </c:pt>
                <c:pt idx="9">
                  <c:v>3023</c:v>
                </c:pt>
                <c:pt idx="10">
                  <c:v>2736</c:v>
                </c:pt>
                <c:pt idx="11">
                  <c:v>2720</c:v>
                </c:pt>
                <c:pt idx="12">
                  <c:v>2693</c:v>
                </c:pt>
                <c:pt idx="13">
                  <c:v>822</c:v>
                </c:pt>
                <c:pt idx="14">
                  <c:v>1650</c:v>
                </c:pt>
                <c:pt idx="15">
                  <c:v>2424</c:v>
                </c:pt>
                <c:pt idx="16">
                  <c:v>1132</c:v>
                </c:pt>
                <c:pt idx="17">
                  <c:v>1784</c:v>
                </c:pt>
                <c:pt idx="18">
                  <c:v>2091</c:v>
                </c:pt>
                <c:pt idx="19">
                  <c:v>2193</c:v>
                </c:pt>
                <c:pt idx="20">
                  <c:v>1543</c:v>
                </c:pt>
                <c:pt idx="21">
                  <c:v>1975</c:v>
                </c:pt>
                <c:pt idx="22">
                  <c:v>1069</c:v>
                </c:pt>
                <c:pt idx="23">
                  <c:v>1631</c:v>
                </c:pt>
                <c:pt idx="24">
                  <c:v>1735</c:v>
                </c:pt>
                <c:pt idx="25">
                  <c:v>1504</c:v>
                </c:pt>
                <c:pt idx="26">
                  <c:v>1358</c:v>
                </c:pt>
                <c:pt idx="27">
                  <c:v>1493</c:v>
                </c:pt>
                <c:pt idx="28">
                  <c:v>1413</c:v>
                </c:pt>
                <c:pt idx="29">
                  <c:v>1310</c:v>
                </c:pt>
                <c:pt idx="30">
                  <c:v>1656</c:v>
                </c:pt>
                <c:pt idx="31">
                  <c:v>1628</c:v>
                </c:pt>
                <c:pt idx="32">
                  <c:v>1520</c:v>
                </c:pt>
                <c:pt idx="33">
                  <c:v>1495</c:v>
                </c:pt>
                <c:pt idx="34">
                  <c:v>1350</c:v>
                </c:pt>
                <c:pt idx="35">
                  <c:v>1493</c:v>
                </c:pt>
                <c:pt idx="36">
                  <c:v>1391</c:v>
                </c:pt>
                <c:pt idx="37">
                  <c:v>1563</c:v>
                </c:pt>
                <c:pt idx="38">
                  <c:v>1425</c:v>
                </c:pt>
                <c:pt idx="39">
                  <c:v>1327</c:v>
                </c:pt>
                <c:pt idx="40">
                  <c:v>1751</c:v>
                </c:pt>
                <c:pt idx="41">
                  <c:v>1524</c:v>
                </c:pt>
                <c:pt idx="42">
                  <c:v>1834</c:v>
                </c:pt>
                <c:pt idx="43">
                  <c:v>2515</c:v>
                </c:pt>
                <c:pt idx="44">
                  <c:v>2764</c:v>
                </c:pt>
                <c:pt idx="45">
                  <c:v>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6-4430-96FA-3A7184C8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180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lp'!$C$72:$AX$72</c:f>
              <c:numCache>
                <c:formatCode>General</c:formatCode>
                <c:ptCount val="48"/>
                <c:pt idx="0">
                  <c:v>93</c:v>
                </c:pt>
                <c:pt idx="1">
                  <c:v>100</c:v>
                </c:pt>
                <c:pt idx="2">
                  <c:v>104</c:v>
                </c:pt>
                <c:pt idx="3">
                  <c:v>102</c:v>
                </c:pt>
                <c:pt idx="4">
                  <c:v>92</c:v>
                </c:pt>
                <c:pt idx="5">
                  <c:v>83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86</c:v>
                </c:pt>
                <c:pt idx="10">
                  <c:v>85</c:v>
                </c:pt>
                <c:pt idx="11">
                  <c:v>80</c:v>
                </c:pt>
                <c:pt idx="12">
                  <c:v>98</c:v>
                </c:pt>
                <c:pt idx="13">
                  <c:v>127</c:v>
                </c:pt>
                <c:pt idx="14">
                  <c:v>119</c:v>
                </c:pt>
                <c:pt idx="15">
                  <c:v>123</c:v>
                </c:pt>
                <c:pt idx="16">
                  <c:v>139</c:v>
                </c:pt>
                <c:pt idx="17">
                  <c:v>141</c:v>
                </c:pt>
                <c:pt idx="18">
                  <c:v>138</c:v>
                </c:pt>
                <c:pt idx="19">
                  <c:v>132</c:v>
                </c:pt>
                <c:pt idx="20">
                  <c:v>125</c:v>
                </c:pt>
                <c:pt idx="21">
                  <c:v>129</c:v>
                </c:pt>
                <c:pt idx="22">
                  <c:v>104</c:v>
                </c:pt>
                <c:pt idx="23">
                  <c:v>109</c:v>
                </c:pt>
                <c:pt idx="24">
                  <c:v>121</c:v>
                </c:pt>
                <c:pt idx="25">
                  <c:v>126</c:v>
                </c:pt>
                <c:pt idx="26">
                  <c:v>144</c:v>
                </c:pt>
                <c:pt idx="27">
                  <c:v>152</c:v>
                </c:pt>
                <c:pt idx="28">
                  <c:v>123</c:v>
                </c:pt>
                <c:pt idx="29">
                  <c:v>129</c:v>
                </c:pt>
                <c:pt idx="30">
                  <c:v>120</c:v>
                </c:pt>
                <c:pt idx="31">
                  <c:v>116</c:v>
                </c:pt>
                <c:pt idx="32">
                  <c:v>133</c:v>
                </c:pt>
                <c:pt idx="33">
                  <c:v>112</c:v>
                </c:pt>
                <c:pt idx="34">
                  <c:v>111</c:v>
                </c:pt>
                <c:pt idx="35">
                  <c:v>102</c:v>
                </c:pt>
                <c:pt idx="36">
                  <c:v>93</c:v>
                </c:pt>
                <c:pt idx="37">
                  <c:v>95</c:v>
                </c:pt>
                <c:pt idx="38">
                  <c:v>98</c:v>
                </c:pt>
                <c:pt idx="39">
                  <c:v>102</c:v>
                </c:pt>
                <c:pt idx="40">
                  <c:v>90</c:v>
                </c:pt>
                <c:pt idx="41">
                  <c:v>127</c:v>
                </c:pt>
                <c:pt idx="42">
                  <c:v>127</c:v>
                </c:pt>
                <c:pt idx="43">
                  <c:v>109</c:v>
                </c:pt>
                <c:pt idx="44">
                  <c:v>115</c:v>
                </c:pt>
                <c:pt idx="4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6-4430-96FA-3A7184C8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1961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61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#8</a:t>
            </a:r>
          </a:p>
        </c:rich>
      </c:tx>
      <c:layout>
        <c:manualLayout>
          <c:xMode val="edge"/>
          <c:yMode val="edge"/>
          <c:x val="0.47330960854092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lp'!$C$9:$AX$9</c:f>
              <c:numCache>
                <c:formatCode>#,##0</c:formatCode>
                <c:ptCount val="48"/>
                <c:pt idx="0">
                  <c:v>4210</c:v>
                </c:pt>
                <c:pt idx="1">
                  <c:v>4815</c:v>
                </c:pt>
                <c:pt idx="2">
                  <c:v>4770</c:v>
                </c:pt>
                <c:pt idx="3">
                  <c:v>3799</c:v>
                </c:pt>
                <c:pt idx="4">
                  <c:v>4448</c:v>
                </c:pt>
                <c:pt idx="5">
                  <c:v>4222</c:v>
                </c:pt>
                <c:pt idx="6">
                  <c:v>4959</c:v>
                </c:pt>
                <c:pt idx="7">
                  <c:v>4949</c:v>
                </c:pt>
                <c:pt idx="8">
                  <c:v>4577</c:v>
                </c:pt>
                <c:pt idx="9">
                  <c:v>4717</c:v>
                </c:pt>
                <c:pt idx="10">
                  <c:v>2430</c:v>
                </c:pt>
                <c:pt idx="11">
                  <c:v>2376</c:v>
                </c:pt>
                <c:pt idx="12">
                  <c:v>2831</c:v>
                </c:pt>
                <c:pt idx="13">
                  <c:v>2139</c:v>
                </c:pt>
                <c:pt idx="14">
                  <c:v>4351</c:v>
                </c:pt>
                <c:pt idx="15">
                  <c:v>4634</c:v>
                </c:pt>
                <c:pt idx="16">
                  <c:v>3677</c:v>
                </c:pt>
                <c:pt idx="17">
                  <c:v>3638</c:v>
                </c:pt>
                <c:pt idx="18">
                  <c:v>3988</c:v>
                </c:pt>
                <c:pt idx="19">
                  <c:v>4463</c:v>
                </c:pt>
                <c:pt idx="20">
                  <c:v>3334</c:v>
                </c:pt>
                <c:pt idx="21">
                  <c:v>4766</c:v>
                </c:pt>
                <c:pt idx="22">
                  <c:v>4190</c:v>
                </c:pt>
                <c:pt idx="23">
                  <c:v>4265</c:v>
                </c:pt>
                <c:pt idx="24">
                  <c:v>4408</c:v>
                </c:pt>
                <c:pt idx="25">
                  <c:v>3022</c:v>
                </c:pt>
                <c:pt idx="26">
                  <c:v>3190</c:v>
                </c:pt>
                <c:pt idx="27">
                  <c:v>3121</c:v>
                </c:pt>
                <c:pt idx="28">
                  <c:v>3117</c:v>
                </c:pt>
                <c:pt idx="29">
                  <c:v>2712</c:v>
                </c:pt>
                <c:pt idx="30">
                  <c:v>4401</c:v>
                </c:pt>
                <c:pt idx="31">
                  <c:v>4027</c:v>
                </c:pt>
                <c:pt idx="32">
                  <c:v>3880</c:v>
                </c:pt>
                <c:pt idx="33">
                  <c:v>4050</c:v>
                </c:pt>
                <c:pt idx="34">
                  <c:v>3604</c:v>
                </c:pt>
                <c:pt idx="35">
                  <c:v>3589</c:v>
                </c:pt>
                <c:pt idx="36">
                  <c:v>3512</c:v>
                </c:pt>
                <c:pt idx="37">
                  <c:v>3397</c:v>
                </c:pt>
                <c:pt idx="38">
                  <c:v>3839</c:v>
                </c:pt>
                <c:pt idx="39">
                  <c:v>3373</c:v>
                </c:pt>
                <c:pt idx="40">
                  <c:v>3368</c:v>
                </c:pt>
                <c:pt idx="41">
                  <c:v>1910</c:v>
                </c:pt>
                <c:pt idx="42">
                  <c:v>2019</c:v>
                </c:pt>
                <c:pt idx="43">
                  <c:v>2467</c:v>
                </c:pt>
                <c:pt idx="44">
                  <c:v>3058</c:v>
                </c:pt>
                <c:pt idx="45">
                  <c:v>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1-4EB0-9D9D-9ADA7FBE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016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lp'!$C$73:$AX$73</c:f>
              <c:numCache>
                <c:formatCode>General</c:formatCode>
                <c:ptCount val="48"/>
                <c:pt idx="0">
                  <c:v>102</c:v>
                </c:pt>
                <c:pt idx="1">
                  <c:v>101</c:v>
                </c:pt>
                <c:pt idx="2">
                  <c:v>105</c:v>
                </c:pt>
                <c:pt idx="3">
                  <c:v>115</c:v>
                </c:pt>
                <c:pt idx="4">
                  <c:v>99</c:v>
                </c:pt>
                <c:pt idx="5">
                  <c:v>83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94</c:v>
                </c:pt>
                <c:pt idx="10">
                  <c:v>106</c:v>
                </c:pt>
                <c:pt idx="11">
                  <c:v>116</c:v>
                </c:pt>
                <c:pt idx="12">
                  <c:v>113</c:v>
                </c:pt>
                <c:pt idx="13">
                  <c:v>137</c:v>
                </c:pt>
                <c:pt idx="14">
                  <c:v>114</c:v>
                </c:pt>
                <c:pt idx="15">
                  <c:v>104</c:v>
                </c:pt>
                <c:pt idx="16">
                  <c:v>117</c:v>
                </c:pt>
                <c:pt idx="17">
                  <c:v>130</c:v>
                </c:pt>
                <c:pt idx="18">
                  <c:v>131</c:v>
                </c:pt>
                <c:pt idx="19">
                  <c:v>125</c:v>
                </c:pt>
                <c:pt idx="20">
                  <c:v>118</c:v>
                </c:pt>
                <c:pt idx="21">
                  <c:v>76</c:v>
                </c:pt>
                <c:pt idx="22">
                  <c:v>92</c:v>
                </c:pt>
                <c:pt idx="23">
                  <c:v>98</c:v>
                </c:pt>
                <c:pt idx="24">
                  <c:v>102</c:v>
                </c:pt>
                <c:pt idx="25">
                  <c:v>92</c:v>
                </c:pt>
                <c:pt idx="26">
                  <c:v>91</c:v>
                </c:pt>
                <c:pt idx="27">
                  <c:v>108</c:v>
                </c:pt>
                <c:pt idx="28">
                  <c:v>66</c:v>
                </c:pt>
                <c:pt idx="29">
                  <c:v>66</c:v>
                </c:pt>
                <c:pt idx="30">
                  <c:v>85</c:v>
                </c:pt>
                <c:pt idx="31">
                  <c:v>85</c:v>
                </c:pt>
                <c:pt idx="32">
                  <c:v>104</c:v>
                </c:pt>
                <c:pt idx="33">
                  <c:v>86</c:v>
                </c:pt>
                <c:pt idx="34">
                  <c:v>94</c:v>
                </c:pt>
                <c:pt idx="35">
                  <c:v>98</c:v>
                </c:pt>
                <c:pt idx="36">
                  <c:v>85</c:v>
                </c:pt>
                <c:pt idx="37">
                  <c:v>94</c:v>
                </c:pt>
                <c:pt idx="38">
                  <c:v>87</c:v>
                </c:pt>
                <c:pt idx="39">
                  <c:v>60</c:v>
                </c:pt>
                <c:pt idx="40">
                  <c:v>56</c:v>
                </c:pt>
                <c:pt idx="41">
                  <c:v>76</c:v>
                </c:pt>
                <c:pt idx="42">
                  <c:v>109</c:v>
                </c:pt>
                <c:pt idx="43">
                  <c:v>109</c:v>
                </c:pt>
                <c:pt idx="44">
                  <c:v>69</c:v>
                </c:pt>
                <c:pt idx="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1-4EB0-9D9D-9ADA7FBE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1960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601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#9</a:t>
            </a:r>
          </a:p>
        </c:rich>
      </c:tx>
      <c:layout>
        <c:manualLayout>
          <c:xMode val="edge"/>
          <c:yMode val="edge"/>
          <c:x val="0.47330960854092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lp'!$C$10:$AX$10</c:f>
              <c:numCache>
                <c:formatCode>#,##0</c:formatCode>
                <c:ptCount val="48"/>
                <c:pt idx="0">
                  <c:v>4191</c:v>
                </c:pt>
                <c:pt idx="1">
                  <c:v>3460</c:v>
                </c:pt>
                <c:pt idx="2">
                  <c:v>3500</c:v>
                </c:pt>
                <c:pt idx="3">
                  <c:v>3182</c:v>
                </c:pt>
                <c:pt idx="4">
                  <c:v>3135</c:v>
                </c:pt>
                <c:pt idx="5">
                  <c:v>3031</c:v>
                </c:pt>
                <c:pt idx="6">
                  <c:v>3012</c:v>
                </c:pt>
                <c:pt idx="7">
                  <c:v>2637</c:v>
                </c:pt>
                <c:pt idx="8">
                  <c:v>2372</c:v>
                </c:pt>
                <c:pt idx="9">
                  <c:v>3173</c:v>
                </c:pt>
                <c:pt idx="10">
                  <c:v>2661</c:v>
                </c:pt>
                <c:pt idx="11">
                  <c:v>2530</c:v>
                </c:pt>
                <c:pt idx="12">
                  <c:v>2000</c:v>
                </c:pt>
                <c:pt idx="13">
                  <c:v>1795</c:v>
                </c:pt>
                <c:pt idx="14">
                  <c:v>1950</c:v>
                </c:pt>
                <c:pt idx="15">
                  <c:v>2029</c:v>
                </c:pt>
                <c:pt idx="16">
                  <c:v>1956</c:v>
                </c:pt>
                <c:pt idx="17">
                  <c:v>2117</c:v>
                </c:pt>
                <c:pt idx="18">
                  <c:v>1883</c:v>
                </c:pt>
                <c:pt idx="19">
                  <c:v>1628</c:v>
                </c:pt>
                <c:pt idx="20">
                  <c:v>1457</c:v>
                </c:pt>
                <c:pt idx="21">
                  <c:v>1734</c:v>
                </c:pt>
                <c:pt idx="22">
                  <c:v>1538</c:v>
                </c:pt>
                <c:pt idx="23">
                  <c:v>1726</c:v>
                </c:pt>
                <c:pt idx="24">
                  <c:v>1290</c:v>
                </c:pt>
                <c:pt idx="25">
                  <c:v>1198</c:v>
                </c:pt>
                <c:pt idx="26">
                  <c:v>1336</c:v>
                </c:pt>
                <c:pt idx="27">
                  <c:v>1412</c:v>
                </c:pt>
                <c:pt idx="28">
                  <c:v>1472</c:v>
                </c:pt>
                <c:pt idx="29">
                  <c:v>2826</c:v>
                </c:pt>
                <c:pt idx="30">
                  <c:v>4575</c:v>
                </c:pt>
                <c:pt idx="31">
                  <c:v>3529</c:v>
                </c:pt>
                <c:pt idx="32">
                  <c:v>5645</c:v>
                </c:pt>
                <c:pt idx="33">
                  <c:v>6925</c:v>
                </c:pt>
                <c:pt idx="34">
                  <c:v>8121</c:v>
                </c:pt>
                <c:pt idx="35">
                  <c:v>8633</c:v>
                </c:pt>
                <c:pt idx="36">
                  <c:v>6871</c:v>
                </c:pt>
                <c:pt idx="37">
                  <c:v>7290</c:v>
                </c:pt>
                <c:pt idx="38">
                  <c:v>4410</c:v>
                </c:pt>
                <c:pt idx="39">
                  <c:v>3121</c:v>
                </c:pt>
                <c:pt idx="40">
                  <c:v>7774</c:v>
                </c:pt>
                <c:pt idx="41">
                  <c:v>4163</c:v>
                </c:pt>
                <c:pt idx="42">
                  <c:v>3768</c:v>
                </c:pt>
                <c:pt idx="43">
                  <c:v>5111</c:v>
                </c:pt>
                <c:pt idx="44">
                  <c:v>5448</c:v>
                </c:pt>
                <c:pt idx="45">
                  <c:v>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3-4D42-BF13-E229AB46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967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lp'!$C$74:$AX$74</c:f>
              <c:numCache>
                <c:formatCode>General</c:formatCode>
                <c:ptCount val="48"/>
                <c:pt idx="0">
                  <c:v>93</c:v>
                </c:pt>
                <c:pt idx="1">
                  <c:v>85</c:v>
                </c:pt>
                <c:pt idx="2">
                  <c:v>83</c:v>
                </c:pt>
                <c:pt idx="3">
                  <c:v>90</c:v>
                </c:pt>
                <c:pt idx="4">
                  <c:v>86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97</c:v>
                </c:pt>
                <c:pt idx="11">
                  <c:v>108</c:v>
                </c:pt>
                <c:pt idx="12">
                  <c:v>105</c:v>
                </c:pt>
                <c:pt idx="13">
                  <c:v>178</c:v>
                </c:pt>
                <c:pt idx="14">
                  <c:v>129</c:v>
                </c:pt>
                <c:pt idx="15">
                  <c:v>115</c:v>
                </c:pt>
                <c:pt idx="16">
                  <c:v>127</c:v>
                </c:pt>
                <c:pt idx="17">
                  <c:v>135</c:v>
                </c:pt>
                <c:pt idx="18">
                  <c:v>138</c:v>
                </c:pt>
                <c:pt idx="19">
                  <c:v>124</c:v>
                </c:pt>
                <c:pt idx="20">
                  <c:v>120</c:v>
                </c:pt>
                <c:pt idx="21">
                  <c:v>71</c:v>
                </c:pt>
                <c:pt idx="22">
                  <c:v>74</c:v>
                </c:pt>
                <c:pt idx="23">
                  <c:v>84</c:v>
                </c:pt>
                <c:pt idx="24">
                  <c:v>70</c:v>
                </c:pt>
                <c:pt idx="25">
                  <c:v>68</c:v>
                </c:pt>
                <c:pt idx="26">
                  <c:v>77</c:v>
                </c:pt>
                <c:pt idx="27">
                  <c:v>101</c:v>
                </c:pt>
                <c:pt idx="28">
                  <c:v>69</c:v>
                </c:pt>
                <c:pt idx="29">
                  <c:v>83</c:v>
                </c:pt>
                <c:pt idx="30">
                  <c:v>98</c:v>
                </c:pt>
                <c:pt idx="31">
                  <c:v>74</c:v>
                </c:pt>
                <c:pt idx="32">
                  <c:v>87</c:v>
                </c:pt>
                <c:pt idx="33">
                  <c:v>74</c:v>
                </c:pt>
                <c:pt idx="34">
                  <c:v>65</c:v>
                </c:pt>
                <c:pt idx="35">
                  <c:v>66</c:v>
                </c:pt>
                <c:pt idx="36">
                  <c:v>57</c:v>
                </c:pt>
                <c:pt idx="37">
                  <c:v>69</c:v>
                </c:pt>
                <c:pt idx="38">
                  <c:v>68</c:v>
                </c:pt>
                <c:pt idx="39">
                  <c:v>68</c:v>
                </c:pt>
                <c:pt idx="40">
                  <c:v>61</c:v>
                </c:pt>
                <c:pt idx="41">
                  <c:v>121</c:v>
                </c:pt>
                <c:pt idx="42">
                  <c:v>120</c:v>
                </c:pt>
                <c:pt idx="43">
                  <c:v>109</c:v>
                </c:pt>
                <c:pt idx="44">
                  <c:v>70</c:v>
                </c:pt>
                <c:pt idx="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3-4D42-BF13-E229AB46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1949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49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#11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lp'!$C$11:$AX$11</c:f>
              <c:numCache>
                <c:formatCode>#,##0</c:formatCode>
                <c:ptCount val="48"/>
                <c:pt idx="0">
                  <c:v>7254</c:v>
                </c:pt>
                <c:pt idx="1">
                  <c:v>5809</c:v>
                </c:pt>
                <c:pt idx="2">
                  <c:v>6843</c:v>
                </c:pt>
                <c:pt idx="3">
                  <c:v>6911</c:v>
                </c:pt>
                <c:pt idx="4">
                  <c:v>8788</c:v>
                </c:pt>
                <c:pt idx="5">
                  <c:v>6761</c:v>
                </c:pt>
                <c:pt idx="6">
                  <c:v>5963</c:v>
                </c:pt>
                <c:pt idx="7">
                  <c:v>6037</c:v>
                </c:pt>
                <c:pt idx="8">
                  <c:v>8146</c:v>
                </c:pt>
                <c:pt idx="9">
                  <c:v>6298</c:v>
                </c:pt>
                <c:pt idx="10">
                  <c:v>5263</c:v>
                </c:pt>
                <c:pt idx="11">
                  <c:v>3583</c:v>
                </c:pt>
                <c:pt idx="12">
                  <c:v>6599</c:v>
                </c:pt>
                <c:pt idx="13">
                  <c:v>3757</c:v>
                </c:pt>
                <c:pt idx="14">
                  <c:v>3922</c:v>
                </c:pt>
                <c:pt idx="15">
                  <c:v>5286</c:v>
                </c:pt>
                <c:pt idx="16">
                  <c:v>5499</c:v>
                </c:pt>
                <c:pt idx="17">
                  <c:v>1017</c:v>
                </c:pt>
                <c:pt idx="18">
                  <c:v>3820</c:v>
                </c:pt>
                <c:pt idx="19">
                  <c:v>1902</c:v>
                </c:pt>
                <c:pt idx="20">
                  <c:v>3462</c:v>
                </c:pt>
                <c:pt idx="21">
                  <c:v>9051</c:v>
                </c:pt>
                <c:pt idx="22">
                  <c:v>8169</c:v>
                </c:pt>
                <c:pt idx="23">
                  <c:v>4286</c:v>
                </c:pt>
                <c:pt idx="24">
                  <c:v>6589</c:v>
                </c:pt>
                <c:pt idx="25">
                  <c:v>5827</c:v>
                </c:pt>
                <c:pt idx="26">
                  <c:v>5750</c:v>
                </c:pt>
                <c:pt idx="27">
                  <c:v>5350</c:v>
                </c:pt>
                <c:pt idx="28">
                  <c:v>4420</c:v>
                </c:pt>
                <c:pt idx="29">
                  <c:v>4399</c:v>
                </c:pt>
                <c:pt idx="30">
                  <c:v>8129</c:v>
                </c:pt>
                <c:pt idx="31">
                  <c:v>7020</c:v>
                </c:pt>
                <c:pt idx="32">
                  <c:v>6319</c:v>
                </c:pt>
                <c:pt idx="33">
                  <c:v>5914</c:v>
                </c:pt>
                <c:pt idx="34">
                  <c:v>6357</c:v>
                </c:pt>
                <c:pt idx="35">
                  <c:v>6224</c:v>
                </c:pt>
                <c:pt idx="36">
                  <c:v>5515</c:v>
                </c:pt>
                <c:pt idx="37">
                  <c:v>5910</c:v>
                </c:pt>
                <c:pt idx="38">
                  <c:v>6445</c:v>
                </c:pt>
                <c:pt idx="39">
                  <c:v>6633</c:v>
                </c:pt>
                <c:pt idx="40">
                  <c:v>6192</c:v>
                </c:pt>
                <c:pt idx="41">
                  <c:v>3233</c:v>
                </c:pt>
                <c:pt idx="42">
                  <c:v>4676</c:v>
                </c:pt>
                <c:pt idx="43">
                  <c:v>5828</c:v>
                </c:pt>
                <c:pt idx="44">
                  <c:v>7412</c:v>
                </c:pt>
                <c:pt idx="45">
                  <c:v>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E-4EED-ABC5-E6A682A3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880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lp'!$C$75:$AX$75</c:f>
              <c:numCache>
                <c:formatCode>General</c:formatCode>
                <c:ptCount val="48"/>
                <c:pt idx="0">
                  <c:v>99</c:v>
                </c:pt>
                <c:pt idx="1">
                  <c:v>95</c:v>
                </c:pt>
                <c:pt idx="2">
                  <c:v>97</c:v>
                </c:pt>
                <c:pt idx="3">
                  <c:v>104</c:v>
                </c:pt>
                <c:pt idx="4">
                  <c:v>93</c:v>
                </c:pt>
                <c:pt idx="5">
                  <c:v>82</c:v>
                </c:pt>
                <c:pt idx="6">
                  <c:v>91</c:v>
                </c:pt>
                <c:pt idx="7">
                  <c:v>97</c:v>
                </c:pt>
                <c:pt idx="8">
                  <c:v>105</c:v>
                </c:pt>
                <c:pt idx="9">
                  <c:v>97</c:v>
                </c:pt>
                <c:pt idx="10">
                  <c:v>88</c:v>
                </c:pt>
                <c:pt idx="11">
                  <c:v>94</c:v>
                </c:pt>
                <c:pt idx="12">
                  <c:v>92</c:v>
                </c:pt>
                <c:pt idx="13">
                  <c:v>134</c:v>
                </c:pt>
                <c:pt idx="14">
                  <c:v>106</c:v>
                </c:pt>
                <c:pt idx="15">
                  <c:v>118</c:v>
                </c:pt>
                <c:pt idx="16">
                  <c:v>130</c:v>
                </c:pt>
                <c:pt idx="17">
                  <c:v>147</c:v>
                </c:pt>
                <c:pt idx="18">
                  <c:v>142</c:v>
                </c:pt>
                <c:pt idx="19">
                  <c:v>136</c:v>
                </c:pt>
                <c:pt idx="20">
                  <c:v>144</c:v>
                </c:pt>
                <c:pt idx="21">
                  <c:v>79</c:v>
                </c:pt>
                <c:pt idx="22">
                  <c:v>72</c:v>
                </c:pt>
                <c:pt idx="23">
                  <c:v>79</c:v>
                </c:pt>
                <c:pt idx="24">
                  <c:v>74</c:v>
                </c:pt>
                <c:pt idx="25">
                  <c:v>72</c:v>
                </c:pt>
                <c:pt idx="26">
                  <c:v>83</c:v>
                </c:pt>
                <c:pt idx="27">
                  <c:v>86</c:v>
                </c:pt>
                <c:pt idx="28">
                  <c:v>73</c:v>
                </c:pt>
                <c:pt idx="29">
                  <c:v>87</c:v>
                </c:pt>
                <c:pt idx="30">
                  <c:v>80</c:v>
                </c:pt>
                <c:pt idx="31">
                  <c:v>75</c:v>
                </c:pt>
                <c:pt idx="32">
                  <c:v>76</c:v>
                </c:pt>
                <c:pt idx="33">
                  <c:v>71</c:v>
                </c:pt>
                <c:pt idx="34">
                  <c:v>71</c:v>
                </c:pt>
                <c:pt idx="35">
                  <c:v>74</c:v>
                </c:pt>
                <c:pt idx="36">
                  <c:v>73</c:v>
                </c:pt>
                <c:pt idx="37">
                  <c:v>76</c:v>
                </c:pt>
                <c:pt idx="38">
                  <c:v>70</c:v>
                </c:pt>
                <c:pt idx="39">
                  <c:v>66</c:v>
                </c:pt>
                <c:pt idx="40">
                  <c:v>67</c:v>
                </c:pt>
                <c:pt idx="41">
                  <c:v>92</c:v>
                </c:pt>
                <c:pt idx="42">
                  <c:v>123</c:v>
                </c:pt>
                <c:pt idx="43">
                  <c:v>111</c:v>
                </c:pt>
                <c:pt idx="44">
                  <c:v>76</c:v>
                </c:pt>
                <c:pt idx="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E-4EED-ABC5-E6A682A3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698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988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#12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lp'!$C$12:$AX$12</c:f>
              <c:numCache>
                <c:formatCode>#,##0</c:formatCode>
                <c:ptCount val="48"/>
                <c:pt idx="0">
                  <c:v>5933</c:v>
                </c:pt>
                <c:pt idx="1">
                  <c:v>6068</c:v>
                </c:pt>
                <c:pt idx="2">
                  <c:v>4311</c:v>
                </c:pt>
                <c:pt idx="3">
                  <c:v>4726</c:v>
                </c:pt>
                <c:pt idx="4">
                  <c:v>4352</c:v>
                </c:pt>
                <c:pt idx="5">
                  <c:v>4184</c:v>
                </c:pt>
                <c:pt idx="6">
                  <c:v>4338</c:v>
                </c:pt>
                <c:pt idx="7">
                  <c:v>3912</c:v>
                </c:pt>
                <c:pt idx="8">
                  <c:v>4534</c:v>
                </c:pt>
                <c:pt idx="9">
                  <c:v>5292</c:v>
                </c:pt>
                <c:pt idx="10">
                  <c:v>4873</c:v>
                </c:pt>
                <c:pt idx="11">
                  <c:v>1694</c:v>
                </c:pt>
                <c:pt idx="12">
                  <c:v>2861</c:v>
                </c:pt>
                <c:pt idx="13">
                  <c:v>2288</c:v>
                </c:pt>
                <c:pt idx="14">
                  <c:v>3634</c:v>
                </c:pt>
                <c:pt idx="15">
                  <c:v>3822</c:v>
                </c:pt>
                <c:pt idx="16">
                  <c:v>3621</c:v>
                </c:pt>
                <c:pt idx="17">
                  <c:v>3787</c:v>
                </c:pt>
                <c:pt idx="18">
                  <c:v>3380</c:v>
                </c:pt>
                <c:pt idx="19">
                  <c:v>4015</c:v>
                </c:pt>
                <c:pt idx="20">
                  <c:v>2960</c:v>
                </c:pt>
                <c:pt idx="21">
                  <c:v>3642</c:v>
                </c:pt>
                <c:pt idx="22">
                  <c:v>3703</c:v>
                </c:pt>
                <c:pt idx="23">
                  <c:v>3898</c:v>
                </c:pt>
                <c:pt idx="24">
                  <c:v>3805</c:v>
                </c:pt>
                <c:pt idx="25">
                  <c:v>3197</c:v>
                </c:pt>
                <c:pt idx="26">
                  <c:v>3416</c:v>
                </c:pt>
                <c:pt idx="27">
                  <c:v>2868</c:v>
                </c:pt>
                <c:pt idx="28">
                  <c:v>4112</c:v>
                </c:pt>
                <c:pt idx="29">
                  <c:v>3378</c:v>
                </c:pt>
                <c:pt idx="30">
                  <c:v>3999</c:v>
                </c:pt>
                <c:pt idx="31">
                  <c:v>5114</c:v>
                </c:pt>
                <c:pt idx="32">
                  <c:v>3741</c:v>
                </c:pt>
                <c:pt idx="33">
                  <c:v>4955</c:v>
                </c:pt>
                <c:pt idx="34">
                  <c:v>4617</c:v>
                </c:pt>
                <c:pt idx="35">
                  <c:v>5354</c:v>
                </c:pt>
                <c:pt idx="36">
                  <c:v>4988</c:v>
                </c:pt>
                <c:pt idx="37">
                  <c:v>4475</c:v>
                </c:pt>
                <c:pt idx="38">
                  <c:v>3916</c:v>
                </c:pt>
                <c:pt idx="39">
                  <c:v>4191</c:v>
                </c:pt>
                <c:pt idx="40">
                  <c:v>4742</c:v>
                </c:pt>
                <c:pt idx="41">
                  <c:v>2019</c:v>
                </c:pt>
                <c:pt idx="42">
                  <c:v>3070</c:v>
                </c:pt>
                <c:pt idx="43">
                  <c:v>3287</c:v>
                </c:pt>
                <c:pt idx="44">
                  <c:v>3357</c:v>
                </c:pt>
                <c:pt idx="45">
                  <c:v>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7-45B6-895F-5ED635FF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1472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lp'!$C$76:$AX$76</c:f>
              <c:numCache>
                <c:formatCode>General</c:formatCode>
                <c:ptCount val="48"/>
                <c:pt idx="0">
                  <c:v>82</c:v>
                </c:pt>
                <c:pt idx="1">
                  <c:v>82</c:v>
                </c:pt>
                <c:pt idx="2">
                  <c:v>86</c:v>
                </c:pt>
                <c:pt idx="3">
                  <c:v>94</c:v>
                </c:pt>
                <c:pt idx="4">
                  <c:v>87</c:v>
                </c:pt>
                <c:pt idx="5">
                  <c:v>84</c:v>
                </c:pt>
                <c:pt idx="6">
                  <c:v>86</c:v>
                </c:pt>
                <c:pt idx="7">
                  <c:v>85</c:v>
                </c:pt>
                <c:pt idx="8">
                  <c:v>87</c:v>
                </c:pt>
                <c:pt idx="9">
                  <c:v>86</c:v>
                </c:pt>
                <c:pt idx="10">
                  <c:v>88</c:v>
                </c:pt>
                <c:pt idx="11">
                  <c:v>81</c:v>
                </c:pt>
                <c:pt idx="12">
                  <c:v>83</c:v>
                </c:pt>
                <c:pt idx="13">
                  <c:v>124</c:v>
                </c:pt>
                <c:pt idx="14">
                  <c:v>109</c:v>
                </c:pt>
                <c:pt idx="15">
                  <c:v>102</c:v>
                </c:pt>
                <c:pt idx="16">
                  <c:v>124</c:v>
                </c:pt>
                <c:pt idx="17">
                  <c:v>127</c:v>
                </c:pt>
                <c:pt idx="18">
                  <c:v>125</c:v>
                </c:pt>
                <c:pt idx="19">
                  <c:v>121</c:v>
                </c:pt>
                <c:pt idx="20">
                  <c:v>119</c:v>
                </c:pt>
                <c:pt idx="21">
                  <c:v>123</c:v>
                </c:pt>
                <c:pt idx="22">
                  <c:v>120</c:v>
                </c:pt>
                <c:pt idx="23">
                  <c:v>108</c:v>
                </c:pt>
                <c:pt idx="24">
                  <c:v>109</c:v>
                </c:pt>
                <c:pt idx="25">
                  <c:v>112</c:v>
                </c:pt>
                <c:pt idx="26">
                  <c:v>128</c:v>
                </c:pt>
                <c:pt idx="27">
                  <c:v>133</c:v>
                </c:pt>
                <c:pt idx="28">
                  <c:v>109</c:v>
                </c:pt>
                <c:pt idx="29">
                  <c:v>119</c:v>
                </c:pt>
                <c:pt idx="30">
                  <c:v>111</c:v>
                </c:pt>
                <c:pt idx="31">
                  <c:v>106</c:v>
                </c:pt>
                <c:pt idx="32">
                  <c:v>125</c:v>
                </c:pt>
                <c:pt idx="33">
                  <c:v>103</c:v>
                </c:pt>
                <c:pt idx="34">
                  <c:v>103</c:v>
                </c:pt>
                <c:pt idx="35">
                  <c:v>90</c:v>
                </c:pt>
                <c:pt idx="36">
                  <c:v>90</c:v>
                </c:pt>
                <c:pt idx="37">
                  <c:v>88</c:v>
                </c:pt>
                <c:pt idx="38">
                  <c:v>91</c:v>
                </c:pt>
                <c:pt idx="39">
                  <c:v>96</c:v>
                </c:pt>
                <c:pt idx="40">
                  <c:v>83</c:v>
                </c:pt>
                <c:pt idx="41">
                  <c:v>97</c:v>
                </c:pt>
                <c:pt idx="42">
                  <c:v>121</c:v>
                </c:pt>
                <c:pt idx="43">
                  <c:v>110</c:v>
                </c:pt>
                <c:pt idx="44">
                  <c:v>114</c:v>
                </c:pt>
                <c:pt idx="4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7-45B6-895F-5ED635FF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94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14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#13</a:t>
            </a:r>
          </a:p>
        </c:rich>
      </c:tx>
      <c:layout>
        <c:manualLayout>
          <c:xMode val="edge"/>
          <c:yMode val="edge"/>
          <c:x val="0.4688612099644127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2829181494661919"/>
          <c:h val="0.76832460732984298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lp'!$C$13:$AX$13</c:f>
              <c:numCache>
                <c:formatCode>#,##0</c:formatCode>
                <c:ptCount val="48"/>
                <c:pt idx="0">
                  <c:v>3326</c:v>
                </c:pt>
                <c:pt idx="1">
                  <c:v>2314</c:v>
                </c:pt>
                <c:pt idx="2">
                  <c:v>3054</c:v>
                </c:pt>
                <c:pt idx="3">
                  <c:v>2668</c:v>
                </c:pt>
                <c:pt idx="4">
                  <c:v>2361</c:v>
                </c:pt>
                <c:pt idx="5">
                  <c:v>751</c:v>
                </c:pt>
                <c:pt idx="6">
                  <c:v>1609</c:v>
                </c:pt>
                <c:pt idx="7">
                  <c:v>1912</c:v>
                </c:pt>
                <c:pt idx="8">
                  <c:v>1866</c:v>
                </c:pt>
                <c:pt idx="9">
                  <c:v>1600</c:v>
                </c:pt>
                <c:pt idx="10">
                  <c:v>1425</c:v>
                </c:pt>
                <c:pt idx="11">
                  <c:v>1165</c:v>
                </c:pt>
                <c:pt idx="12">
                  <c:v>1079</c:v>
                </c:pt>
                <c:pt idx="13">
                  <c:v>1252</c:v>
                </c:pt>
                <c:pt idx="14">
                  <c:v>1297</c:v>
                </c:pt>
                <c:pt idx="15">
                  <c:v>1311</c:v>
                </c:pt>
                <c:pt idx="16">
                  <c:v>1249</c:v>
                </c:pt>
                <c:pt idx="17">
                  <c:v>724</c:v>
                </c:pt>
                <c:pt idx="18">
                  <c:v>26</c:v>
                </c:pt>
                <c:pt idx="19">
                  <c:v>590</c:v>
                </c:pt>
                <c:pt idx="20">
                  <c:v>1566</c:v>
                </c:pt>
                <c:pt idx="21">
                  <c:v>1852</c:v>
                </c:pt>
                <c:pt idx="22">
                  <c:v>2384</c:v>
                </c:pt>
                <c:pt idx="23">
                  <c:v>3605</c:v>
                </c:pt>
                <c:pt idx="24">
                  <c:v>3734</c:v>
                </c:pt>
                <c:pt idx="25">
                  <c:v>1972</c:v>
                </c:pt>
                <c:pt idx="26">
                  <c:v>1931</c:v>
                </c:pt>
                <c:pt idx="27">
                  <c:v>3128</c:v>
                </c:pt>
                <c:pt idx="28">
                  <c:v>2965</c:v>
                </c:pt>
                <c:pt idx="29">
                  <c:v>3467</c:v>
                </c:pt>
                <c:pt idx="30">
                  <c:v>2848</c:v>
                </c:pt>
                <c:pt idx="31">
                  <c:v>1385</c:v>
                </c:pt>
                <c:pt idx="32">
                  <c:v>1576</c:v>
                </c:pt>
                <c:pt idx="33">
                  <c:v>1085</c:v>
                </c:pt>
                <c:pt idx="34">
                  <c:v>2132</c:v>
                </c:pt>
                <c:pt idx="35">
                  <c:v>1774</c:v>
                </c:pt>
                <c:pt idx="36">
                  <c:v>1537</c:v>
                </c:pt>
                <c:pt idx="37">
                  <c:v>1831</c:v>
                </c:pt>
                <c:pt idx="38">
                  <c:v>1800</c:v>
                </c:pt>
                <c:pt idx="39">
                  <c:v>555</c:v>
                </c:pt>
                <c:pt idx="40">
                  <c:v>1915</c:v>
                </c:pt>
                <c:pt idx="41">
                  <c:v>2430</c:v>
                </c:pt>
                <c:pt idx="42">
                  <c:v>2326</c:v>
                </c:pt>
                <c:pt idx="43">
                  <c:v>1866</c:v>
                </c:pt>
                <c:pt idx="44">
                  <c:v>1798</c:v>
                </c:pt>
                <c:pt idx="45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6-4EF5-891C-4145F644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409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lp'!$C$77:$AX$77</c:f>
              <c:numCache>
                <c:formatCode>General</c:formatCode>
                <c:ptCount val="48"/>
                <c:pt idx="0">
                  <c:v>122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107</c:v>
                </c:pt>
                <c:pt idx="6">
                  <c:v>91</c:v>
                </c:pt>
                <c:pt idx="7">
                  <c:v>87</c:v>
                </c:pt>
                <c:pt idx="8">
                  <c:v>90</c:v>
                </c:pt>
                <c:pt idx="9">
                  <c:v>98</c:v>
                </c:pt>
                <c:pt idx="10">
                  <c:v>84</c:v>
                </c:pt>
                <c:pt idx="11">
                  <c:v>92</c:v>
                </c:pt>
                <c:pt idx="12">
                  <c:v>92</c:v>
                </c:pt>
                <c:pt idx="13">
                  <c:v>149</c:v>
                </c:pt>
                <c:pt idx="14">
                  <c:v>119</c:v>
                </c:pt>
                <c:pt idx="15">
                  <c:v>105</c:v>
                </c:pt>
                <c:pt idx="16">
                  <c:v>121</c:v>
                </c:pt>
                <c:pt idx="17">
                  <c:v>132</c:v>
                </c:pt>
                <c:pt idx="18">
                  <c:v>129</c:v>
                </c:pt>
                <c:pt idx="19">
                  <c:v>118</c:v>
                </c:pt>
                <c:pt idx="20">
                  <c:v>125</c:v>
                </c:pt>
                <c:pt idx="21">
                  <c:v>103</c:v>
                </c:pt>
                <c:pt idx="22">
                  <c:v>101</c:v>
                </c:pt>
                <c:pt idx="23">
                  <c:v>64</c:v>
                </c:pt>
                <c:pt idx="24">
                  <c:v>84</c:v>
                </c:pt>
                <c:pt idx="25">
                  <c:v>70</c:v>
                </c:pt>
                <c:pt idx="26">
                  <c:v>93</c:v>
                </c:pt>
                <c:pt idx="27">
                  <c:v>84</c:v>
                </c:pt>
                <c:pt idx="28">
                  <c:v>85</c:v>
                </c:pt>
                <c:pt idx="29">
                  <c:v>122</c:v>
                </c:pt>
                <c:pt idx="30">
                  <c:v>100</c:v>
                </c:pt>
                <c:pt idx="31">
                  <c:v>74</c:v>
                </c:pt>
                <c:pt idx="32">
                  <c:v>77</c:v>
                </c:pt>
                <c:pt idx="33">
                  <c:v>83</c:v>
                </c:pt>
                <c:pt idx="34">
                  <c:v>69</c:v>
                </c:pt>
                <c:pt idx="35">
                  <c:v>74</c:v>
                </c:pt>
                <c:pt idx="36">
                  <c:v>58</c:v>
                </c:pt>
                <c:pt idx="37">
                  <c:v>60</c:v>
                </c:pt>
                <c:pt idx="38">
                  <c:v>56</c:v>
                </c:pt>
                <c:pt idx="39">
                  <c:v>59</c:v>
                </c:pt>
                <c:pt idx="40">
                  <c:v>57</c:v>
                </c:pt>
                <c:pt idx="41">
                  <c:v>125</c:v>
                </c:pt>
                <c:pt idx="42">
                  <c:v>125</c:v>
                </c:pt>
                <c:pt idx="43">
                  <c:v>114</c:v>
                </c:pt>
                <c:pt idx="44">
                  <c:v>74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6-4EF5-891C-4145F644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944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3350785340314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40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1492146596858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46619217081841"/>
          <c:y val="0.95942408376963362"/>
          <c:w val="0.2206405693950177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5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6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8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9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1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2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127</xdr:row>
      <xdr:rowOff>68580</xdr:rowOff>
    </xdr:from>
    <xdr:to>
      <xdr:col>6</xdr:col>
      <xdr:colOff>563880</xdr:colOff>
      <xdr:row>137</xdr:row>
      <xdr:rowOff>68580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merica%20Online%205.0\download\SanArroyoKNMt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KOTA"/>
      <sheetName val="ENTRADA"/>
      <sheetName val="DAKOTA PRESSURE"/>
      <sheetName val="ENTRADA PRESSURE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45">
          <cell r="C45">
            <v>82690</v>
          </cell>
          <cell r="D45">
            <v>82456</v>
          </cell>
          <cell r="E45">
            <v>88959</v>
          </cell>
          <cell r="F45">
            <v>85061</v>
          </cell>
          <cell r="G45">
            <v>89398</v>
          </cell>
          <cell r="H45">
            <v>85380</v>
          </cell>
          <cell r="I45">
            <v>91768</v>
          </cell>
          <cell r="J45">
            <v>91569</v>
          </cell>
          <cell r="K45">
            <v>86736</v>
          </cell>
          <cell r="L45">
            <v>77406</v>
          </cell>
          <cell r="M45">
            <v>82468</v>
          </cell>
          <cell r="N45">
            <v>84319</v>
          </cell>
          <cell r="Q45">
            <v>88825</v>
          </cell>
          <cell r="R45">
            <v>79226</v>
          </cell>
          <cell r="S45">
            <v>81226</v>
          </cell>
          <cell r="T45">
            <v>78539</v>
          </cell>
          <cell r="U45">
            <v>79583</v>
          </cell>
          <cell r="V45">
            <v>80082</v>
          </cell>
          <cell r="W45">
            <v>88922</v>
          </cell>
          <cell r="X45">
            <v>87207</v>
          </cell>
          <cell r="Y45">
            <v>85062</v>
          </cell>
          <cell r="Z45">
            <v>85126</v>
          </cell>
          <cell r="AA45">
            <v>80614</v>
          </cell>
          <cell r="AB45">
            <v>57679</v>
          </cell>
          <cell r="AE45">
            <v>58895</v>
          </cell>
          <cell r="AF45">
            <v>63479</v>
          </cell>
        </row>
      </sheetData>
      <sheetData sheetId="1"/>
      <sheetData sheetId="2">
        <row r="5">
          <cell r="C5">
            <v>35065</v>
          </cell>
          <cell r="D5">
            <v>35096</v>
          </cell>
          <cell r="E5">
            <v>35125</v>
          </cell>
          <cell r="F5">
            <v>35156</v>
          </cell>
          <cell r="G5">
            <v>35186</v>
          </cell>
          <cell r="H5">
            <v>35217</v>
          </cell>
          <cell r="I5">
            <v>35247</v>
          </cell>
          <cell r="J5">
            <v>35278</v>
          </cell>
          <cell r="K5">
            <v>35309</v>
          </cell>
          <cell r="L5">
            <v>35339</v>
          </cell>
          <cell r="M5">
            <v>35370</v>
          </cell>
          <cell r="N5">
            <v>35400</v>
          </cell>
          <cell r="Q5">
            <v>35431</v>
          </cell>
          <cell r="R5">
            <v>35462</v>
          </cell>
          <cell r="S5">
            <v>35490</v>
          </cell>
          <cell r="T5">
            <v>35521</v>
          </cell>
          <cell r="U5">
            <v>35551</v>
          </cell>
          <cell r="V5">
            <v>35582</v>
          </cell>
          <cell r="W5">
            <v>35612</v>
          </cell>
          <cell r="X5">
            <v>35643</v>
          </cell>
          <cell r="Y5">
            <v>35674</v>
          </cell>
          <cell r="Z5">
            <v>35704</v>
          </cell>
          <cell r="AA5">
            <v>35735</v>
          </cell>
          <cell r="AB5">
            <v>35765</v>
          </cell>
          <cell r="AE5">
            <v>35796</v>
          </cell>
          <cell r="AF5">
            <v>35827</v>
          </cell>
          <cell r="AG5">
            <v>35855</v>
          </cell>
          <cell r="AH5">
            <v>35886</v>
          </cell>
          <cell r="AI5">
            <v>35916</v>
          </cell>
          <cell r="AJ5">
            <v>35947</v>
          </cell>
          <cell r="AK5">
            <v>35977</v>
          </cell>
          <cell r="AL5">
            <v>36008</v>
          </cell>
          <cell r="AM5">
            <v>36039</v>
          </cell>
          <cell r="AN5">
            <v>36069</v>
          </cell>
          <cell r="AO5">
            <v>36100</v>
          </cell>
          <cell r="AP5">
            <v>36130</v>
          </cell>
        </row>
        <row r="46">
          <cell r="E46">
            <v>77.828571428571422</v>
          </cell>
          <cell r="F46">
            <v>75.685714285714283</v>
          </cell>
          <cell r="G46">
            <v>74.257142857142853</v>
          </cell>
          <cell r="H46">
            <v>72.342857142857142</v>
          </cell>
          <cell r="I46">
            <v>77.028571428571425</v>
          </cell>
          <cell r="J46">
            <v>59.74285714285714</v>
          </cell>
          <cell r="K46">
            <v>59.485714285714288</v>
          </cell>
          <cell r="L46">
            <v>71.257142857142853</v>
          </cell>
          <cell r="M46">
            <v>94.285714285714292</v>
          </cell>
          <cell r="N46">
            <v>100.48571428571428</v>
          </cell>
          <cell r="Q46">
            <v>105.74285714285715</v>
          </cell>
          <cell r="R46">
            <v>100.71428571428571</v>
          </cell>
          <cell r="S46">
            <v>102.45714285714286</v>
          </cell>
          <cell r="T46">
            <v>104.37142857142857</v>
          </cell>
          <cell r="U46">
            <v>97.685714285714283</v>
          </cell>
          <cell r="V46">
            <v>99.2</v>
          </cell>
          <cell r="W46">
            <v>100.4</v>
          </cell>
          <cell r="X46">
            <v>96.285714285714292</v>
          </cell>
          <cell r="Y46">
            <v>98.885714285714286</v>
          </cell>
          <cell r="Z46">
            <v>95</v>
          </cell>
          <cell r="AA46">
            <v>96.51428571428572</v>
          </cell>
          <cell r="AB46">
            <v>102.57142857142857</v>
          </cell>
          <cell r="AE46">
            <v>107.71428571428571</v>
          </cell>
          <cell r="AF46">
            <v>138.97142857142856</v>
          </cell>
          <cell r="AG46">
            <v>125.08571428571429</v>
          </cell>
          <cell r="AH46">
            <v>118.08571428571429</v>
          </cell>
          <cell r="AI46">
            <v>133.97142857142856</v>
          </cell>
          <cell r="AJ46">
            <v>137.91176470588235</v>
          </cell>
          <cell r="AK46">
            <v>137.14705882352942</v>
          </cell>
          <cell r="AL46">
            <v>130.82857142857142</v>
          </cell>
          <cell r="AM46">
            <v>132.85714285714286</v>
          </cell>
          <cell r="AN46">
            <v>117.94285714285714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/>
  </sheetViews>
  <sheetFormatPr defaultColWidth="9.109375" defaultRowHeight="10.199999999999999" x14ac:dyDescent="0.2"/>
  <cols>
    <col min="1" max="1" width="15.44140625" style="1" bestFit="1" customWidth="1"/>
    <col min="2" max="3" width="5.6640625" style="1" bestFit="1" customWidth="1"/>
    <col min="4" max="6" width="5.88671875" style="1" bestFit="1" customWidth="1"/>
    <col min="7" max="7" width="6.109375" style="1" bestFit="1" customWidth="1"/>
    <col min="8" max="8" width="5.6640625" style="1" bestFit="1" customWidth="1"/>
    <col min="9" max="9" width="5.5546875" style="1" customWidth="1"/>
    <col min="10" max="10" width="6.109375" style="1" bestFit="1" customWidth="1"/>
    <col min="11" max="11" width="6" style="1" bestFit="1" customWidth="1"/>
    <col min="12" max="12" width="5.6640625" style="1" bestFit="1" customWidth="1"/>
    <col min="13" max="14" width="6" style="1" bestFit="1" customWidth="1"/>
    <col min="15" max="15" width="6.5546875" style="1" bestFit="1" customWidth="1"/>
    <col min="16" max="16" width="7.88671875" style="1" customWidth="1"/>
    <col min="17" max="16384" width="9.10937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77" t="s">
        <v>5</v>
      </c>
      <c r="B2" s="78" t="s">
        <v>6</v>
      </c>
      <c r="C2" s="79">
        <v>36526</v>
      </c>
      <c r="D2" s="79">
        <v>36557</v>
      </c>
      <c r="E2" s="79">
        <v>36586</v>
      </c>
      <c r="F2" s="79">
        <v>36617</v>
      </c>
      <c r="G2" s="79">
        <v>36647</v>
      </c>
      <c r="H2" s="79">
        <v>36678</v>
      </c>
      <c r="I2" s="79">
        <v>36708</v>
      </c>
      <c r="J2" s="79">
        <v>36739</v>
      </c>
      <c r="K2" s="79">
        <v>36770</v>
      </c>
      <c r="L2" s="79">
        <v>36800</v>
      </c>
      <c r="M2" s="79">
        <v>36831</v>
      </c>
      <c r="N2" s="79">
        <v>36861</v>
      </c>
      <c r="O2" s="9" t="s">
        <v>7</v>
      </c>
      <c r="P2" s="9" t="s">
        <v>8</v>
      </c>
    </row>
    <row r="3" spans="1:16" x14ac:dyDescent="0.2">
      <c r="A3" s="80" t="s">
        <v>9</v>
      </c>
      <c r="B3" s="81" t="s">
        <v>10</v>
      </c>
      <c r="C3" s="82">
        <v>2578</v>
      </c>
      <c r="D3" s="82">
        <v>3234</v>
      </c>
      <c r="E3" s="82">
        <v>3352</v>
      </c>
      <c r="F3" s="82">
        <v>3218</v>
      </c>
      <c r="G3" s="82">
        <v>3075</v>
      </c>
      <c r="H3" s="82">
        <v>1212</v>
      </c>
      <c r="I3" s="82">
        <v>1574</v>
      </c>
      <c r="J3" s="82">
        <v>1914</v>
      </c>
      <c r="K3" s="82">
        <v>2702</v>
      </c>
      <c r="L3" s="82">
        <v>2940</v>
      </c>
      <c r="M3" s="82"/>
      <c r="N3" s="82"/>
      <c r="O3" s="75">
        <f t="shared" ref="O3:O39" si="0">SUM(C3:N3)</f>
        <v>25799</v>
      </c>
      <c r="P3" s="17">
        <f>O3/274</f>
        <v>94.15693430656934</v>
      </c>
    </row>
    <row r="4" spans="1:16" x14ac:dyDescent="0.2">
      <c r="A4" s="83" t="s">
        <v>9</v>
      </c>
      <c r="B4" s="82" t="s">
        <v>11</v>
      </c>
      <c r="C4" s="82">
        <v>1391</v>
      </c>
      <c r="D4" s="82">
        <v>1563</v>
      </c>
      <c r="E4" s="82">
        <v>1425</v>
      </c>
      <c r="F4" s="82">
        <v>1327</v>
      </c>
      <c r="G4" s="82">
        <v>1751</v>
      </c>
      <c r="H4" s="82">
        <v>1524</v>
      </c>
      <c r="I4" s="82">
        <v>1834</v>
      </c>
      <c r="J4" s="82">
        <v>2515</v>
      </c>
      <c r="K4" s="82">
        <v>2764</v>
      </c>
      <c r="L4" s="82">
        <v>2652</v>
      </c>
      <c r="M4" s="82"/>
      <c r="N4" s="82"/>
      <c r="O4" s="75">
        <f t="shared" si="0"/>
        <v>18746</v>
      </c>
      <c r="P4" s="17">
        <f t="shared" ref="P4:P40" si="1">O4/274</f>
        <v>68.416058394160586</v>
      </c>
    </row>
    <row r="5" spans="1:16" x14ac:dyDescent="0.2">
      <c r="A5" s="84" t="s">
        <v>9</v>
      </c>
      <c r="B5" s="85" t="s">
        <v>12</v>
      </c>
      <c r="C5" s="82">
        <v>3512</v>
      </c>
      <c r="D5" s="82">
        <v>3397</v>
      </c>
      <c r="E5" s="82">
        <v>3839</v>
      </c>
      <c r="F5" s="82">
        <v>3373</v>
      </c>
      <c r="G5" s="82">
        <v>3368</v>
      </c>
      <c r="H5" s="82">
        <v>1910</v>
      </c>
      <c r="I5" s="82">
        <v>2019</v>
      </c>
      <c r="J5" s="82">
        <v>2467</v>
      </c>
      <c r="K5" s="82">
        <v>3058</v>
      </c>
      <c r="L5" s="82">
        <v>3572</v>
      </c>
      <c r="M5" s="82"/>
      <c r="N5" s="82"/>
      <c r="O5" s="75">
        <f t="shared" si="0"/>
        <v>30515</v>
      </c>
      <c r="P5" s="17">
        <f t="shared" si="1"/>
        <v>111.36861313868613</v>
      </c>
    </row>
    <row r="6" spans="1:16" x14ac:dyDescent="0.2">
      <c r="A6" s="84" t="s">
        <v>9</v>
      </c>
      <c r="B6" s="85" t="s">
        <v>13</v>
      </c>
      <c r="C6" s="82">
        <v>6871</v>
      </c>
      <c r="D6" s="82">
        <v>7290</v>
      </c>
      <c r="E6" s="82">
        <v>4410</v>
      </c>
      <c r="F6" s="82">
        <v>3121</v>
      </c>
      <c r="G6" s="82">
        <v>7774</v>
      </c>
      <c r="H6" s="82">
        <v>4163</v>
      </c>
      <c r="I6" s="82">
        <v>3768</v>
      </c>
      <c r="J6" s="82">
        <v>5111</v>
      </c>
      <c r="K6" s="82">
        <v>5448</v>
      </c>
      <c r="L6" s="82">
        <v>4867</v>
      </c>
      <c r="M6" s="82"/>
      <c r="N6" s="82"/>
      <c r="O6" s="75">
        <f t="shared" si="0"/>
        <v>52823</v>
      </c>
      <c r="P6" s="17">
        <f t="shared" si="1"/>
        <v>192.78467153284672</v>
      </c>
    </row>
    <row r="7" spans="1:16" x14ac:dyDescent="0.2">
      <c r="A7" s="84" t="s">
        <v>9</v>
      </c>
      <c r="B7" s="85" t="s">
        <v>14</v>
      </c>
      <c r="C7" s="82">
        <v>5515</v>
      </c>
      <c r="D7" s="82">
        <v>5910</v>
      </c>
      <c r="E7" s="82">
        <v>6445</v>
      </c>
      <c r="F7" s="82">
        <v>6633</v>
      </c>
      <c r="G7" s="82">
        <v>6192</v>
      </c>
      <c r="H7" s="82">
        <v>3233</v>
      </c>
      <c r="I7" s="82">
        <v>4676</v>
      </c>
      <c r="J7" s="82">
        <v>5828</v>
      </c>
      <c r="K7" s="82">
        <v>7412</v>
      </c>
      <c r="L7" s="82">
        <v>7095</v>
      </c>
      <c r="M7" s="82"/>
      <c r="N7" s="82"/>
      <c r="O7" s="75">
        <f t="shared" si="0"/>
        <v>58939</v>
      </c>
      <c r="P7" s="17">
        <f t="shared" si="1"/>
        <v>215.10583941605839</v>
      </c>
    </row>
    <row r="8" spans="1:16" x14ac:dyDescent="0.2">
      <c r="A8" s="83" t="s">
        <v>9</v>
      </c>
      <c r="B8" s="82" t="s">
        <v>15</v>
      </c>
      <c r="C8" s="82">
        <v>4988</v>
      </c>
      <c r="D8" s="82">
        <v>4475</v>
      </c>
      <c r="E8" s="82">
        <v>3916</v>
      </c>
      <c r="F8" s="82">
        <v>4191</v>
      </c>
      <c r="G8" s="82">
        <v>4742</v>
      </c>
      <c r="H8" s="82">
        <v>2019</v>
      </c>
      <c r="I8" s="82">
        <v>3070</v>
      </c>
      <c r="J8" s="82">
        <v>3287</v>
      </c>
      <c r="K8" s="82">
        <v>3357</v>
      </c>
      <c r="L8" s="82">
        <v>3226</v>
      </c>
      <c r="M8" s="82"/>
      <c r="N8" s="82"/>
      <c r="O8" s="75">
        <f t="shared" si="0"/>
        <v>37271</v>
      </c>
      <c r="P8" s="17">
        <f t="shared" si="1"/>
        <v>136.02554744525548</v>
      </c>
    </row>
    <row r="9" spans="1:16" x14ac:dyDescent="0.2">
      <c r="A9" s="83" t="s">
        <v>9</v>
      </c>
      <c r="B9" s="82" t="s">
        <v>16</v>
      </c>
      <c r="C9" s="82">
        <v>1537</v>
      </c>
      <c r="D9" s="82">
        <v>1831</v>
      </c>
      <c r="E9" s="82">
        <v>1800</v>
      </c>
      <c r="F9" s="82">
        <v>555</v>
      </c>
      <c r="G9" s="82">
        <v>1915</v>
      </c>
      <c r="H9" s="82">
        <v>2430</v>
      </c>
      <c r="I9" s="82">
        <v>2326</v>
      </c>
      <c r="J9" s="82">
        <v>1866</v>
      </c>
      <c r="K9" s="82">
        <v>1798</v>
      </c>
      <c r="L9" s="82">
        <v>1601</v>
      </c>
      <c r="M9" s="82"/>
      <c r="N9" s="82"/>
      <c r="O9" s="75">
        <f t="shared" si="0"/>
        <v>17659</v>
      </c>
      <c r="P9" s="17">
        <f t="shared" si="1"/>
        <v>64.448905109489047</v>
      </c>
    </row>
    <row r="10" spans="1:16" x14ac:dyDescent="0.2">
      <c r="A10" s="84" t="s">
        <v>9</v>
      </c>
      <c r="B10" s="85" t="s">
        <v>17</v>
      </c>
      <c r="C10" s="82">
        <v>3869</v>
      </c>
      <c r="D10" s="82">
        <v>3930</v>
      </c>
      <c r="E10" s="82">
        <v>3658</v>
      </c>
      <c r="F10" s="82">
        <v>3478</v>
      </c>
      <c r="G10" s="82">
        <v>4632</v>
      </c>
      <c r="H10" s="82">
        <v>1877</v>
      </c>
      <c r="I10" s="82">
        <v>2717</v>
      </c>
      <c r="J10" s="82">
        <v>3502</v>
      </c>
      <c r="K10" s="82">
        <v>3057</v>
      </c>
      <c r="L10" s="82">
        <v>2754</v>
      </c>
      <c r="M10" s="82"/>
      <c r="N10" s="82"/>
      <c r="O10" s="75">
        <f t="shared" si="0"/>
        <v>33474</v>
      </c>
      <c r="P10" s="17">
        <f t="shared" si="1"/>
        <v>122.16788321167883</v>
      </c>
    </row>
    <row r="11" spans="1:16" x14ac:dyDescent="0.2">
      <c r="A11" s="84" t="s">
        <v>9</v>
      </c>
      <c r="B11" s="85" t="s">
        <v>18</v>
      </c>
      <c r="C11" s="82">
        <v>201</v>
      </c>
      <c r="D11" s="82">
        <v>209</v>
      </c>
      <c r="E11" s="82">
        <v>207</v>
      </c>
      <c r="F11" s="82">
        <v>202</v>
      </c>
      <c r="G11" s="82">
        <v>221</v>
      </c>
      <c r="H11" s="82">
        <v>118</v>
      </c>
      <c r="I11" s="82">
        <v>184</v>
      </c>
      <c r="J11" s="82">
        <v>181</v>
      </c>
      <c r="K11" s="82">
        <v>103</v>
      </c>
      <c r="L11" s="82">
        <v>83</v>
      </c>
      <c r="M11" s="82"/>
      <c r="N11" s="82"/>
      <c r="O11" s="75">
        <f t="shared" si="0"/>
        <v>1709</v>
      </c>
      <c r="P11" s="17">
        <f t="shared" si="1"/>
        <v>6.2372262773722627</v>
      </c>
    </row>
    <row r="12" spans="1:16" x14ac:dyDescent="0.2">
      <c r="A12" s="84" t="s">
        <v>9</v>
      </c>
      <c r="B12" s="85" t="s">
        <v>19</v>
      </c>
      <c r="C12" s="82">
        <v>678</v>
      </c>
      <c r="D12" s="82">
        <v>708</v>
      </c>
      <c r="E12" s="82">
        <v>753</v>
      </c>
      <c r="F12" s="82">
        <v>715</v>
      </c>
      <c r="G12" s="82">
        <v>787</v>
      </c>
      <c r="H12" s="82">
        <v>752</v>
      </c>
      <c r="I12" s="82">
        <v>780</v>
      </c>
      <c r="J12" s="82">
        <v>833</v>
      </c>
      <c r="K12" s="82">
        <v>839</v>
      </c>
      <c r="L12" s="82">
        <v>827</v>
      </c>
      <c r="M12" s="82"/>
      <c r="N12" s="82"/>
      <c r="O12" s="75">
        <f t="shared" si="0"/>
        <v>7672</v>
      </c>
      <c r="P12" s="17">
        <f t="shared" si="1"/>
        <v>28</v>
      </c>
    </row>
    <row r="13" spans="1:16" x14ac:dyDescent="0.2">
      <c r="A13" s="84" t="s">
        <v>9</v>
      </c>
      <c r="B13" s="85" t="s">
        <v>20</v>
      </c>
      <c r="C13" s="82">
        <v>753</v>
      </c>
      <c r="D13" s="82">
        <v>657</v>
      </c>
      <c r="E13" s="82">
        <v>629</v>
      </c>
      <c r="F13" s="82">
        <v>721</v>
      </c>
      <c r="G13" s="82">
        <v>1352</v>
      </c>
      <c r="H13" s="82">
        <v>708</v>
      </c>
      <c r="I13" s="82">
        <v>1021</v>
      </c>
      <c r="J13" s="82">
        <v>1036</v>
      </c>
      <c r="K13" s="82">
        <v>1692</v>
      </c>
      <c r="L13" s="82">
        <v>1289</v>
      </c>
      <c r="M13" s="82"/>
      <c r="N13" s="82"/>
      <c r="O13" s="75">
        <f t="shared" si="0"/>
        <v>9858</v>
      </c>
      <c r="P13" s="17">
        <f t="shared" si="1"/>
        <v>35.978102189781019</v>
      </c>
    </row>
    <row r="14" spans="1:16" x14ac:dyDescent="0.2">
      <c r="A14" s="84" t="s">
        <v>9</v>
      </c>
      <c r="B14" s="85" t="s">
        <v>21</v>
      </c>
      <c r="C14" s="82">
        <v>1217</v>
      </c>
      <c r="D14" s="82">
        <v>1075</v>
      </c>
      <c r="E14" s="82">
        <v>1065</v>
      </c>
      <c r="F14" s="82">
        <v>1046</v>
      </c>
      <c r="G14" s="82">
        <v>1173</v>
      </c>
      <c r="H14" s="82">
        <v>752</v>
      </c>
      <c r="I14" s="82">
        <v>1127</v>
      </c>
      <c r="J14" s="82">
        <v>1149</v>
      </c>
      <c r="K14" s="82">
        <v>1126</v>
      </c>
      <c r="L14" s="82">
        <v>1188</v>
      </c>
      <c r="M14" s="82"/>
      <c r="N14" s="82"/>
      <c r="O14" s="75">
        <f t="shared" si="0"/>
        <v>10918</v>
      </c>
      <c r="P14" s="17">
        <f t="shared" si="1"/>
        <v>39.846715328467155</v>
      </c>
    </row>
    <row r="15" spans="1:16" x14ac:dyDescent="0.2">
      <c r="A15" s="84" t="s">
        <v>9</v>
      </c>
      <c r="B15" s="85" t="s">
        <v>22</v>
      </c>
      <c r="C15" s="82">
        <v>1230</v>
      </c>
      <c r="D15" s="82">
        <v>1022</v>
      </c>
      <c r="E15" s="82">
        <v>1035</v>
      </c>
      <c r="F15" s="82">
        <v>933</v>
      </c>
      <c r="G15" s="82">
        <v>1092</v>
      </c>
      <c r="H15" s="82">
        <v>757</v>
      </c>
      <c r="I15" s="82">
        <v>1790</v>
      </c>
      <c r="J15" s="82">
        <v>1607</v>
      </c>
      <c r="K15" s="82">
        <v>1398</v>
      </c>
      <c r="L15" s="82">
        <v>782</v>
      </c>
      <c r="M15" s="82"/>
      <c r="N15" s="82"/>
      <c r="O15" s="75">
        <f t="shared" si="0"/>
        <v>11646</v>
      </c>
      <c r="P15" s="17">
        <f t="shared" si="1"/>
        <v>42.503649635036496</v>
      </c>
    </row>
    <row r="16" spans="1:16" x14ac:dyDescent="0.2">
      <c r="A16" s="83" t="s">
        <v>9</v>
      </c>
      <c r="B16" s="82" t="s">
        <v>23</v>
      </c>
      <c r="C16" s="82">
        <v>2284</v>
      </c>
      <c r="D16" s="82">
        <v>3438</v>
      </c>
      <c r="E16" s="82">
        <v>3393</v>
      </c>
      <c r="F16" s="82">
        <v>523</v>
      </c>
      <c r="G16" s="82">
        <v>2470</v>
      </c>
      <c r="H16" s="82">
        <v>1278</v>
      </c>
      <c r="I16" s="82">
        <v>57</v>
      </c>
      <c r="J16" s="82">
        <v>890</v>
      </c>
      <c r="K16" s="82">
        <v>1507</v>
      </c>
      <c r="L16" s="82">
        <v>88</v>
      </c>
      <c r="M16" s="82"/>
      <c r="N16" s="82"/>
      <c r="O16" s="75">
        <f t="shared" si="0"/>
        <v>15928</v>
      </c>
      <c r="P16" s="17">
        <f t="shared" si="1"/>
        <v>58.131386861313871</v>
      </c>
    </row>
    <row r="17" spans="1:16" x14ac:dyDescent="0.2">
      <c r="A17" s="84" t="s">
        <v>9</v>
      </c>
      <c r="B17" s="85" t="s">
        <v>24</v>
      </c>
      <c r="C17" s="82">
        <v>2216</v>
      </c>
      <c r="D17" s="82">
        <v>1950</v>
      </c>
      <c r="E17" s="82">
        <v>2135</v>
      </c>
      <c r="F17" s="82">
        <v>1844</v>
      </c>
      <c r="G17" s="82">
        <v>1857</v>
      </c>
      <c r="H17" s="82">
        <v>1366</v>
      </c>
      <c r="I17" s="82">
        <v>1166</v>
      </c>
      <c r="J17" s="82">
        <v>1583</v>
      </c>
      <c r="K17" s="82">
        <v>1193</v>
      </c>
      <c r="L17" s="82">
        <v>1372</v>
      </c>
      <c r="M17" s="82"/>
      <c r="N17" s="82"/>
      <c r="O17" s="75">
        <f t="shared" si="0"/>
        <v>16682</v>
      </c>
      <c r="P17" s="17">
        <f t="shared" si="1"/>
        <v>60.883211678832119</v>
      </c>
    </row>
    <row r="18" spans="1:16" x14ac:dyDescent="0.2">
      <c r="A18" s="84" t="s">
        <v>9</v>
      </c>
      <c r="B18" s="85" t="s">
        <v>25</v>
      </c>
      <c r="C18" s="82">
        <v>11771</v>
      </c>
      <c r="D18" s="82">
        <v>9999</v>
      </c>
      <c r="E18" s="82">
        <v>10410</v>
      </c>
      <c r="F18" s="82">
        <v>10910</v>
      </c>
      <c r="G18" s="82">
        <v>11218</v>
      </c>
      <c r="H18" s="82">
        <v>4305</v>
      </c>
      <c r="I18" s="82">
        <v>3274</v>
      </c>
      <c r="J18" s="82">
        <v>5418</v>
      </c>
      <c r="K18" s="82">
        <v>10933</v>
      </c>
      <c r="L18" s="82">
        <v>11718</v>
      </c>
      <c r="M18" s="82"/>
      <c r="N18" s="82"/>
      <c r="O18" s="75">
        <f t="shared" si="0"/>
        <v>89956</v>
      </c>
      <c r="P18" s="17">
        <f t="shared" si="1"/>
        <v>328.30656934306569</v>
      </c>
    </row>
    <row r="19" spans="1:16" x14ac:dyDescent="0.2">
      <c r="A19" s="83" t="s">
        <v>9</v>
      </c>
      <c r="B19" s="82" t="s">
        <v>26</v>
      </c>
      <c r="C19" s="82">
        <v>1611</v>
      </c>
      <c r="D19" s="82">
        <v>1471</v>
      </c>
      <c r="E19" s="82">
        <v>1500</v>
      </c>
      <c r="F19" s="82">
        <v>1476</v>
      </c>
      <c r="G19" s="82">
        <v>1650</v>
      </c>
      <c r="H19" s="82">
        <v>1125</v>
      </c>
      <c r="I19" s="82">
        <v>1748</v>
      </c>
      <c r="J19" s="82">
        <v>1865</v>
      </c>
      <c r="K19" s="82">
        <v>1595</v>
      </c>
      <c r="L19" s="82">
        <v>1362</v>
      </c>
      <c r="M19" s="82"/>
      <c r="N19" s="82"/>
      <c r="O19" s="75">
        <f t="shared" si="0"/>
        <v>15403</v>
      </c>
      <c r="P19" s="17">
        <f t="shared" si="1"/>
        <v>56.215328467153284</v>
      </c>
    </row>
    <row r="20" spans="1:16" x14ac:dyDescent="0.2">
      <c r="A20" s="84" t="s">
        <v>9</v>
      </c>
      <c r="B20" s="85" t="s">
        <v>27</v>
      </c>
      <c r="C20" s="82">
        <v>787</v>
      </c>
      <c r="D20" s="82">
        <v>714</v>
      </c>
      <c r="E20" s="82">
        <v>739</v>
      </c>
      <c r="F20" s="82">
        <v>697</v>
      </c>
      <c r="G20" s="82">
        <v>747</v>
      </c>
      <c r="H20" s="82">
        <v>292</v>
      </c>
      <c r="I20" s="82">
        <v>576</v>
      </c>
      <c r="J20" s="82">
        <v>705</v>
      </c>
      <c r="K20" s="82">
        <v>575</v>
      </c>
      <c r="L20" s="82">
        <v>650</v>
      </c>
      <c r="M20" s="82"/>
      <c r="N20" s="82"/>
      <c r="O20" s="75">
        <f t="shared" si="0"/>
        <v>6482</v>
      </c>
      <c r="P20" s="17">
        <f t="shared" si="1"/>
        <v>23.656934306569344</v>
      </c>
    </row>
    <row r="21" spans="1:16" x14ac:dyDescent="0.2">
      <c r="A21" s="83" t="s">
        <v>9</v>
      </c>
      <c r="B21" s="82" t="s">
        <v>28</v>
      </c>
      <c r="C21" s="82">
        <v>712</v>
      </c>
      <c r="D21" s="82">
        <v>964</v>
      </c>
      <c r="E21" s="82">
        <v>1020</v>
      </c>
      <c r="F21" s="82">
        <v>1003</v>
      </c>
      <c r="G21" s="82">
        <v>864</v>
      </c>
      <c r="H21" s="82">
        <v>588</v>
      </c>
      <c r="I21" s="82">
        <v>1122</v>
      </c>
      <c r="J21" s="82">
        <v>1255</v>
      </c>
      <c r="K21" s="82">
        <v>977</v>
      </c>
      <c r="L21" s="82">
        <v>888</v>
      </c>
      <c r="M21" s="82"/>
      <c r="N21" s="82"/>
      <c r="O21" s="75">
        <f t="shared" si="0"/>
        <v>9393</v>
      </c>
      <c r="P21" s="17">
        <f t="shared" si="1"/>
        <v>34.28102189781022</v>
      </c>
    </row>
    <row r="22" spans="1:16" x14ac:dyDescent="0.2">
      <c r="A22" s="83" t="s">
        <v>9</v>
      </c>
      <c r="B22" s="82" t="s">
        <v>29</v>
      </c>
      <c r="C22" s="82">
        <v>536</v>
      </c>
      <c r="D22" s="82">
        <v>641</v>
      </c>
      <c r="E22" s="82">
        <v>910</v>
      </c>
      <c r="F22" s="82">
        <v>688</v>
      </c>
      <c r="G22" s="82">
        <v>541</v>
      </c>
      <c r="H22" s="82">
        <v>465</v>
      </c>
      <c r="I22" s="82">
        <v>870</v>
      </c>
      <c r="J22" s="82">
        <v>795</v>
      </c>
      <c r="K22" s="82">
        <v>787</v>
      </c>
      <c r="L22" s="82">
        <v>746</v>
      </c>
      <c r="M22" s="82"/>
      <c r="N22" s="82"/>
      <c r="O22" s="75">
        <f t="shared" si="0"/>
        <v>6979</v>
      </c>
      <c r="P22" s="17">
        <f t="shared" si="1"/>
        <v>25.470802919708028</v>
      </c>
    </row>
    <row r="23" spans="1:16" x14ac:dyDescent="0.2">
      <c r="A23" s="84" t="s">
        <v>9</v>
      </c>
      <c r="B23" s="85" t="s">
        <v>30</v>
      </c>
      <c r="C23" s="82">
        <v>1208</v>
      </c>
      <c r="D23" s="82">
        <v>1141</v>
      </c>
      <c r="E23" s="82">
        <v>1229</v>
      </c>
      <c r="F23" s="82">
        <v>1187</v>
      </c>
      <c r="G23" s="82">
        <v>1267</v>
      </c>
      <c r="H23" s="82">
        <v>1202</v>
      </c>
      <c r="I23" s="82">
        <v>1264</v>
      </c>
      <c r="J23" s="82">
        <v>1182</v>
      </c>
      <c r="K23" s="82">
        <v>1193</v>
      </c>
      <c r="L23" s="82">
        <v>1245</v>
      </c>
      <c r="M23" s="82"/>
      <c r="N23" s="82"/>
      <c r="O23" s="75">
        <f t="shared" si="0"/>
        <v>12118</v>
      </c>
      <c r="P23" s="17">
        <f t="shared" si="1"/>
        <v>44.226277372262771</v>
      </c>
    </row>
    <row r="24" spans="1:16" x14ac:dyDescent="0.2">
      <c r="A24" s="83" t="s">
        <v>9</v>
      </c>
      <c r="B24" s="82" t="s">
        <v>31</v>
      </c>
      <c r="C24" s="82">
        <v>482</v>
      </c>
      <c r="D24" s="82">
        <v>454</v>
      </c>
      <c r="E24" s="82">
        <v>494</v>
      </c>
      <c r="F24" s="82">
        <v>512</v>
      </c>
      <c r="G24" s="82">
        <v>545</v>
      </c>
      <c r="H24" s="82">
        <v>444</v>
      </c>
      <c r="I24" s="82">
        <v>420</v>
      </c>
      <c r="J24" s="82">
        <v>455</v>
      </c>
      <c r="K24" s="82">
        <v>444</v>
      </c>
      <c r="L24" s="82">
        <v>458</v>
      </c>
      <c r="M24" s="82"/>
      <c r="N24" s="82"/>
      <c r="O24" s="75">
        <f t="shared" si="0"/>
        <v>4708</v>
      </c>
      <c r="P24" s="17">
        <f t="shared" si="1"/>
        <v>17.182481751824817</v>
      </c>
    </row>
    <row r="25" spans="1:16" x14ac:dyDescent="0.2">
      <c r="A25" s="83" t="s">
        <v>9</v>
      </c>
      <c r="B25" s="82" t="s">
        <v>32</v>
      </c>
      <c r="C25" s="82">
        <v>1873</v>
      </c>
      <c r="D25" s="82">
        <v>2218</v>
      </c>
      <c r="E25" s="82">
        <v>2048</v>
      </c>
      <c r="F25" s="82">
        <v>2167</v>
      </c>
      <c r="G25" s="82">
        <v>2414</v>
      </c>
      <c r="H25" s="82">
        <v>1273</v>
      </c>
      <c r="I25" s="82">
        <v>350</v>
      </c>
      <c r="J25" s="82">
        <v>482</v>
      </c>
      <c r="K25" s="82">
        <v>407</v>
      </c>
      <c r="L25" s="82">
        <v>713</v>
      </c>
      <c r="M25" s="82"/>
      <c r="N25" s="82"/>
      <c r="O25" s="75">
        <f t="shared" si="0"/>
        <v>13945</v>
      </c>
      <c r="P25" s="17">
        <f t="shared" si="1"/>
        <v>50.894160583941606</v>
      </c>
    </row>
    <row r="26" spans="1:16" x14ac:dyDescent="0.2">
      <c r="A26" s="84" t="s">
        <v>9</v>
      </c>
      <c r="B26" s="85" t="s">
        <v>33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/>
      <c r="I26" s="82"/>
      <c r="J26" s="82"/>
      <c r="K26" s="82"/>
      <c r="L26" s="82"/>
      <c r="M26" s="82"/>
      <c r="N26" s="82"/>
      <c r="O26" s="75">
        <f t="shared" si="0"/>
        <v>0</v>
      </c>
      <c r="P26" s="17">
        <f t="shared" si="1"/>
        <v>0</v>
      </c>
    </row>
    <row r="27" spans="1:16" x14ac:dyDescent="0.2">
      <c r="A27" s="83" t="s">
        <v>9</v>
      </c>
      <c r="B27" s="82" t="s">
        <v>34</v>
      </c>
      <c r="C27" s="82">
        <v>1291</v>
      </c>
      <c r="D27" s="82">
        <v>1216</v>
      </c>
      <c r="E27" s="82">
        <v>1267</v>
      </c>
      <c r="F27" s="82">
        <v>1246</v>
      </c>
      <c r="G27" s="82">
        <v>1355</v>
      </c>
      <c r="H27" s="82">
        <v>1432</v>
      </c>
      <c r="I27" s="82">
        <v>1722</v>
      </c>
      <c r="J27" s="82">
        <v>1638</v>
      </c>
      <c r="K27" s="82">
        <v>1616</v>
      </c>
      <c r="L27" s="82">
        <v>1449</v>
      </c>
      <c r="M27" s="82"/>
      <c r="N27" s="82"/>
      <c r="O27" s="75">
        <f t="shared" si="0"/>
        <v>14232</v>
      </c>
      <c r="P27" s="17">
        <f t="shared" si="1"/>
        <v>51.941605839416056</v>
      </c>
    </row>
    <row r="28" spans="1:16" x14ac:dyDescent="0.2">
      <c r="A28" s="83" t="s">
        <v>9</v>
      </c>
      <c r="B28" s="82" t="s">
        <v>35</v>
      </c>
      <c r="C28" s="82">
        <v>1159</v>
      </c>
      <c r="D28" s="82">
        <v>1064</v>
      </c>
      <c r="E28" s="82">
        <v>962</v>
      </c>
      <c r="F28" s="82">
        <v>917</v>
      </c>
      <c r="G28" s="82">
        <v>734</v>
      </c>
      <c r="H28" s="82">
        <v>955</v>
      </c>
      <c r="I28" s="82">
        <v>1024</v>
      </c>
      <c r="J28" s="82">
        <v>1085</v>
      </c>
      <c r="K28" s="82">
        <v>627</v>
      </c>
      <c r="L28" s="82">
        <v>863</v>
      </c>
      <c r="M28" s="82"/>
      <c r="N28" s="82"/>
      <c r="O28" s="75">
        <f t="shared" si="0"/>
        <v>9390</v>
      </c>
      <c r="P28" s="17">
        <f t="shared" si="1"/>
        <v>34.270072992700733</v>
      </c>
    </row>
    <row r="29" spans="1:16" x14ac:dyDescent="0.2">
      <c r="A29" s="83" t="s">
        <v>9</v>
      </c>
      <c r="B29" s="82" t="s">
        <v>36</v>
      </c>
      <c r="C29" s="82">
        <v>1176</v>
      </c>
      <c r="D29" s="82">
        <v>1093</v>
      </c>
      <c r="E29" s="82">
        <v>1135</v>
      </c>
      <c r="F29" s="82">
        <v>1037</v>
      </c>
      <c r="G29" s="82">
        <v>1085</v>
      </c>
      <c r="H29" s="82">
        <v>973</v>
      </c>
      <c r="I29" s="82">
        <v>1229</v>
      </c>
      <c r="J29" s="82">
        <v>1168</v>
      </c>
      <c r="K29" s="82">
        <v>872</v>
      </c>
      <c r="L29" s="82">
        <v>1132</v>
      </c>
      <c r="M29" s="82"/>
      <c r="N29" s="82"/>
      <c r="O29" s="75">
        <f t="shared" si="0"/>
        <v>10900</v>
      </c>
      <c r="P29" s="17">
        <f t="shared" si="1"/>
        <v>39.78102189781022</v>
      </c>
    </row>
    <row r="30" spans="1:16" x14ac:dyDescent="0.2">
      <c r="A30" s="83" t="s">
        <v>9</v>
      </c>
      <c r="B30" s="82" t="s">
        <v>37</v>
      </c>
      <c r="C30" s="82">
        <v>9239</v>
      </c>
      <c r="D30" s="82">
        <v>8264</v>
      </c>
      <c r="E30" s="82">
        <v>9637</v>
      </c>
      <c r="F30" s="82">
        <v>9145</v>
      </c>
      <c r="G30" s="82">
        <v>9278</v>
      </c>
      <c r="H30" s="82">
        <v>6496</v>
      </c>
      <c r="I30" s="82">
        <v>4730</v>
      </c>
      <c r="J30" s="82">
        <v>8018</v>
      </c>
      <c r="K30" s="82">
        <v>9704</v>
      </c>
      <c r="L30" s="82">
        <v>9091</v>
      </c>
      <c r="M30" s="82"/>
      <c r="N30" s="82"/>
      <c r="O30" s="75">
        <f t="shared" si="0"/>
        <v>83602</v>
      </c>
      <c r="P30" s="17">
        <f t="shared" si="1"/>
        <v>305.11678832116786</v>
      </c>
    </row>
    <row r="31" spans="1:16" x14ac:dyDescent="0.2">
      <c r="A31" s="84" t="s">
        <v>38</v>
      </c>
      <c r="B31" s="85" t="s">
        <v>39</v>
      </c>
      <c r="C31" s="82">
        <v>458</v>
      </c>
      <c r="D31" s="82">
        <v>162</v>
      </c>
      <c r="E31" s="82">
        <v>331</v>
      </c>
      <c r="F31" s="82">
        <v>307</v>
      </c>
      <c r="G31" s="82">
        <v>407</v>
      </c>
      <c r="H31" s="82">
        <v>271</v>
      </c>
      <c r="I31" s="82">
        <v>334</v>
      </c>
      <c r="J31" s="82">
        <v>18</v>
      </c>
      <c r="K31" s="82">
        <v>320</v>
      </c>
      <c r="L31" s="82">
        <v>223</v>
      </c>
      <c r="M31" s="82"/>
      <c r="N31" s="82"/>
      <c r="O31" s="75">
        <f t="shared" si="0"/>
        <v>2831</v>
      </c>
      <c r="P31" s="17">
        <f t="shared" si="1"/>
        <v>10.332116788321168</v>
      </c>
    </row>
    <row r="32" spans="1:16" x14ac:dyDescent="0.2">
      <c r="A32" s="83" t="s">
        <v>40</v>
      </c>
      <c r="B32" s="82" t="s">
        <v>41</v>
      </c>
      <c r="C32" s="82">
        <v>942</v>
      </c>
      <c r="D32" s="82">
        <v>1303</v>
      </c>
      <c r="E32" s="82">
        <v>1018</v>
      </c>
      <c r="F32" s="82">
        <v>1432</v>
      </c>
      <c r="G32" s="82">
        <v>3027</v>
      </c>
      <c r="H32" s="82">
        <v>1402</v>
      </c>
      <c r="I32" s="82">
        <v>1734</v>
      </c>
      <c r="J32" s="82">
        <v>1846</v>
      </c>
      <c r="K32" s="82">
        <v>1326</v>
      </c>
      <c r="L32" s="82">
        <v>2019</v>
      </c>
      <c r="M32" s="82"/>
      <c r="N32" s="82"/>
      <c r="O32" s="75">
        <f t="shared" si="0"/>
        <v>16049</v>
      </c>
      <c r="P32" s="17">
        <f t="shared" si="1"/>
        <v>58.572992700729927</v>
      </c>
    </row>
    <row r="33" spans="1:16" x14ac:dyDescent="0.2">
      <c r="A33" s="84" t="s">
        <v>40</v>
      </c>
      <c r="B33" s="85" t="s">
        <v>42</v>
      </c>
      <c r="C33" s="82">
        <v>1540</v>
      </c>
      <c r="D33" s="82">
        <v>1319</v>
      </c>
      <c r="E33" s="82">
        <v>849</v>
      </c>
      <c r="F33" s="82">
        <v>1320</v>
      </c>
      <c r="G33" s="82">
        <v>1009</v>
      </c>
      <c r="H33" s="82">
        <v>998</v>
      </c>
      <c r="I33" s="82">
        <v>1064</v>
      </c>
      <c r="J33" s="82">
        <v>1004</v>
      </c>
      <c r="K33" s="82">
        <v>696</v>
      </c>
      <c r="L33" s="82">
        <v>1290</v>
      </c>
      <c r="M33" s="82"/>
      <c r="N33" s="82"/>
      <c r="O33" s="75">
        <f t="shared" si="0"/>
        <v>11089</v>
      </c>
      <c r="P33" s="17">
        <f t="shared" si="1"/>
        <v>40.470802919708028</v>
      </c>
    </row>
    <row r="34" spans="1:16" x14ac:dyDescent="0.2">
      <c r="A34" s="84" t="s">
        <v>40</v>
      </c>
      <c r="B34" s="85" t="s">
        <v>43</v>
      </c>
      <c r="C34" s="82">
        <v>1211</v>
      </c>
      <c r="D34" s="82">
        <v>1246</v>
      </c>
      <c r="E34" s="82">
        <v>1305</v>
      </c>
      <c r="F34" s="82">
        <v>1133</v>
      </c>
      <c r="G34" s="82">
        <v>949</v>
      </c>
      <c r="H34" s="82">
        <v>1372</v>
      </c>
      <c r="I34" s="82">
        <v>2101</v>
      </c>
      <c r="J34" s="82">
        <v>1715</v>
      </c>
      <c r="K34" s="82">
        <v>2041</v>
      </c>
      <c r="L34" s="82">
        <v>2040</v>
      </c>
      <c r="M34" s="82"/>
      <c r="N34" s="82"/>
      <c r="O34" s="75">
        <f t="shared" si="0"/>
        <v>15113</v>
      </c>
      <c r="P34" s="17">
        <f t="shared" si="1"/>
        <v>55.15693430656934</v>
      </c>
    </row>
    <row r="35" spans="1:16" x14ac:dyDescent="0.2">
      <c r="A35" s="84" t="s">
        <v>40</v>
      </c>
      <c r="B35" s="85" t="s">
        <v>44</v>
      </c>
      <c r="C35" s="82">
        <v>390</v>
      </c>
      <c r="D35" s="82">
        <v>400</v>
      </c>
      <c r="E35" s="82">
        <v>529</v>
      </c>
      <c r="F35" s="82">
        <v>517</v>
      </c>
      <c r="G35" s="82">
        <v>469</v>
      </c>
      <c r="H35" s="82">
        <v>538</v>
      </c>
      <c r="I35" s="82">
        <v>489</v>
      </c>
      <c r="J35" s="82">
        <v>824</v>
      </c>
      <c r="K35" s="82">
        <v>703</v>
      </c>
      <c r="L35" s="82">
        <v>443</v>
      </c>
      <c r="M35" s="82"/>
      <c r="N35" s="82"/>
      <c r="O35" s="75">
        <f t="shared" si="0"/>
        <v>5302</v>
      </c>
      <c r="P35" s="17">
        <f t="shared" si="1"/>
        <v>19.350364963503651</v>
      </c>
    </row>
    <row r="36" spans="1:16" x14ac:dyDescent="0.2">
      <c r="A36" s="84" t="s">
        <v>45</v>
      </c>
      <c r="B36" s="85" t="s">
        <v>46</v>
      </c>
      <c r="C36" s="82">
        <v>5068</v>
      </c>
      <c r="D36" s="82">
        <v>4373</v>
      </c>
      <c r="E36" s="82">
        <v>4466</v>
      </c>
      <c r="F36" s="82">
        <v>4041</v>
      </c>
      <c r="G36" s="82">
        <v>4479</v>
      </c>
      <c r="H36" s="82">
        <v>2532</v>
      </c>
      <c r="I36" s="82">
        <v>3131</v>
      </c>
      <c r="J36" s="82">
        <v>3647</v>
      </c>
      <c r="K36" s="82">
        <v>4510</v>
      </c>
      <c r="L36" s="82">
        <v>4526</v>
      </c>
      <c r="M36" s="82"/>
      <c r="N36" s="82"/>
      <c r="O36" s="75">
        <f t="shared" si="0"/>
        <v>40773</v>
      </c>
      <c r="P36" s="17">
        <f t="shared" si="1"/>
        <v>148.80656934306569</v>
      </c>
    </row>
    <row r="37" spans="1:16" x14ac:dyDescent="0.2">
      <c r="A37" s="84" t="s">
        <v>47</v>
      </c>
      <c r="B37" s="85" t="s">
        <v>48</v>
      </c>
      <c r="C37" s="82">
        <v>652</v>
      </c>
      <c r="D37" s="82">
        <v>751</v>
      </c>
      <c r="E37" s="82">
        <v>1020</v>
      </c>
      <c r="F37" s="82">
        <v>845</v>
      </c>
      <c r="G37" s="82">
        <v>883</v>
      </c>
      <c r="H37" s="82">
        <v>710</v>
      </c>
      <c r="I37" s="82">
        <v>584</v>
      </c>
      <c r="J37" s="82">
        <v>967</v>
      </c>
      <c r="K37" s="82">
        <v>1028</v>
      </c>
      <c r="L37" s="82">
        <v>1062</v>
      </c>
      <c r="M37" s="82"/>
      <c r="N37" s="82"/>
      <c r="O37" s="75">
        <f t="shared" si="0"/>
        <v>8502</v>
      </c>
      <c r="P37" s="17">
        <f t="shared" si="1"/>
        <v>31.029197080291972</v>
      </c>
    </row>
    <row r="38" spans="1:16" x14ac:dyDescent="0.2">
      <c r="A38" s="84" t="s">
        <v>49</v>
      </c>
      <c r="B38" s="85" t="s">
        <v>50</v>
      </c>
      <c r="C38" s="82">
        <v>1426</v>
      </c>
      <c r="D38" s="82">
        <v>808</v>
      </c>
      <c r="E38" s="82">
        <v>867</v>
      </c>
      <c r="F38" s="82">
        <v>1538</v>
      </c>
      <c r="G38" s="82">
        <v>2179</v>
      </c>
      <c r="H38" s="82">
        <v>1074</v>
      </c>
      <c r="I38" s="82">
        <v>798</v>
      </c>
      <c r="J38" s="82">
        <v>776</v>
      </c>
      <c r="K38" s="82">
        <v>1728</v>
      </c>
      <c r="L38" s="82">
        <v>941</v>
      </c>
      <c r="M38" s="82"/>
      <c r="N38" s="82"/>
      <c r="O38" s="75">
        <f t="shared" si="0"/>
        <v>12135</v>
      </c>
      <c r="P38" s="17">
        <f t="shared" si="1"/>
        <v>44.288321167883211</v>
      </c>
    </row>
    <row r="39" spans="1:16" ht="10.8" thickBot="1" x14ac:dyDescent="0.25">
      <c r="A39" s="83" t="s">
        <v>51</v>
      </c>
      <c r="B39" s="82" t="s">
        <v>46</v>
      </c>
      <c r="C39" s="82">
        <v>2684</v>
      </c>
      <c r="D39" s="82">
        <v>2530</v>
      </c>
      <c r="E39" s="82">
        <v>2401</v>
      </c>
      <c r="F39" s="82">
        <v>3108</v>
      </c>
      <c r="G39" s="82">
        <v>2029</v>
      </c>
      <c r="H39" s="82">
        <v>2151</v>
      </c>
      <c r="I39" s="82">
        <v>2327</v>
      </c>
      <c r="J39" s="82">
        <v>2253</v>
      </c>
      <c r="K39" s="82">
        <v>2504</v>
      </c>
      <c r="L39" s="82">
        <v>2961</v>
      </c>
      <c r="M39" s="82"/>
      <c r="N39" s="82"/>
      <c r="O39" s="76">
        <f t="shared" si="0"/>
        <v>24948</v>
      </c>
      <c r="P39" s="17">
        <f t="shared" si="1"/>
        <v>91.051094890510953</v>
      </c>
    </row>
    <row r="40" spans="1:16" ht="10.8" thickTop="1" x14ac:dyDescent="0.2">
      <c r="A40" s="27" t="s">
        <v>52</v>
      </c>
      <c r="B40" s="20"/>
      <c r="C40" s="15">
        <f t="shared" ref="C40:O40" si="2">SUM(C3:C39)</f>
        <v>85056</v>
      </c>
      <c r="D40" s="15">
        <f t="shared" si="2"/>
        <v>82820</v>
      </c>
      <c r="E40" s="15">
        <f t="shared" si="2"/>
        <v>82199</v>
      </c>
      <c r="F40" s="15">
        <f t="shared" si="2"/>
        <v>77106</v>
      </c>
      <c r="G40" s="15">
        <f t="shared" si="2"/>
        <v>89530</v>
      </c>
      <c r="H40" s="15">
        <f t="shared" si="2"/>
        <v>54697</v>
      </c>
      <c r="I40" s="15">
        <f t="shared" si="2"/>
        <v>59000</v>
      </c>
      <c r="J40" s="15">
        <f t="shared" si="2"/>
        <v>70885</v>
      </c>
      <c r="K40" s="15">
        <f t="shared" si="2"/>
        <v>82040</v>
      </c>
      <c r="L40" s="15">
        <f t="shared" si="2"/>
        <v>80156</v>
      </c>
      <c r="M40" s="15">
        <f t="shared" si="2"/>
        <v>0</v>
      </c>
      <c r="N40" s="15">
        <f t="shared" si="2"/>
        <v>0</v>
      </c>
      <c r="O40" s="28">
        <f t="shared" si="2"/>
        <v>763489</v>
      </c>
      <c r="P40" s="17">
        <f t="shared" si="1"/>
        <v>2786.4562043795622</v>
      </c>
    </row>
    <row r="41" spans="1:16" ht="10.8" thickBot="1" x14ac:dyDescent="0.25">
      <c r="A41" s="29" t="s">
        <v>53</v>
      </c>
      <c r="B41" s="30"/>
      <c r="C41" s="31">
        <f>C40/31</f>
        <v>2743.7419354838707</v>
      </c>
      <c r="D41" s="31">
        <f>D40/29</f>
        <v>2855.8620689655172</v>
      </c>
      <c r="E41" s="31">
        <f>E40/31</f>
        <v>2651.5806451612902</v>
      </c>
      <c r="F41" s="31">
        <f>F40/30</f>
        <v>2570.1999999999998</v>
      </c>
      <c r="G41" s="31">
        <f>G40/31</f>
        <v>2888.0645161290322</v>
      </c>
      <c r="H41" s="31">
        <f>H40/30</f>
        <v>1823.2333333333333</v>
      </c>
      <c r="I41" s="31">
        <f>I40/31</f>
        <v>1903.2258064516129</v>
      </c>
      <c r="J41" s="31">
        <f>J40/31</f>
        <v>2286.6129032258063</v>
      </c>
      <c r="K41" s="31">
        <f>K40/30</f>
        <v>2734.6666666666665</v>
      </c>
      <c r="L41" s="31">
        <f>L40/31</f>
        <v>2585.6774193548385</v>
      </c>
      <c r="M41" s="31">
        <f>M40/30</f>
        <v>0</v>
      </c>
      <c r="N41" s="31">
        <f>N40/31</f>
        <v>0</v>
      </c>
      <c r="O41" s="33"/>
      <c r="P41" s="32"/>
    </row>
    <row r="42" spans="1:16" x14ac:dyDescent="0.2">
      <c r="A42" s="34" t="s">
        <v>9</v>
      </c>
      <c r="B42" s="35" t="s">
        <v>54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">
      <c r="A43" s="19" t="s">
        <v>9</v>
      </c>
      <c r="B43" s="20" t="s">
        <v>55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">
      <c r="A44" s="19" t="s">
        <v>9</v>
      </c>
      <c r="B44" s="20" t="s">
        <v>56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9" t="s">
        <v>9</v>
      </c>
      <c r="B45" s="20" t="s">
        <v>57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A46" s="19" t="s">
        <v>9</v>
      </c>
      <c r="B46" s="20" t="s">
        <v>58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A47" s="19" t="s">
        <v>9</v>
      </c>
      <c r="B47" s="20" t="s">
        <v>59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0.8" thickBot="1" x14ac:dyDescent="0.25">
      <c r="A48" s="43" t="s">
        <v>9</v>
      </c>
      <c r="B48" s="30" t="s">
        <v>60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2">
      <c r="A49" s="27" t="s">
        <v>52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ht="10.8" thickBot="1" x14ac:dyDescent="0.25">
      <c r="A50" s="47" t="s">
        <v>53</v>
      </c>
      <c r="B50" s="3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3" spans="1:16" x14ac:dyDescent="0.2">
      <c r="A53" s="72" t="s">
        <v>61</v>
      </c>
      <c r="B53" s="72"/>
      <c r="C53" s="72"/>
      <c r="D53" s="72" t="s">
        <v>1</v>
      </c>
      <c r="E53" s="72"/>
      <c r="F53" s="72"/>
      <c r="G53" s="72"/>
      <c r="H53" s="72"/>
      <c r="I53" s="72"/>
      <c r="J53" s="72" t="s">
        <v>2</v>
      </c>
      <c r="K53" s="72"/>
      <c r="L53" s="72"/>
    </row>
    <row r="54" spans="1:1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9"/>
      <c r="O54" s="4" t="s">
        <v>3</v>
      </c>
      <c r="P54" s="5" t="s">
        <v>4</v>
      </c>
    </row>
    <row r="55" spans="1:16" x14ac:dyDescent="0.2">
      <c r="A55" s="77" t="s">
        <v>5</v>
      </c>
      <c r="B55" s="78" t="s">
        <v>6</v>
      </c>
      <c r="C55" s="79">
        <v>36526</v>
      </c>
      <c r="D55" s="79">
        <v>36557</v>
      </c>
      <c r="E55" s="79">
        <v>36586</v>
      </c>
      <c r="F55" s="79">
        <v>36617</v>
      </c>
      <c r="G55" s="79">
        <v>36647</v>
      </c>
      <c r="H55" s="79">
        <v>36678</v>
      </c>
      <c r="I55" s="79">
        <v>36708</v>
      </c>
      <c r="J55" s="79">
        <v>36739</v>
      </c>
      <c r="K55" s="79">
        <v>36770</v>
      </c>
      <c r="L55" s="79">
        <v>36800</v>
      </c>
      <c r="M55" s="79">
        <v>36831</v>
      </c>
      <c r="N55" s="79">
        <v>36861</v>
      </c>
      <c r="O55" s="9" t="s">
        <v>62</v>
      </c>
      <c r="P55" s="9" t="s">
        <v>62</v>
      </c>
    </row>
    <row r="56" spans="1:16" x14ac:dyDescent="0.2">
      <c r="A56" s="80" t="s">
        <v>9</v>
      </c>
      <c r="B56" s="86" t="s">
        <v>10</v>
      </c>
      <c r="C56" s="84">
        <v>50</v>
      </c>
      <c r="D56" s="84">
        <v>55</v>
      </c>
      <c r="E56" s="84">
        <v>51</v>
      </c>
      <c r="F56" s="84">
        <v>54</v>
      </c>
      <c r="G56" s="84">
        <v>57</v>
      </c>
      <c r="H56" s="84">
        <v>83</v>
      </c>
      <c r="I56" s="93">
        <v>125</v>
      </c>
      <c r="J56" s="84">
        <v>112</v>
      </c>
      <c r="K56" s="94">
        <v>67</v>
      </c>
      <c r="L56" s="84">
        <v>63</v>
      </c>
      <c r="M56" s="84"/>
      <c r="N56" s="84"/>
      <c r="O56" s="89">
        <f t="shared" ref="O56:O92" si="3">SUM(C56:N56)</f>
        <v>717</v>
      </c>
      <c r="P56" s="51">
        <f>O56/9</f>
        <v>79.666666666666671</v>
      </c>
    </row>
    <row r="57" spans="1:16" x14ac:dyDescent="0.2">
      <c r="A57" s="83" t="s">
        <v>9</v>
      </c>
      <c r="B57" s="87" t="s">
        <v>11</v>
      </c>
      <c r="C57" s="84">
        <v>93</v>
      </c>
      <c r="D57" s="84">
        <v>95</v>
      </c>
      <c r="E57" s="84">
        <v>98</v>
      </c>
      <c r="F57" s="84">
        <v>102</v>
      </c>
      <c r="G57" s="84">
        <v>90</v>
      </c>
      <c r="H57" s="84">
        <v>127</v>
      </c>
      <c r="I57" s="93">
        <v>127</v>
      </c>
      <c r="J57" s="84">
        <v>109</v>
      </c>
      <c r="K57" s="94">
        <v>115</v>
      </c>
      <c r="L57" s="84">
        <v>114</v>
      </c>
      <c r="M57" s="84"/>
      <c r="N57" s="84"/>
      <c r="O57" s="89">
        <f t="shared" si="3"/>
        <v>1070</v>
      </c>
      <c r="P57" s="51">
        <f t="shared" ref="P57:P92" si="4">O57/9</f>
        <v>118.88888888888889</v>
      </c>
    </row>
    <row r="58" spans="1:16" x14ac:dyDescent="0.2">
      <c r="A58" s="84" t="s">
        <v>9</v>
      </c>
      <c r="B58" s="88" t="s">
        <v>12</v>
      </c>
      <c r="C58" s="84">
        <v>85</v>
      </c>
      <c r="D58" s="84">
        <v>94</v>
      </c>
      <c r="E58" s="84">
        <v>87</v>
      </c>
      <c r="F58" s="84">
        <v>60</v>
      </c>
      <c r="G58" s="84">
        <v>56</v>
      </c>
      <c r="H58" s="84">
        <v>76</v>
      </c>
      <c r="I58" s="93">
        <v>109</v>
      </c>
      <c r="J58" s="84">
        <v>109</v>
      </c>
      <c r="K58" s="94">
        <v>69</v>
      </c>
      <c r="L58" s="84">
        <v>67</v>
      </c>
      <c r="M58" s="84"/>
      <c r="N58" s="84"/>
      <c r="O58" s="89">
        <f t="shared" si="3"/>
        <v>812</v>
      </c>
      <c r="P58" s="51">
        <f t="shared" si="4"/>
        <v>90.222222222222229</v>
      </c>
    </row>
    <row r="59" spans="1:16" x14ac:dyDescent="0.2">
      <c r="A59" s="84" t="s">
        <v>9</v>
      </c>
      <c r="B59" s="88" t="s">
        <v>13</v>
      </c>
      <c r="C59" s="84">
        <v>57</v>
      </c>
      <c r="D59" s="84">
        <v>69</v>
      </c>
      <c r="E59" s="84">
        <v>68</v>
      </c>
      <c r="F59" s="84">
        <v>68</v>
      </c>
      <c r="G59" s="84">
        <v>61</v>
      </c>
      <c r="H59" s="84">
        <v>121</v>
      </c>
      <c r="I59" s="93">
        <v>120</v>
      </c>
      <c r="J59" s="84">
        <v>109</v>
      </c>
      <c r="K59" s="94">
        <v>70</v>
      </c>
      <c r="L59" s="84">
        <v>62</v>
      </c>
      <c r="M59" s="84"/>
      <c r="N59" s="84"/>
      <c r="O59" s="89">
        <f t="shared" si="3"/>
        <v>805</v>
      </c>
      <c r="P59" s="51">
        <f t="shared" si="4"/>
        <v>89.444444444444443</v>
      </c>
    </row>
    <row r="60" spans="1:16" x14ac:dyDescent="0.2">
      <c r="A60" s="84" t="s">
        <v>9</v>
      </c>
      <c r="B60" s="88" t="s">
        <v>14</v>
      </c>
      <c r="C60" s="84">
        <v>73</v>
      </c>
      <c r="D60" s="84">
        <v>76</v>
      </c>
      <c r="E60" s="84">
        <v>70</v>
      </c>
      <c r="F60" s="84">
        <v>66</v>
      </c>
      <c r="G60" s="84">
        <v>67</v>
      </c>
      <c r="H60" s="84">
        <v>92</v>
      </c>
      <c r="I60" s="93">
        <v>123</v>
      </c>
      <c r="J60" s="84">
        <v>111</v>
      </c>
      <c r="K60" s="94">
        <v>76</v>
      </c>
      <c r="L60" s="84">
        <v>67</v>
      </c>
      <c r="M60" s="84"/>
      <c r="N60" s="84"/>
      <c r="O60" s="89">
        <f t="shared" si="3"/>
        <v>821</v>
      </c>
      <c r="P60" s="51">
        <f t="shared" si="4"/>
        <v>91.222222222222229</v>
      </c>
    </row>
    <row r="61" spans="1:16" x14ac:dyDescent="0.2">
      <c r="A61" s="83" t="s">
        <v>9</v>
      </c>
      <c r="B61" s="87" t="s">
        <v>15</v>
      </c>
      <c r="C61" s="84">
        <v>90</v>
      </c>
      <c r="D61" s="84">
        <v>88</v>
      </c>
      <c r="E61" s="84">
        <v>91</v>
      </c>
      <c r="F61" s="84">
        <v>96</v>
      </c>
      <c r="G61" s="84">
        <v>83</v>
      </c>
      <c r="H61" s="84">
        <v>97</v>
      </c>
      <c r="I61" s="93">
        <v>121</v>
      </c>
      <c r="J61" s="84">
        <v>110</v>
      </c>
      <c r="K61" s="94">
        <v>114</v>
      </c>
      <c r="L61" s="84">
        <v>113</v>
      </c>
      <c r="M61" s="84"/>
      <c r="N61" s="84"/>
      <c r="O61" s="89">
        <f t="shared" si="3"/>
        <v>1003</v>
      </c>
      <c r="P61" s="51">
        <f t="shared" si="4"/>
        <v>111.44444444444444</v>
      </c>
    </row>
    <row r="62" spans="1:16" x14ac:dyDescent="0.2">
      <c r="A62" s="83" t="s">
        <v>9</v>
      </c>
      <c r="B62" s="87" t="s">
        <v>16</v>
      </c>
      <c r="C62" s="84">
        <v>58</v>
      </c>
      <c r="D62" s="84">
        <v>60</v>
      </c>
      <c r="E62" s="84">
        <v>56</v>
      </c>
      <c r="F62" s="84">
        <v>59</v>
      </c>
      <c r="G62" s="84">
        <v>57</v>
      </c>
      <c r="H62" s="84">
        <v>125</v>
      </c>
      <c r="I62" s="93">
        <v>125</v>
      </c>
      <c r="J62" s="84">
        <v>114</v>
      </c>
      <c r="K62" s="94">
        <v>74</v>
      </c>
      <c r="L62" s="84">
        <v>66</v>
      </c>
      <c r="M62" s="84"/>
      <c r="N62" s="84"/>
      <c r="O62" s="89">
        <f t="shared" si="3"/>
        <v>794</v>
      </c>
      <c r="P62" s="51">
        <f t="shared" si="4"/>
        <v>88.222222222222229</v>
      </c>
    </row>
    <row r="63" spans="1:16" x14ac:dyDescent="0.2">
      <c r="A63" s="84" t="s">
        <v>9</v>
      </c>
      <c r="B63" s="88" t="s">
        <v>17</v>
      </c>
      <c r="C63" s="84">
        <v>101</v>
      </c>
      <c r="D63" s="84">
        <v>103</v>
      </c>
      <c r="E63" s="84">
        <v>101</v>
      </c>
      <c r="F63" s="84">
        <v>105</v>
      </c>
      <c r="G63" s="84">
        <v>93</v>
      </c>
      <c r="H63" s="84">
        <v>112</v>
      </c>
      <c r="I63" s="93">
        <v>123</v>
      </c>
      <c r="J63" s="84">
        <v>111</v>
      </c>
      <c r="K63" s="94">
        <v>117</v>
      </c>
      <c r="L63" s="84">
        <v>111</v>
      </c>
      <c r="M63" s="84"/>
      <c r="N63" s="84"/>
      <c r="O63" s="89">
        <f t="shared" si="3"/>
        <v>1077</v>
      </c>
      <c r="P63" s="51">
        <f t="shared" si="4"/>
        <v>119.66666666666667</v>
      </c>
    </row>
    <row r="64" spans="1:16" x14ac:dyDescent="0.2">
      <c r="A64" s="84" t="s">
        <v>9</v>
      </c>
      <c r="B64" s="88" t="s">
        <v>18</v>
      </c>
      <c r="C64" s="84">
        <v>96</v>
      </c>
      <c r="D64" s="84">
        <v>95</v>
      </c>
      <c r="E64" s="84">
        <v>97</v>
      </c>
      <c r="F64" s="84">
        <v>106</v>
      </c>
      <c r="G64" s="84">
        <v>90</v>
      </c>
      <c r="H64" s="84">
        <v>123</v>
      </c>
      <c r="I64" s="93">
        <v>125</v>
      </c>
      <c r="J64" s="84">
        <v>108</v>
      </c>
      <c r="K64" s="94">
        <v>114</v>
      </c>
      <c r="L64" s="84">
        <v>116</v>
      </c>
      <c r="M64" s="84"/>
      <c r="N64" s="84"/>
      <c r="O64" s="89">
        <f t="shared" si="3"/>
        <v>1070</v>
      </c>
      <c r="P64" s="51">
        <f t="shared" si="4"/>
        <v>118.88888888888889</v>
      </c>
    </row>
    <row r="65" spans="1:16" x14ac:dyDescent="0.2">
      <c r="A65" s="84" t="s">
        <v>9</v>
      </c>
      <c r="B65" s="88" t="s">
        <v>19</v>
      </c>
      <c r="C65" s="84">
        <v>95</v>
      </c>
      <c r="D65" s="84">
        <v>95</v>
      </c>
      <c r="E65" s="84">
        <v>100</v>
      </c>
      <c r="F65" s="84">
        <v>105</v>
      </c>
      <c r="G65" s="84">
        <v>88</v>
      </c>
      <c r="H65" s="84">
        <v>127</v>
      </c>
      <c r="I65" s="93">
        <v>126</v>
      </c>
      <c r="J65" s="84">
        <v>109</v>
      </c>
      <c r="K65" s="94">
        <v>115</v>
      </c>
      <c r="L65" s="84">
        <v>120</v>
      </c>
      <c r="M65" s="84"/>
      <c r="N65" s="84"/>
      <c r="O65" s="89">
        <f t="shared" si="3"/>
        <v>1080</v>
      </c>
      <c r="P65" s="51">
        <f t="shared" si="4"/>
        <v>120</v>
      </c>
    </row>
    <row r="66" spans="1:16" x14ac:dyDescent="0.2">
      <c r="A66" s="84" t="s">
        <v>9</v>
      </c>
      <c r="B66" s="88" t="s">
        <v>20</v>
      </c>
      <c r="C66" s="84">
        <v>42</v>
      </c>
      <c r="D66" s="84">
        <v>42</v>
      </c>
      <c r="E66" s="84">
        <v>39</v>
      </c>
      <c r="F66" s="84">
        <v>39</v>
      </c>
      <c r="G66" s="84">
        <v>44</v>
      </c>
      <c r="H66" s="84">
        <v>82</v>
      </c>
      <c r="I66" s="93">
        <v>128</v>
      </c>
      <c r="J66" s="84">
        <v>110</v>
      </c>
      <c r="K66" s="94">
        <v>50</v>
      </c>
      <c r="L66" s="84">
        <v>42</v>
      </c>
      <c r="M66" s="84"/>
      <c r="N66" s="84"/>
      <c r="O66" s="89">
        <f t="shared" si="3"/>
        <v>618</v>
      </c>
      <c r="P66" s="51">
        <f t="shared" si="4"/>
        <v>68.666666666666671</v>
      </c>
    </row>
    <row r="67" spans="1:16" x14ac:dyDescent="0.2">
      <c r="A67" s="84" t="s">
        <v>9</v>
      </c>
      <c r="B67" s="88" t="s">
        <v>21</v>
      </c>
      <c r="C67" s="84">
        <v>91</v>
      </c>
      <c r="D67" s="84">
        <v>89</v>
      </c>
      <c r="E67" s="84">
        <v>93</v>
      </c>
      <c r="F67" s="84">
        <v>98</v>
      </c>
      <c r="G67" s="84">
        <v>88</v>
      </c>
      <c r="H67" s="84">
        <v>119</v>
      </c>
      <c r="I67" s="93">
        <v>124</v>
      </c>
      <c r="J67" s="84">
        <v>110</v>
      </c>
      <c r="K67" s="94">
        <v>115</v>
      </c>
      <c r="L67" s="84">
        <v>112</v>
      </c>
      <c r="M67" s="84"/>
      <c r="N67" s="84"/>
      <c r="O67" s="89">
        <f t="shared" si="3"/>
        <v>1039</v>
      </c>
      <c r="P67" s="51">
        <f t="shared" si="4"/>
        <v>115.44444444444444</v>
      </c>
    </row>
    <row r="68" spans="1:16" x14ac:dyDescent="0.2">
      <c r="A68" s="84" t="s">
        <v>9</v>
      </c>
      <c r="B68" s="88" t="s">
        <v>22</v>
      </c>
      <c r="C68" s="84">
        <v>92</v>
      </c>
      <c r="D68" s="84">
        <v>94</v>
      </c>
      <c r="E68" s="84">
        <v>97</v>
      </c>
      <c r="F68" s="84">
        <v>103</v>
      </c>
      <c r="G68" s="84">
        <v>88</v>
      </c>
      <c r="H68" s="84">
        <v>112</v>
      </c>
      <c r="I68" s="93">
        <v>125</v>
      </c>
      <c r="J68" s="84">
        <v>115</v>
      </c>
      <c r="K68" s="94">
        <v>115</v>
      </c>
      <c r="L68" s="84">
        <v>113</v>
      </c>
      <c r="M68" s="84"/>
      <c r="N68" s="84"/>
      <c r="O68" s="89">
        <f t="shared" si="3"/>
        <v>1054</v>
      </c>
      <c r="P68" s="51">
        <f t="shared" si="4"/>
        <v>117.11111111111111</v>
      </c>
    </row>
    <row r="69" spans="1:16" x14ac:dyDescent="0.2">
      <c r="A69" s="83" t="s">
        <v>9</v>
      </c>
      <c r="B69" s="87" t="s">
        <v>23</v>
      </c>
      <c r="C69" s="84">
        <v>92</v>
      </c>
      <c r="D69" s="84">
        <v>93</v>
      </c>
      <c r="E69" s="84">
        <v>91</v>
      </c>
      <c r="F69" s="84">
        <v>95</v>
      </c>
      <c r="G69" s="84">
        <v>93</v>
      </c>
      <c r="H69" s="84">
        <v>100</v>
      </c>
      <c r="I69" s="93">
        <v>125</v>
      </c>
      <c r="J69" s="84">
        <v>113</v>
      </c>
      <c r="K69" s="94">
        <v>119</v>
      </c>
      <c r="L69" s="84">
        <v>109</v>
      </c>
      <c r="M69" s="84"/>
      <c r="N69" s="84"/>
      <c r="O69" s="89">
        <f t="shared" si="3"/>
        <v>1030</v>
      </c>
      <c r="P69" s="51">
        <f t="shared" si="4"/>
        <v>114.44444444444444</v>
      </c>
    </row>
    <row r="70" spans="1:16" x14ac:dyDescent="0.2">
      <c r="A70" s="84" t="s">
        <v>9</v>
      </c>
      <c r="B70" s="88" t="s">
        <v>24</v>
      </c>
      <c r="C70" s="84">
        <v>94</v>
      </c>
      <c r="D70" s="84">
        <v>95</v>
      </c>
      <c r="E70" s="84">
        <v>98</v>
      </c>
      <c r="F70" s="84">
        <v>103</v>
      </c>
      <c r="G70" s="84">
        <v>90</v>
      </c>
      <c r="H70" s="84">
        <v>125</v>
      </c>
      <c r="I70" s="93">
        <v>120</v>
      </c>
      <c r="J70" s="84">
        <v>105</v>
      </c>
      <c r="K70" s="94">
        <v>114</v>
      </c>
      <c r="L70" s="84">
        <v>116</v>
      </c>
      <c r="M70" s="84"/>
      <c r="N70" s="84"/>
      <c r="O70" s="89">
        <f t="shared" si="3"/>
        <v>1060</v>
      </c>
      <c r="P70" s="51">
        <f t="shared" si="4"/>
        <v>117.77777777777777</v>
      </c>
    </row>
    <row r="71" spans="1:16" x14ac:dyDescent="0.2">
      <c r="A71" s="84" t="s">
        <v>9</v>
      </c>
      <c r="B71" s="88" t="s">
        <v>25</v>
      </c>
      <c r="C71" s="84">
        <v>76</v>
      </c>
      <c r="D71" s="84">
        <v>75</v>
      </c>
      <c r="E71" s="84">
        <v>73</v>
      </c>
      <c r="F71" s="84">
        <v>63</v>
      </c>
      <c r="G71" s="84">
        <v>62</v>
      </c>
      <c r="H71" s="84">
        <v>81</v>
      </c>
      <c r="I71" s="93">
        <v>121</v>
      </c>
      <c r="J71" s="84">
        <v>109</v>
      </c>
      <c r="K71" s="94">
        <v>73</v>
      </c>
      <c r="L71" s="84">
        <v>68</v>
      </c>
      <c r="M71" s="84"/>
      <c r="N71" s="84"/>
      <c r="O71" s="89">
        <f t="shared" si="3"/>
        <v>801</v>
      </c>
      <c r="P71" s="51">
        <f t="shared" si="4"/>
        <v>89</v>
      </c>
    </row>
    <row r="72" spans="1:16" x14ac:dyDescent="0.2">
      <c r="A72" s="83" t="s">
        <v>9</v>
      </c>
      <c r="B72" s="87" t="s">
        <v>26</v>
      </c>
      <c r="C72" s="84">
        <v>98</v>
      </c>
      <c r="D72" s="84">
        <v>102</v>
      </c>
      <c r="E72" s="84">
        <v>106</v>
      </c>
      <c r="F72" s="84">
        <v>107</v>
      </c>
      <c r="G72" s="84">
        <v>92</v>
      </c>
      <c r="H72" s="84">
        <v>128</v>
      </c>
      <c r="I72" s="93">
        <v>125</v>
      </c>
      <c r="J72" s="84">
        <v>110</v>
      </c>
      <c r="K72" s="94">
        <v>118</v>
      </c>
      <c r="L72" s="84">
        <v>119</v>
      </c>
      <c r="M72" s="84"/>
      <c r="N72" s="84"/>
      <c r="O72" s="89">
        <f t="shared" si="3"/>
        <v>1105</v>
      </c>
      <c r="P72" s="51">
        <f t="shared" si="4"/>
        <v>122.77777777777777</v>
      </c>
    </row>
    <row r="73" spans="1:16" x14ac:dyDescent="0.2">
      <c r="A73" s="84" t="s">
        <v>9</v>
      </c>
      <c r="B73" s="88" t="s">
        <v>27</v>
      </c>
      <c r="C73" s="84">
        <v>101</v>
      </c>
      <c r="D73" s="84">
        <v>101</v>
      </c>
      <c r="E73" s="84">
        <v>103</v>
      </c>
      <c r="F73" s="84">
        <v>107</v>
      </c>
      <c r="G73" s="84">
        <v>90</v>
      </c>
      <c r="H73" s="84">
        <v>104</v>
      </c>
      <c r="I73" s="93">
        <v>122</v>
      </c>
      <c r="J73" s="84">
        <v>106</v>
      </c>
      <c r="K73" s="94">
        <v>117</v>
      </c>
      <c r="L73" s="84">
        <v>116</v>
      </c>
      <c r="M73" s="84"/>
      <c r="N73" s="84"/>
      <c r="O73" s="89">
        <f t="shared" si="3"/>
        <v>1067</v>
      </c>
      <c r="P73" s="51">
        <f t="shared" si="4"/>
        <v>118.55555555555556</v>
      </c>
    </row>
    <row r="74" spans="1:16" x14ac:dyDescent="0.2">
      <c r="A74" s="83" t="s">
        <v>9</v>
      </c>
      <c r="B74" s="87" t="s">
        <v>28</v>
      </c>
      <c r="C74" s="84">
        <v>110</v>
      </c>
      <c r="D74" s="84">
        <v>107</v>
      </c>
      <c r="E74" s="84">
        <v>108</v>
      </c>
      <c r="F74" s="84">
        <v>111</v>
      </c>
      <c r="G74" s="84">
        <v>92</v>
      </c>
      <c r="H74" s="84">
        <v>131</v>
      </c>
      <c r="I74" s="93">
        <v>129</v>
      </c>
      <c r="J74" s="84">
        <v>116</v>
      </c>
      <c r="K74" s="94">
        <v>120</v>
      </c>
      <c r="L74" s="84">
        <v>114</v>
      </c>
      <c r="M74" s="84"/>
      <c r="N74" s="84"/>
      <c r="O74" s="89">
        <f t="shared" si="3"/>
        <v>1138</v>
      </c>
      <c r="P74" s="51">
        <f t="shared" si="4"/>
        <v>126.44444444444444</v>
      </c>
    </row>
    <row r="75" spans="1:16" x14ac:dyDescent="0.2">
      <c r="A75" s="83" t="s">
        <v>9</v>
      </c>
      <c r="B75" s="87" t="s">
        <v>29</v>
      </c>
      <c r="C75" s="84">
        <v>52</v>
      </c>
      <c r="D75" s="84">
        <v>57</v>
      </c>
      <c r="E75" s="84">
        <v>55</v>
      </c>
      <c r="F75" s="84">
        <v>59</v>
      </c>
      <c r="G75" s="84">
        <v>62</v>
      </c>
      <c r="H75" s="84">
        <v>120</v>
      </c>
      <c r="I75" s="93">
        <v>123</v>
      </c>
      <c r="J75" s="84">
        <v>108</v>
      </c>
      <c r="K75" s="94">
        <v>64</v>
      </c>
      <c r="L75" s="84">
        <v>61</v>
      </c>
      <c r="M75" s="84"/>
      <c r="N75" s="84"/>
      <c r="O75" s="89">
        <f t="shared" si="3"/>
        <v>761</v>
      </c>
      <c r="P75" s="51">
        <f t="shared" si="4"/>
        <v>84.555555555555557</v>
      </c>
    </row>
    <row r="76" spans="1:16" x14ac:dyDescent="0.2">
      <c r="A76" s="84" t="s">
        <v>9</v>
      </c>
      <c r="B76" s="88" t="s">
        <v>30</v>
      </c>
      <c r="C76" s="84">
        <v>111</v>
      </c>
      <c r="D76" s="84">
        <v>105</v>
      </c>
      <c r="E76" s="84">
        <v>117</v>
      </c>
      <c r="F76" s="84">
        <v>114</v>
      </c>
      <c r="G76" s="84">
        <v>97</v>
      </c>
      <c r="H76" s="84">
        <v>131</v>
      </c>
      <c r="I76" s="93">
        <v>129</v>
      </c>
      <c r="J76" s="84">
        <v>115</v>
      </c>
      <c r="K76" s="94">
        <v>118</v>
      </c>
      <c r="L76" s="84">
        <v>122</v>
      </c>
      <c r="M76" s="84"/>
      <c r="N76" s="84"/>
      <c r="O76" s="89">
        <f t="shared" si="3"/>
        <v>1159</v>
      </c>
      <c r="P76" s="51">
        <f t="shared" si="4"/>
        <v>128.77777777777777</v>
      </c>
    </row>
    <row r="77" spans="1:16" x14ac:dyDescent="0.2">
      <c r="A77" s="83" t="s">
        <v>9</v>
      </c>
      <c r="B77" s="87" t="s">
        <v>31</v>
      </c>
      <c r="C77" s="84">
        <v>54</v>
      </c>
      <c r="D77" s="84">
        <v>60</v>
      </c>
      <c r="E77" s="84">
        <v>54</v>
      </c>
      <c r="F77" s="84">
        <v>57</v>
      </c>
      <c r="G77" s="84">
        <v>64</v>
      </c>
      <c r="H77" s="84">
        <v>121</v>
      </c>
      <c r="I77" s="93">
        <v>129</v>
      </c>
      <c r="J77" s="84">
        <v>121</v>
      </c>
      <c r="K77" s="94">
        <v>89</v>
      </c>
      <c r="L77" s="84">
        <v>65</v>
      </c>
      <c r="M77" s="84"/>
      <c r="N77" s="84"/>
      <c r="O77" s="89">
        <f t="shared" si="3"/>
        <v>814</v>
      </c>
      <c r="P77" s="51">
        <f t="shared" si="4"/>
        <v>90.444444444444443</v>
      </c>
    </row>
    <row r="78" spans="1:16" x14ac:dyDescent="0.2">
      <c r="A78" s="83" t="s">
        <v>9</v>
      </c>
      <c r="B78" s="87" t="s">
        <v>32</v>
      </c>
      <c r="C78" s="84">
        <v>92</v>
      </c>
      <c r="D78" s="84">
        <v>91</v>
      </c>
      <c r="E78" s="84">
        <v>90</v>
      </c>
      <c r="F78" s="84">
        <v>94</v>
      </c>
      <c r="G78" s="84">
        <v>90</v>
      </c>
      <c r="H78" s="84">
        <v>138</v>
      </c>
      <c r="I78" s="93">
        <v>135</v>
      </c>
      <c r="J78" s="84">
        <v>144</v>
      </c>
      <c r="K78" s="94">
        <v>141</v>
      </c>
      <c r="L78" s="84">
        <v>126</v>
      </c>
      <c r="M78" s="84"/>
      <c r="N78" s="84"/>
      <c r="O78" s="89">
        <f t="shared" si="3"/>
        <v>1141</v>
      </c>
      <c r="P78" s="51">
        <f t="shared" si="4"/>
        <v>126.77777777777777</v>
      </c>
    </row>
    <row r="79" spans="1:16" x14ac:dyDescent="0.2">
      <c r="A79" s="84" t="s">
        <v>9</v>
      </c>
      <c r="B79" s="88" t="s">
        <v>33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/>
      <c r="I79" s="93"/>
      <c r="J79" s="84"/>
      <c r="K79" s="94"/>
      <c r="L79" s="84"/>
      <c r="M79" s="84"/>
      <c r="N79" s="84"/>
      <c r="O79" s="89">
        <f t="shared" si="3"/>
        <v>0</v>
      </c>
      <c r="P79" s="51">
        <f t="shared" si="4"/>
        <v>0</v>
      </c>
    </row>
    <row r="80" spans="1:16" x14ac:dyDescent="0.2">
      <c r="A80" s="83" t="s">
        <v>9</v>
      </c>
      <c r="B80" s="87" t="s">
        <v>34</v>
      </c>
      <c r="C80" s="84">
        <v>92</v>
      </c>
      <c r="D80" s="84">
        <v>95</v>
      </c>
      <c r="E80" s="84">
        <v>99</v>
      </c>
      <c r="F80" s="84">
        <v>108</v>
      </c>
      <c r="G80" s="84">
        <v>86</v>
      </c>
      <c r="H80" s="84">
        <v>124</v>
      </c>
      <c r="I80" s="93">
        <v>119</v>
      </c>
      <c r="J80" s="84">
        <v>102</v>
      </c>
      <c r="K80" s="94">
        <v>108</v>
      </c>
      <c r="L80" s="84">
        <v>110</v>
      </c>
      <c r="M80" s="84"/>
      <c r="N80" s="84"/>
      <c r="O80" s="89">
        <f t="shared" si="3"/>
        <v>1043</v>
      </c>
      <c r="P80" s="51">
        <f t="shared" si="4"/>
        <v>115.88888888888889</v>
      </c>
    </row>
    <row r="81" spans="1:16" x14ac:dyDescent="0.2">
      <c r="A81" s="83" t="s">
        <v>9</v>
      </c>
      <c r="B81" s="87" t="s">
        <v>35</v>
      </c>
      <c r="C81" s="84">
        <v>102</v>
      </c>
      <c r="D81" s="84">
        <v>98</v>
      </c>
      <c r="E81" s="84">
        <v>107</v>
      </c>
      <c r="F81" s="84">
        <v>106</v>
      </c>
      <c r="G81" s="84">
        <v>88</v>
      </c>
      <c r="H81" s="84">
        <v>132</v>
      </c>
      <c r="I81" s="93">
        <v>128</v>
      </c>
      <c r="J81" s="84">
        <v>112</v>
      </c>
      <c r="K81" s="94">
        <v>115</v>
      </c>
      <c r="L81" s="84">
        <v>120</v>
      </c>
      <c r="M81" s="84"/>
      <c r="N81" s="84"/>
      <c r="O81" s="89">
        <f t="shared" si="3"/>
        <v>1108</v>
      </c>
      <c r="P81" s="51">
        <f t="shared" si="4"/>
        <v>123.11111111111111</v>
      </c>
    </row>
    <row r="82" spans="1:16" x14ac:dyDescent="0.2">
      <c r="A82" s="83" t="s">
        <v>9</v>
      </c>
      <c r="B82" s="87" t="s">
        <v>36</v>
      </c>
      <c r="C82" s="84">
        <v>105</v>
      </c>
      <c r="D82" s="84">
        <v>103</v>
      </c>
      <c r="E82" s="84">
        <v>106</v>
      </c>
      <c r="F82" s="84">
        <v>109</v>
      </c>
      <c r="G82" s="84">
        <v>90</v>
      </c>
      <c r="H82" s="84">
        <v>131</v>
      </c>
      <c r="I82" s="93">
        <v>129</v>
      </c>
      <c r="J82" s="84">
        <v>112</v>
      </c>
      <c r="K82" s="94">
        <v>117</v>
      </c>
      <c r="L82" s="84">
        <v>121</v>
      </c>
      <c r="M82" s="84"/>
      <c r="N82" s="84"/>
      <c r="O82" s="89">
        <f t="shared" si="3"/>
        <v>1123</v>
      </c>
      <c r="P82" s="51">
        <f t="shared" si="4"/>
        <v>124.77777777777777</v>
      </c>
    </row>
    <row r="83" spans="1:16" x14ac:dyDescent="0.2">
      <c r="A83" s="83" t="s">
        <v>9</v>
      </c>
      <c r="B83" s="87" t="s">
        <v>37</v>
      </c>
      <c r="C83" s="84">
        <v>84</v>
      </c>
      <c r="D83" s="84">
        <v>86</v>
      </c>
      <c r="E83" s="84">
        <v>81</v>
      </c>
      <c r="F83" s="84">
        <v>72</v>
      </c>
      <c r="G83" s="84">
        <v>69</v>
      </c>
      <c r="H83" s="84">
        <v>119</v>
      </c>
      <c r="I83" s="93">
        <v>124</v>
      </c>
      <c r="J83" s="84">
        <v>112</v>
      </c>
      <c r="K83" s="94">
        <v>74</v>
      </c>
      <c r="L83" s="84">
        <v>72</v>
      </c>
      <c r="M83" s="84"/>
      <c r="N83" s="84"/>
      <c r="O83" s="89">
        <f t="shared" si="3"/>
        <v>893</v>
      </c>
      <c r="P83" s="51">
        <f t="shared" si="4"/>
        <v>99.222222222222229</v>
      </c>
    </row>
    <row r="84" spans="1:16" x14ac:dyDescent="0.2">
      <c r="A84" s="84" t="s">
        <v>38</v>
      </c>
      <c r="B84" s="88" t="s">
        <v>39</v>
      </c>
      <c r="C84" s="84">
        <v>53</v>
      </c>
      <c r="D84" s="84">
        <v>62</v>
      </c>
      <c r="E84" s="84">
        <v>65</v>
      </c>
      <c r="F84" s="84">
        <v>73</v>
      </c>
      <c r="G84" s="84">
        <v>73</v>
      </c>
      <c r="H84" s="84">
        <v>145</v>
      </c>
      <c r="I84" s="93">
        <v>140</v>
      </c>
      <c r="J84" s="84">
        <v>104</v>
      </c>
      <c r="K84" s="94">
        <v>69</v>
      </c>
      <c r="L84" s="84">
        <v>66</v>
      </c>
      <c r="M84" s="84"/>
      <c r="N84" s="84"/>
      <c r="O84" s="89">
        <f t="shared" si="3"/>
        <v>850</v>
      </c>
      <c r="P84" s="51">
        <f t="shared" si="4"/>
        <v>94.444444444444443</v>
      </c>
    </row>
    <row r="85" spans="1:16" x14ac:dyDescent="0.2">
      <c r="A85" s="83" t="s">
        <v>40</v>
      </c>
      <c r="B85" s="87" t="s">
        <v>41</v>
      </c>
      <c r="C85" s="84">
        <v>100</v>
      </c>
      <c r="D85" s="84">
        <v>95</v>
      </c>
      <c r="E85" s="84">
        <v>92</v>
      </c>
      <c r="F85" s="84">
        <v>94</v>
      </c>
      <c r="G85" s="84">
        <v>93</v>
      </c>
      <c r="H85" s="84">
        <v>158</v>
      </c>
      <c r="I85" s="93">
        <v>175</v>
      </c>
      <c r="J85" s="84">
        <v>161</v>
      </c>
      <c r="K85" s="94">
        <v>160</v>
      </c>
      <c r="L85" s="84">
        <v>148</v>
      </c>
      <c r="M85" s="84"/>
      <c r="N85" s="84"/>
      <c r="O85" s="89">
        <f t="shared" si="3"/>
        <v>1276</v>
      </c>
      <c r="P85" s="51">
        <f t="shared" si="4"/>
        <v>141.77777777777777</v>
      </c>
    </row>
    <row r="86" spans="1:16" x14ac:dyDescent="0.2">
      <c r="A86" s="84" t="s">
        <v>40</v>
      </c>
      <c r="B86" s="88" t="s">
        <v>42</v>
      </c>
      <c r="C86" s="84">
        <v>104</v>
      </c>
      <c r="D86" s="84">
        <v>95</v>
      </c>
      <c r="E86" s="84">
        <v>99</v>
      </c>
      <c r="F86" s="84">
        <v>97</v>
      </c>
      <c r="G86" s="84">
        <v>94</v>
      </c>
      <c r="H86" s="84">
        <v>147</v>
      </c>
      <c r="I86" s="93">
        <v>194</v>
      </c>
      <c r="J86" s="84">
        <v>185</v>
      </c>
      <c r="K86" s="94">
        <v>174</v>
      </c>
      <c r="L86" s="84">
        <v>153</v>
      </c>
      <c r="M86" s="84"/>
      <c r="N86" s="84"/>
      <c r="O86" s="89">
        <f t="shared" si="3"/>
        <v>1342</v>
      </c>
      <c r="P86" s="51">
        <f t="shared" si="4"/>
        <v>149.11111111111111</v>
      </c>
    </row>
    <row r="87" spans="1:16" x14ac:dyDescent="0.2">
      <c r="A87" s="84" t="s">
        <v>40</v>
      </c>
      <c r="B87" s="88" t="s">
        <v>43</v>
      </c>
      <c r="C87" s="84">
        <v>85</v>
      </c>
      <c r="D87" s="84">
        <v>96</v>
      </c>
      <c r="E87" s="84">
        <v>95</v>
      </c>
      <c r="F87" s="84">
        <v>95</v>
      </c>
      <c r="G87" s="84">
        <v>88</v>
      </c>
      <c r="H87" s="84">
        <v>150</v>
      </c>
      <c r="I87" s="93">
        <v>179</v>
      </c>
      <c r="J87" s="84">
        <v>178</v>
      </c>
      <c r="K87" s="94">
        <v>167</v>
      </c>
      <c r="L87" s="84">
        <v>151</v>
      </c>
      <c r="M87" s="84"/>
      <c r="N87" s="84"/>
      <c r="O87" s="89">
        <f t="shared" si="3"/>
        <v>1284</v>
      </c>
      <c r="P87" s="51">
        <f t="shared" si="4"/>
        <v>142.66666666666666</v>
      </c>
    </row>
    <row r="88" spans="1:16" x14ac:dyDescent="0.2">
      <c r="A88" s="84" t="s">
        <v>40</v>
      </c>
      <c r="B88" s="88" t="s">
        <v>44</v>
      </c>
      <c r="C88" s="84">
        <v>90</v>
      </c>
      <c r="D88" s="84">
        <v>109</v>
      </c>
      <c r="E88" s="84">
        <v>93</v>
      </c>
      <c r="F88" s="84">
        <v>97</v>
      </c>
      <c r="G88" s="84">
        <v>98</v>
      </c>
      <c r="H88" s="84">
        <v>154</v>
      </c>
      <c r="I88" s="93">
        <v>189</v>
      </c>
      <c r="J88" s="84">
        <v>170</v>
      </c>
      <c r="K88" s="94">
        <v>165</v>
      </c>
      <c r="L88" s="84">
        <v>153</v>
      </c>
      <c r="M88" s="84"/>
      <c r="N88" s="84"/>
      <c r="O88" s="89">
        <f t="shared" si="3"/>
        <v>1318</v>
      </c>
      <c r="P88" s="51">
        <f t="shared" si="4"/>
        <v>146.44444444444446</v>
      </c>
    </row>
    <row r="89" spans="1:16" x14ac:dyDescent="0.2">
      <c r="A89" s="84" t="s">
        <v>45</v>
      </c>
      <c r="B89" s="88" t="s">
        <v>46</v>
      </c>
      <c r="C89" s="84">
        <v>56</v>
      </c>
      <c r="D89" s="84">
        <v>55</v>
      </c>
      <c r="E89" s="84">
        <v>51</v>
      </c>
      <c r="F89" s="84">
        <v>62</v>
      </c>
      <c r="G89" s="84">
        <v>63</v>
      </c>
      <c r="H89" s="84">
        <v>83</v>
      </c>
      <c r="I89" s="93">
        <v>127</v>
      </c>
      <c r="J89" s="84">
        <v>110</v>
      </c>
      <c r="K89" s="94">
        <v>62</v>
      </c>
      <c r="L89" s="84">
        <v>58</v>
      </c>
      <c r="M89" s="84"/>
      <c r="N89" s="84"/>
      <c r="O89" s="89">
        <f t="shared" si="3"/>
        <v>727</v>
      </c>
      <c r="P89" s="51">
        <f t="shared" si="4"/>
        <v>80.777777777777771</v>
      </c>
    </row>
    <row r="90" spans="1:16" x14ac:dyDescent="0.2">
      <c r="A90" s="84" t="s">
        <v>47</v>
      </c>
      <c r="B90" s="88" t="s">
        <v>48</v>
      </c>
      <c r="C90" s="84">
        <v>88</v>
      </c>
      <c r="D90" s="84">
        <v>94</v>
      </c>
      <c r="E90" s="84">
        <v>92</v>
      </c>
      <c r="F90" s="84">
        <v>97</v>
      </c>
      <c r="G90" s="84">
        <v>95</v>
      </c>
      <c r="H90" s="84">
        <v>132</v>
      </c>
      <c r="I90" s="93">
        <v>162</v>
      </c>
      <c r="J90" s="84">
        <v>145</v>
      </c>
      <c r="K90" s="94">
        <v>139</v>
      </c>
      <c r="L90" s="84">
        <v>126</v>
      </c>
      <c r="M90" s="84"/>
      <c r="N90" s="84"/>
      <c r="O90" s="89">
        <f t="shared" si="3"/>
        <v>1170</v>
      </c>
      <c r="P90" s="51">
        <f t="shared" si="4"/>
        <v>130</v>
      </c>
    </row>
    <row r="91" spans="1:16" x14ac:dyDescent="0.2">
      <c r="A91" s="84" t="s">
        <v>49</v>
      </c>
      <c r="B91" s="88" t="s">
        <v>50</v>
      </c>
      <c r="C91" s="84">
        <v>57</v>
      </c>
      <c r="D91" s="84">
        <v>51</v>
      </c>
      <c r="E91" s="84">
        <v>48</v>
      </c>
      <c r="F91" s="84">
        <v>63</v>
      </c>
      <c r="G91" s="84">
        <v>65</v>
      </c>
      <c r="H91" s="84">
        <v>73</v>
      </c>
      <c r="I91" s="93">
        <v>129</v>
      </c>
      <c r="J91" s="84">
        <v>106</v>
      </c>
      <c r="K91" s="94">
        <v>63</v>
      </c>
      <c r="L91" s="84">
        <v>52</v>
      </c>
      <c r="M91" s="84"/>
      <c r="N91" s="84"/>
      <c r="O91" s="89">
        <f t="shared" si="3"/>
        <v>707</v>
      </c>
      <c r="P91" s="51">
        <f t="shared" si="4"/>
        <v>78.555555555555557</v>
      </c>
    </row>
    <row r="92" spans="1:16" ht="10.8" thickBot="1" x14ac:dyDescent="0.25">
      <c r="A92" s="83" t="s">
        <v>51</v>
      </c>
      <c r="B92" s="87" t="s">
        <v>46</v>
      </c>
      <c r="C92" s="84">
        <v>53</v>
      </c>
      <c r="D92" s="84">
        <v>54</v>
      </c>
      <c r="E92" s="84">
        <v>48</v>
      </c>
      <c r="F92" s="84">
        <v>57</v>
      </c>
      <c r="G92" s="84">
        <v>63</v>
      </c>
      <c r="H92" s="84">
        <v>109</v>
      </c>
      <c r="I92" s="93">
        <v>129</v>
      </c>
      <c r="J92" s="84">
        <v>112</v>
      </c>
      <c r="K92" s="94">
        <v>69</v>
      </c>
      <c r="L92" s="84">
        <v>57</v>
      </c>
      <c r="M92" s="84"/>
      <c r="N92" s="84"/>
      <c r="O92" s="90">
        <f t="shared" si="3"/>
        <v>751</v>
      </c>
      <c r="P92" s="51">
        <f t="shared" si="4"/>
        <v>83.444444444444443</v>
      </c>
    </row>
    <row r="93" spans="1:16" ht="10.8" thickTop="1" x14ac:dyDescent="0.2">
      <c r="O93" s="12"/>
      <c r="P93" s="12"/>
    </row>
    <row r="94" spans="1:16" x14ac:dyDescent="0.2">
      <c r="A94" s="27" t="s">
        <v>52</v>
      </c>
      <c r="C94" s="1">
        <f t="shared" ref="C94:H94" si="5">SUM(C56:C93)</f>
        <v>2972</v>
      </c>
      <c r="D94" s="1">
        <f t="shared" si="5"/>
        <v>3034</v>
      </c>
      <c r="E94" s="1">
        <f t="shared" si="5"/>
        <v>3019</v>
      </c>
      <c r="F94" s="1">
        <f t="shared" si="5"/>
        <v>3101</v>
      </c>
      <c r="G94" s="1">
        <f t="shared" si="5"/>
        <v>2859</v>
      </c>
      <c r="H94" s="1">
        <f t="shared" si="5"/>
        <v>4232</v>
      </c>
      <c r="I94" s="1">
        <f>SUM(I56:I93)</f>
        <v>4783</v>
      </c>
      <c r="J94" s="1">
        <f>SUM(J56:J93)</f>
        <v>4293</v>
      </c>
      <c r="K94" s="1">
        <f>SUM(K56:K93)</f>
        <v>3766</v>
      </c>
      <c r="L94" s="1">
        <f>SUM(L56:L93)</f>
        <v>3569</v>
      </c>
      <c r="O94" s="64"/>
      <c r="P94" s="65"/>
    </row>
    <row r="95" spans="1:16" ht="10.8" thickBot="1" x14ac:dyDescent="0.25">
      <c r="A95" s="29" t="s">
        <v>53</v>
      </c>
      <c r="B95" s="66"/>
      <c r="C95" s="67">
        <f>C94/36</f>
        <v>82.555555555555557</v>
      </c>
      <c r="D95" s="67">
        <f t="shared" ref="D95:L95" si="6">D94/36</f>
        <v>84.277777777777771</v>
      </c>
      <c r="E95" s="67">
        <f t="shared" si="6"/>
        <v>83.861111111111114</v>
      </c>
      <c r="F95" s="67">
        <f t="shared" si="6"/>
        <v>86.138888888888886</v>
      </c>
      <c r="G95" s="67">
        <f t="shared" si="6"/>
        <v>79.416666666666671</v>
      </c>
      <c r="H95" s="67">
        <f t="shared" si="6"/>
        <v>117.55555555555556</v>
      </c>
      <c r="I95" s="67">
        <f t="shared" si="6"/>
        <v>132.86111111111111</v>
      </c>
      <c r="J95" s="67">
        <f t="shared" si="6"/>
        <v>119.25</v>
      </c>
      <c r="K95" s="67">
        <f t="shared" si="6"/>
        <v>104.61111111111111</v>
      </c>
      <c r="L95" s="67">
        <f t="shared" si="6"/>
        <v>99.138888888888886</v>
      </c>
      <c r="M95" s="67"/>
      <c r="N95" s="67"/>
      <c r="O95" s="68">
        <f>SUM(C95:N95)</f>
        <v>989.66666666666663</v>
      </c>
      <c r="P95" s="70">
        <f>O95/9</f>
        <v>109.96296296296296</v>
      </c>
    </row>
  </sheetData>
  <phoneticPr fontId="7" type="noConversion"/>
  <pageMargins left="0.75" right="0.75" top="0.37" bottom="0.28999999999999998" header="0.25" footer="0.26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6"/>
  <sheetViews>
    <sheetView topLeftCell="A78" workbookViewId="0">
      <selection activeCell="P42" sqref="P42"/>
    </sheetView>
  </sheetViews>
  <sheetFormatPr defaultColWidth="9.109375" defaultRowHeight="10.199999999999999" x14ac:dyDescent="0.2"/>
  <cols>
    <col min="1" max="1" width="15.44140625" style="1" bestFit="1" customWidth="1"/>
    <col min="2" max="3" width="5.6640625" style="1" bestFit="1" customWidth="1"/>
    <col min="4" max="6" width="5.88671875" style="1" bestFit="1" customWidth="1"/>
    <col min="7" max="7" width="6.109375" style="1" bestFit="1" customWidth="1"/>
    <col min="8" max="9" width="5.6640625" style="1" bestFit="1" customWidth="1"/>
    <col min="10" max="10" width="6.109375" style="1" bestFit="1" customWidth="1"/>
    <col min="11" max="11" width="6" style="1" bestFit="1" customWidth="1"/>
    <col min="12" max="12" width="5.6640625" style="1" bestFit="1" customWidth="1"/>
    <col min="13" max="14" width="6" style="1" bestFit="1" customWidth="1"/>
    <col min="15" max="15" width="7.88671875" style="1" bestFit="1" customWidth="1"/>
    <col min="16" max="16" width="7" style="1" bestFit="1" customWidth="1"/>
    <col min="17" max="16384" width="9.10937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6" t="s">
        <v>5</v>
      </c>
      <c r="B2" s="7" t="s">
        <v>6</v>
      </c>
      <c r="C2" s="8">
        <v>36161</v>
      </c>
      <c r="D2" s="8">
        <v>36192</v>
      </c>
      <c r="E2" s="8">
        <v>36220</v>
      </c>
      <c r="F2" s="8">
        <v>36251</v>
      </c>
      <c r="G2" s="8">
        <v>36281</v>
      </c>
      <c r="H2" s="8">
        <v>36312</v>
      </c>
      <c r="I2" s="8">
        <v>36342</v>
      </c>
      <c r="J2" s="8">
        <v>36373</v>
      </c>
      <c r="K2" s="8">
        <v>36404</v>
      </c>
      <c r="L2" s="8">
        <v>36434</v>
      </c>
      <c r="M2" s="8">
        <v>36465</v>
      </c>
      <c r="N2" s="8">
        <v>36495</v>
      </c>
      <c r="O2" s="9" t="s">
        <v>7</v>
      </c>
      <c r="P2" s="9" t="s">
        <v>8</v>
      </c>
    </row>
    <row r="3" spans="1:16" x14ac:dyDescent="0.2">
      <c r="A3" s="10"/>
      <c r="B3" s="11"/>
      <c r="O3" s="12"/>
      <c r="P3" s="12"/>
    </row>
    <row r="4" spans="1:16" x14ac:dyDescent="0.2">
      <c r="A4" s="13" t="s">
        <v>9</v>
      </c>
      <c r="B4" s="14" t="s">
        <v>10</v>
      </c>
      <c r="C4" s="15">
        <v>2079</v>
      </c>
      <c r="D4" s="15">
        <v>1908</v>
      </c>
      <c r="E4" s="15">
        <v>2278</v>
      </c>
      <c r="F4" s="15">
        <v>2031</v>
      </c>
      <c r="G4" s="15">
        <v>2153</v>
      </c>
      <c r="H4" s="15">
        <v>1967</v>
      </c>
      <c r="I4" s="15">
        <v>2228</v>
      </c>
      <c r="J4" s="15">
        <v>2669</v>
      </c>
      <c r="K4" s="15">
        <v>2767</v>
      </c>
      <c r="L4" s="15">
        <v>3133</v>
      </c>
      <c r="M4" s="15">
        <v>3214</v>
      </c>
      <c r="N4" s="15">
        <v>3305</v>
      </c>
      <c r="O4" s="17">
        <f t="shared" ref="O4:O40" si="0">SUM(C4:N4)</f>
        <v>29732</v>
      </c>
      <c r="P4" s="17">
        <f t="shared" ref="P4:P40" si="1">O4/365</f>
        <v>81.457534246575349</v>
      </c>
    </row>
    <row r="5" spans="1:16" x14ac:dyDescent="0.2">
      <c r="A5" s="18" t="s">
        <v>9</v>
      </c>
      <c r="B5" s="15" t="s">
        <v>11</v>
      </c>
      <c r="C5" s="15">
        <v>1735</v>
      </c>
      <c r="D5" s="15">
        <v>1504</v>
      </c>
      <c r="E5" s="15">
        <v>1358</v>
      </c>
      <c r="F5" s="15">
        <v>1493</v>
      </c>
      <c r="G5" s="15">
        <v>1413</v>
      </c>
      <c r="H5" s="15">
        <v>1310</v>
      </c>
      <c r="I5" s="15">
        <v>1656</v>
      </c>
      <c r="J5" s="15">
        <v>1628</v>
      </c>
      <c r="K5" s="15">
        <v>1520</v>
      </c>
      <c r="L5" s="15">
        <v>1495</v>
      </c>
      <c r="M5" s="15">
        <v>1350</v>
      </c>
      <c r="N5" s="15">
        <v>1493</v>
      </c>
      <c r="O5" s="17">
        <f t="shared" si="0"/>
        <v>17955</v>
      </c>
      <c r="P5" s="17">
        <f t="shared" si="1"/>
        <v>49.19178082191781</v>
      </c>
    </row>
    <row r="6" spans="1:16" x14ac:dyDescent="0.2">
      <c r="A6" s="19" t="s">
        <v>9</v>
      </c>
      <c r="B6" s="20" t="s">
        <v>12</v>
      </c>
      <c r="C6" s="15">
        <v>4408</v>
      </c>
      <c r="D6" s="15">
        <v>3022</v>
      </c>
      <c r="E6" s="15">
        <v>3190</v>
      </c>
      <c r="F6" s="15">
        <v>3121</v>
      </c>
      <c r="G6" s="15">
        <v>3117</v>
      </c>
      <c r="H6" s="15">
        <v>2712</v>
      </c>
      <c r="I6" s="15">
        <v>4401</v>
      </c>
      <c r="J6" s="15">
        <v>4027</v>
      </c>
      <c r="K6" s="15">
        <v>3880</v>
      </c>
      <c r="L6" s="15">
        <v>4050</v>
      </c>
      <c r="M6" s="15">
        <v>3604</v>
      </c>
      <c r="N6" s="15">
        <v>3589</v>
      </c>
      <c r="O6" s="17">
        <f t="shared" si="0"/>
        <v>43121</v>
      </c>
      <c r="P6" s="17">
        <f t="shared" si="1"/>
        <v>118.13972602739726</v>
      </c>
    </row>
    <row r="7" spans="1:16" x14ac:dyDescent="0.2">
      <c r="A7" s="19" t="s">
        <v>9</v>
      </c>
      <c r="B7" s="20" t="s">
        <v>13</v>
      </c>
      <c r="C7" s="15">
        <v>1290</v>
      </c>
      <c r="D7" s="15">
        <v>1198</v>
      </c>
      <c r="E7" s="15">
        <v>1336</v>
      </c>
      <c r="F7" s="15">
        <v>1412</v>
      </c>
      <c r="G7" s="15">
        <v>1472</v>
      </c>
      <c r="H7" s="15">
        <v>2826</v>
      </c>
      <c r="I7" s="15">
        <v>4575</v>
      </c>
      <c r="J7" s="15">
        <v>3529</v>
      </c>
      <c r="K7" s="15">
        <v>5645</v>
      </c>
      <c r="L7" s="15">
        <v>6925</v>
      </c>
      <c r="M7" s="15">
        <v>8121</v>
      </c>
      <c r="N7" s="15">
        <v>8633</v>
      </c>
      <c r="O7" s="17">
        <f t="shared" si="0"/>
        <v>46962</v>
      </c>
      <c r="P7" s="17">
        <f t="shared" si="1"/>
        <v>128.66301369863012</v>
      </c>
    </row>
    <row r="8" spans="1:16" x14ac:dyDescent="0.2">
      <c r="A8" s="19" t="s">
        <v>9</v>
      </c>
      <c r="B8" s="20" t="s">
        <v>14</v>
      </c>
      <c r="C8" s="15">
        <v>6589</v>
      </c>
      <c r="D8" s="15">
        <v>5827</v>
      </c>
      <c r="E8" s="15">
        <v>5750</v>
      </c>
      <c r="F8" s="15">
        <v>5350</v>
      </c>
      <c r="G8" s="15">
        <v>4420</v>
      </c>
      <c r="H8" s="15">
        <v>4399</v>
      </c>
      <c r="I8" s="15">
        <v>8129</v>
      </c>
      <c r="J8" s="15">
        <v>7020</v>
      </c>
      <c r="K8" s="15">
        <v>6319</v>
      </c>
      <c r="L8" s="15">
        <v>5914</v>
      </c>
      <c r="M8" s="15">
        <v>6357</v>
      </c>
      <c r="N8" s="15">
        <v>6224</v>
      </c>
      <c r="O8" s="17">
        <f t="shared" si="0"/>
        <v>72298</v>
      </c>
      <c r="P8" s="17">
        <f t="shared" si="1"/>
        <v>198.07671232876712</v>
      </c>
    </row>
    <row r="9" spans="1:16" x14ac:dyDescent="0.2">
      <c r="A9" s="18" t="s">
        <v>9</v>
      </c>
      <c r="B9" s="15" t="s">
        <v>15</v>
      </c>
      <c r="C9" s="15">
        <v>3805</v>
      </c>
      <c r="D9" s="15">
        <v>3197</v>
      </c>
      <c r="E9" s="15">
        <v>3416</v>
      </c>
      <c r="F9" s="15">
        <v>2868</v>
      </c>
      <c r="G9" s="15">
        <v>4112</v>
      </c>
      <c r="H9" s="15">
        <v>3378</v>
      </c>
      <c r="I9" s="15">
        <v>3999</v>
      </c>
      <c r="J9" s="15">
        <v>5114</v>
      </c>
      <c r="K9" s="15">
        <v>3741</v>
      </c>
      <c r="L9" s="15">
        <v>4955</v>
      </c>
      <c r="M9" s="15">
        <v>4617</v>
      </c>
      <c r="N9" s="15">
        <v>5354</v>
      </c>
      <c r="O9" s="17">
        <f t="shared" si="0"/>
        <v>48556</v>
      </c>
      <c r="P9" s="17">
        <f t="shared" si="1"/>
        <v>133.03013698630136</v>
      </c>
    </row>
    <row r="10" spans="1:16" x14ac:dyDescent="0.2">
      <c r="A10" s="18" t="s">
        <v>9</v>
      </c>
      <c r="B10" s="15" t="s">
        <v>16</v>
      </c>
      <c r="C10" s="15">
        <v>3734</v>
      </c>
      <c r="D10" s="15">
        <v>1972</v>
      </c>
      <c r="E10" s="15">
        <v>1931</v>
      </c>
      <c r="F10" s="15">
        <v>3128</v>
      </c>
      <c r="G10" s="15">
        <v>2965</v>
      </c>
      <c r="H10" s="15">
        <v>3467</v>
      </c>
      <c r="I10" s="15">
        <v>2848</v>
      </c>
      <c r="J10" s="15">
        <v>1385</v>
      </c>
      <c r="K10" s="15">
        <v>1576</v>
      </c>
      <c r="L10" s="15">
        <v>1085</v>
      </c>
      <c r="M10" s="15">
        <v>2132</v>
      </c>
      <c r="N10" s="15">
        <v>1774</v>
      </c>
      <c r="O10" s="17">
        <f t="shared" si="0"/>
        <v>27997</v>
      </c>
      <c r="P10" s="17">
        <f t="shared" si="1"/>
        <v>76.704109589041096</v>
      </c>
    </row>
    <row r="11" spans="1:16" x14ac:dyDescent="0.2">
      <c r="A11" s="19" t="s">
        <v>9</v>
      </c>
      <c r="B11" s="20" t="s">
        <v>17</v>
      </c>
      <c r="C11" s="15">
        <v>2676</v>
      </c>
      <c r="D11" s="15">
        <v>3185</v>
      </c>
      <c r="E11" s="15">
        <v>3768</v>
      </c>
      <c r="F11" s="15">
        <v>3689</v>
      </c>
      <c r="G11" s="15">
        <v>5964</v>
      </c>
      <c r="H11" s="15">
        <v>3019</v>
      </c>
      <c r="I11" s="15">
        <v>5248</v>
      </c>
      <c r="J11" s="15">
        <v>4583</v>
      </c>
      <c r="K11" s="15">
        <v>3285</v>
      </c>
      <c r="L11" s="15">
        <v>4540</v>
      </c>
      <c r="M11" s="15">
        <v>4079</v>
      </c>
      <c r="N11" s="15">
        <v>4780</v>
      </c>
      <c r="O11" s="17">
        <f t="shared" si="0"/>
        <v>48816</v>
      </c>
      <c r="P11" s="17">
        <f t="shared" si="1"/>
        <v>133.74246575342465</v>
      </c>
    </row>
    <row r="12" spans="1:16" x14ac:dyDescent="0.2">
      <c r="A12" s="19" t="s">
        <v>9</v>
      </c>
      <c r="B12" s="20" t="s">
        <v>18</v>
      </c>
      <c r="C12" s="15">
        <v>216</v>
      </c>
      <c r="D12" s="15">
        <v>221</v>
      </c>
      <c r="E12" s="15">
        <v>221</v>
      </c>
      <c r="F12" s="15">
        <v>240</v>
      </c>
      <c r="G12" s="15">
        <v>269</v>
      </c>
      <c r="H12" s="15">
        <v>178</v>
      </c>
      <c r="I12" s="15">
        <v>254</v>
      </c>
      <c r="J12" s="15">
        <v>210</v>
      </c>
      <c r="K12" s="15">
        <v>161</v>
      </c>
      <c r="L12" s="15">
        <v>250</v>
      </c>
      <c r="M12" s="15">
        <v>195</v>
      </c>
      <c r="N12" s="15">
        <v>235</v>
      </c>
      <c r="O12" s="17">
        <f t="shared" si="0"/>
        <v>2650</v>
      </c>
      <c r="P12" s="17">
        <f t="shared" si="1"/>
        <v>7.2602739726027394</v>
      </c>
    </row>
    <row r="13" spans="1:16" x14ac:dyDescent="0.2">
      <c r="A13" s="19" t="s">
        <v>9</v>
      </c>
      <c r="B13" s="20" t="s">
        <v>19</v>
      </c>
      <c r="C13" s="15">
        <v>555</v>
      </c>
      <c r="D13" s="15">
        <v>745</v>
      </c>
      <c r="E13" s="15">
        <v>854</v>
      </c>
      <c r="F13" s="15">
        <v>787</v>
      </c>
      <c r="G13" s="15">
        <v>830</v>
      </c>
      <c r="H13" s="15">
        <v>793</v>
      </c>
      <c r="I13" s="15">
        <v>806</v>
      </c>
      <c r="J13" s="15">
        <v>796</v>
      </c>
      <c r="K13" s="15">
        <v>828</v>
      </c>
      <c r="L13" s="15">
        <v>804</v>
      </c>
      <c r="M13" s="15">
        <v>809</v>
      </c>
      <c r="N13" s="15">
        <v>745</v>
      </c>
      <c r="O13" s="17">
        <f t="shared" si="0"/>
        <v>9352</v>
      </c>
      <c r="P13" s="17">
        <f t="shared" si="1"/>
        <v>25.621917808219177</v>
      </c>
    </row>
    <row r="14" spans="1:16" x14ac:dyDescent="0.2">
      <c r="A14" s="19" t="s">
        <v>9</v>
      </c>
      <c r="B14" s="20" t="s">
        <v>20</v>
      </c>
      <c r="C14" s="15">
        <v>410</v>
      </c>
      <c r="D14" s="15">
        <v>323</v>
      </c>
      <c r="E14" s="15">
        <v>371</v>
      </c>
      <c r="F14" s="15">
        <v>392</v>
      </c>
      <c r="G14" s="15">
        <v>401</v>
      </c>
      <c r="H14" s="15">
        <v>400</v>
      </c>
      <c r="I14" s="15">
        <v>258</v>
      </c>
      <c r="J14" s="15">
        <v>536</v>
      </c>
      <c r="K14" s="15">
        <v>481</v>
      </c>
      <c r="L14" s="15">
        <v>572</v>
      </c>
      <c r="M14" s="15">
        <v>1143</v>
      </c>
      <c r="N14" s="15">
        <v>850</v>
      </c>
      <c r="O14" s="17">
        <f t="shared" si="0"/>
        <v>6137</v>
      </c>
      <c r="P14" s="17">
        <f t="shared" si="1"/>
        <v>16.813698630136987</v>
      </c>
    </row>
    <row r="15" spans="1:16" x14ac:dyDescent="0.2">
      <c r="A15" s="19" t="s">
        <v>9</v>
      </c>
      <c r="B15" s="20" t="s">
        <v>21</v>
      </c>
      <c r="C15" s="15">
        <v>1275</v>
      </c>
      <c r="D15" s="15">
        <v>1133</v>
      </c>
      <c r="E15" s="15">
        <v>1106</v>
      </c>
      <c r="F15" s="15">
        <v>1050</v>
      </c>
      <c r="G15" s="15">
        <v>1259</v>
      </c>
      <c r="H15" s="15">
        <v>1180</v>
      </c>
      <c r="I15" s="15">
        <v>1335</v>
      </c>
      <c r="J15" s="15">
        <v>1163</v>
      </c>
      <c r="K15" s="15">
        <v>1134</v>
      </c>
      <c r="L15" s="15">
        <v>1271</v>
      </c>
      <c r="M15" s="15">
        <v>1160</v>
      </c>
      <c r="N15" s="15">
        <v>1391</v>
      </c>
      <c r="O15" s="17">
        <f t="shared" si="0"/>
        <v>14457</v>
      </c>
      <c r="P15" s="17">
        <f t="shared" si="1"/>
        <v>39.608219178082194</v>
      </c>
    </row>
    <row r="16" spans="1:16" x14ac:dyDescent="0.2">
      <c r="A16" s="19" t="s">
        <v>9</v>
      </c>
      <c r="B16" s="20" t="s">
        <v>22</v>
      </c>
      <c r="C16" s="15">
        <v>1696</v>
      </c>
      <c r="D16" s="15">
        <v>1207</v>
      </c>
      <c r="E16" s="15">
        <v>1331</v>
      </c>
      <c r="F16" s="15">
        <v>1098</v>
      </c>
      <c r="G16" s="15">
        <v>1721</v>
      </c>
      <c r="H16" s="15">
        <v>1050</v>
      </c>
      <c r="I16" s="15">
        <v>2045</v>
      </c>
      <c r="J16" s="15">
        <v>1801</v>
      </c>
      <c r="K16" s="15">
        <v>1130</v>
      </c>
      <c r="L16" s="15">
        <v>1607</v>
      </c>
      <c r="M16" s="15">
        <v>1631</v>
      </c>
      <c r="N16" s="15">
        <v>1780</v>
      </c>
      <c r="O16" s="17">
        <f t="shared" si="0"/>
        <v>18097</v>
      </c>
      <c r="P16" s="17">
        <f t="shared" si="1"/>
        <v>49.580821917808223</v>
      </c>
    </row>
    <row r="17" spans="1:16" x14ac:dyDescent="0.2">
      <c r="A17" s="18" t="s">
        <v>9</v>
      </c>
      <c r="B17" s="15" t="s">
        <v>23</v>
      </c>
      <c r="C17" s="15">
        <v>609</v>
      </c>
      <c r="D17" s="15">
        <v>408</v>
      </c>
      <c r="E17" s="15">
        <v>305</v>
      </c>
      <c r="F17" s="15">
        <v>1625</v>
      </c>
      <c r="G17" s="15">
        <v>2004</v>
      </c>
      <c r="H17" s="15">
        <v>1860</v>
      </c>
      <c r="I17" s="15">
        <v>2072</v>
      </c>
      <c r="J17" s="15">
        <v>2990</v>
      </c>
      <c r="K17" s="15">
        <v>1160</v>
      </c>
      <c r="L17" s="15">
        <v>1930</v>
      </c>
      <c r="M17" s="15">
        <v>2850</v>
      </c>
      <c r="N17" s="15">
        <v>3255</v>
      </c>
      <c r="O17" s="17">
        <f t="shared" si="0"/>
        <v>21068</v>
      </c>
      <c r="P17" s="17">
        <f t="shared" si="1"/>
        <v>57.720547945205482</v>
      </c>
    </row>
    <row r="18" spans="1:16" x14ac:dyDescent="0.2">
      <c r="A18" s="19" t="s">
        <v>9</v>
      </c>
      <c r="B18" s="20" t="s">
        <v>24</v>
      </c>
      <c r="C18" s="15">
        <v>1686</v>
      </c>
      <c r="D18" s="15">
        <v>1462</v>
      </c>
      <c r="E18" s="15">
        <v>2067</v>
      </c>
      <c r="F18" s="15">
        <v>2287</v>
      </c>
      <c r="G18" s="15">
        <v>2671</v>
      </c>
      <c r="H18" s="15">
        <v>2109</v>
      </c>
      <c r="I18" s="15">
        <v>2533</v>
      </c>
      <c r="J18" s="15">
        <v>2409</v>
      </c>
      <c r="K18" s="15">
        <v>1941</v>
      </c>
      <c r="L18" s="15">
        <v>2137</v>
      </c>
      <c r="M18" s="15">
        <v>2428</v>
      </c>
      <c r="N18" s="15">
        <v>3082</v>
      </c>
      <c r="O18" s="17">
        <f t="shared" si="0"/>
        <v>26812</v>
      </c>
      <c r="P18" s="17">
        <f t="shared" si="1"/>
        <v>73.457534246575349</v>
      </c>
    </row>
    <row r="19" spans="1:16" x14ac:dyDescent="0.2">
      <c r="A19" s="19" t="s">
        <v>9</v>
      </c>
      <c r="B19" s="20" t="s">
        <v>25</v>
      </c>
      <c r="C19" s="15">
        <v>12582</v>
      </c>
      <c r="D19" s="15">
        <v>11814</v>
      </c>
      <c r="E19" s="15">
        <v>12334</v>
      </c>
      <c r="F19" s="15">
        <v>7501</v>
      </c>
      <c r="G19" s="15">
        <v>12654</v>
      </c>
      <c r="H19" s="15">
        <v>8520</v>
      </c>
      <c r="I19" s="15">
        <v>11647</v>
      </c>
      <c r="J19" s="15">
        <v>11127</v>
      </c>
      <c r="K19" s="15">
        <v>10430</v>
      </c>
      <c r="L19" s="15">
        <v>12982</v>
      </c>
      <c r="M19" s="15">
        <v>10954</v>
      </c>
      <c r="N19" s="15">
        <v>10442</v>
      </c>
      <c r="O19" s="17">
        <f t="shared" si="0"/>
        <v>132987</v>
      </c>
      <c r="P19" s="17">
        <f t="shared" si="1"/>
        <v>364.34794520547945</v>
      </c>
    </row>
    <row r="20" spans="1:16" x14ac:dyDescent="0.2">
      <c r="A20" s="18" t="s">
        <v>9</v>
      </c>
      <c r="B20" s="15" t="s">
        <v>26</v>
      </c>
      <c r="C20" s="15">
        <v>1563</v>
      </c>
      <c r="D20" s="15">
        <v>1425</v>
      </c>
      <c r="E20" s="15">
        <v>1366</v>
      </c>
      <c r="F20" s="15">
        <v>1491</v>
      </c>
      <c r="G20" s="15">
        <v>1640</v>
      </c>
      <c r="H20" s="15">
        <v>1521</v>
      </c>
      <c r="I20" s="15">
        <v>1724</v>
      </c>
      <c r="J20" s="15">
        <v>1945</v>
      </c>
      <c r="K20" s="15">
        <v>1464</v>
      </c>
      <c r="L20" s="15">
        <v>1647</v>
      </c>
      <c r="M20" s="15">
        <v>1447</v>
      </c>
      <c r="N20" s="15">
        <v>1564</v>
      </c>
      <c r="O20" s="17">
        <f t="shared" si="0"/>
        <v>18797</v>
      </c>
      <c r="P20" s="17">
        <f t="shared" si="1"/>
        <v>51.4986301369863</v>
      </c>
    </row>
    <row r="21" spans="1:16" x14ac:dyDescent="0.2">
      <c r="A21" s="19" t="s">
        <v>9</v>
      </c>
      <c r="B21" s="20" t="s">
        <v>27</v>
      </c>
      <c r="C21" s="15">
        <v>603</v>
      </c>
      <c r="D21" s="15">
        <v>664</v>
      </c>
      <c r="E21" s="15">
        <v>294</v>
      </c>
      <c r="F21" s="15">
        <v>104</v>
      </c>
      <c r="G21" s="15">
        <v>1063</v>
      </c>
      <c r="H21" s="15">
        <v>558</v>
      </c>
      <c r="I21" s="15">
        <v>961</v>
      </c>
      <c r="J21" s="15">
        <v>310</v>
      </c>
      <c r="K21" s="15">
        <v>779</v>
      </c>
      <c r="L21" s="15">
        <v>773</v>
      </c>
      <c r="M21" s="15">
        <v>640</v>
      </c>
      <c r="N21" s="15">
        <v>569</v>
      </c>
      <c r="O21" s="17">
        <f t="shared" si="0"/>
        <v>7318</v>
      </c>
      <c r="P21" s="17">
        <f t="shared" si="1"/>
        <v>20.049315068493151</v>
      </c>
    </row>
    <row r="22" spans="1:16" x14ac:dyDescent="0.2">
      <c r="A22" s="18" t="s">
        <v>9</v>
      </c>
      <c r="B22" s="15" t="s">
        <v>28</v>
      </c>
      <c r="C22" s="15">
        <v>952</v>
      </c>
      <c r="D22" s="15">
        <v>621</v>
      </c>
      <c r="E22" s="15">
        <v>485</v>
      </c>
      <c r="F22" s="15">
        <v>428</v>
      </c>
      <c r="G22" s="15">
        <v>731</v>
      </c>
      <c r="H22" s="15">
        <v>417</v>
      </c>
      <c r="I22" s="15">
        <v>1333</v>
      </c>
      <c r="J22" s="15">
        <v>1291</v>
      </c>
      <c r="K22" s="15">
        <v>566</v>
      </c>
      <c r="L22" s="15">
        <v>720</v>
      </c>
      <c r="M22" s="15">
        <v>631</v>
      </c>
      <c r="N22" s="15">
        <v>593</v>
      </c>
      <c r="O22" s="17">
        <f t="shared" si="0"/>
        <v>8768</v>
      </c>
      <c r="P22" s="17">
        <f t="shared" si="1"/>
        <v>24.021917808219179</v>
      </c>
    </row>
    <row r="23" spans="1:16" x14ac:dyDescent="0.2">
      <c r="A23" s="18" t="s">
        <v>9</v>
      </c>
      <c r="B23" s="15" t="s">
        <v>29</v>
      </c>
      <c r="C23" s="15">
        <v>764</v>
      </c>
      <c r="D23" s="15">
        <v>614</v>
      </c>
      <c r="E23" s="15">
        <v>523</v>
      </c>
      <c r="F23" s="15">
        <v>431</v>
      </c>
      <c r="G23" s="15">
        <v>697</v>
      </c>
      <c r="H23" s="15">
        <v>605</v>
      </c>
      <c r="I23" s="15">
        <v>1035</v>
      </c>
      <c r="J23" s="15">
        <v>807</v>
      </c>
      <c r="K23" s="15">
        <v>667</v>
      </c>
      <c r="L23" s="15">
        <v>654</v>
      </c>
      <c r="M23" s="15">
        <v>515</v>
      </c>
      <c r="N23" s="15">
        <v>729</v>
      </c>
      <c r="O23" s="17">
        <f t="shared" si="0"/>
        <v>8041</v>
      </c>
      <c r="P23" s="17">
        <f t="shared" si="1"/>
        <v>22.030136986301368</v>
      </c>
    </row>
    <row r="24" spans="1:16" x14ac:dyDescent="0.2">
      <c r="A24" s="19" t="s">
        <v>9</v>
      </c>
      <c r="B24" s="20" t="s">
        <v>30</v>
      </c>
      <c r="C24" s="15">
        <v>1446</v>
      </c>
      <c r="D24" s="15">
        <v>1176</v>
      </c>
      <c r="E24" s="15">
        <v>1260</v>
      </c>
      <c r="F24" s="15">
        <v>1261</v>
      </c>
      <c r="G24" s="15">
        <v>1311</v>
      </c>
      <c r="H24" s="15">
        <v>1251</v>
      </c>
      <c r="I24" s="15">
        <v>1361</v>
      </c>
      <c r="J24" s="15">
        <v>1320</v>
      </c>
      <c r="K24" s="15">
        <v>1222</v>
      </c>
      <c r="L24" s="15">
        <v>1245</v>
      </c>
      <c r="M24" s="15">
        <v>1230</v>
      </c>
      <c r="N24" s="15">
        <v>1111</v>
      </c>
      <c r="O24" s="17">
        <f t="shared" si="0"/>
        <v>15194</v>
      </c>
      <c r="P24" s="17">
        <f t="shared" si="1"/>
        <v>41.627397260273973</v>
      </c>
    </row>
    <row r="25" spans="1:16" x14ac:dyDescent="0.2">
      <c r="A25" s="18" t="s">
        <v>9</v>
      </c>
      <c r="B25" s="15" t="s">
        <v>31</v>
      </c>
      <c r="C25" s="15">
        <v>526</v>
      </c>
      <c r="D25" s="15">
        <v>382</v>
      </c>
      <c r="E25" s="15">
        <v>278</v>
      </c>
      <c r="F25" s="15">
        <v>776</v>
      </c>
      <c r="G25" s="15">
        <v>1056</v>
      </c>
      <c r="H25" s="15">
        <v>916</v>
      </c>
      <c r="I25" s="15">
        <v>661</v>
      </c>
      <c r="J25" s="15">
        <v>796</v>
      </c>
      <c r="K25" s="15">
        <v>556</v>
      </c>
      <c r="L25" s="15">
        <v>639</v>
      </c>
      <c r="M25" s="15">
        <v>564</v>
      </c>
      <c r="N25" s="15">
        <v>552</v>
      </c>
      <c r="O25" s="17">
        <f t="shared" si="0"/>
        <v>7702</v>
      </c>
      <c r="P25" s="17">
        <f t="shared" si="1"/>
        <v>21.101369863013698</v>
      </c>
    </row>
    <row r="26" spans="1:16" x14ac:dyDescent="0.2">
      <c r="A26" s="18" t="s">
        <v>9</v>
      </c>
      <c r="B26" s="15" t="s">
        <v>32</v>
      </c>
      <c r="C26" s="15">
        <v>161</v>
      </c>
      <c r="D26" s="15">
        <v>481</v>
      </c>
      <c r="E26" s="15">
        <v>46</v>
      </c>
      <c r="F26" s="15">
        <v>30</v>
      </c>
      <c r="G26" s="15">
        <v>322</v>
      </c>
      <c r="H26" s="15">
        <v>534</v>
      </c>
      <c r="I26" s="15">
        <v>861</v>
      </c>
      <c r="J26" s="15">
        <v>1826</v>
      </c>
      <c r="K26" s="15">
        <v>956</v>
      </c>
      <c r="L26" s="15">
        <v>2263</v>
      </c>
      <c r="M26" s="15">
        <v>2343</v>
      </c>
      <c r="N26" s="15">
        <v>2390</v>
      </c>
      <c r="O26" s="17">
        <f t="shared" si="0"/>
        <v>12213</v>
      </c>
      <c r="P26" s="17">
        <f t="shared" si="1"/>
        <v>33.460273972602742</v>
      </c>
    </row>
    <row r="27" spans="1:16" x14ac:dyDescent="0.2">
      <c r="A27" s="19" t="s">
        <v>9</v>
      </c>
      <c r="B27" s="20" t="s">
        <v>33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7">
        <f t="shared" si="0"/>
        <v>0</v>
      </c>
      <c r="P27" s="17">
        <f t="shared" si="1"/>
        <v>0</v>
      </c>
    </row>
    <row r="28" spans="1:16" x14ac:dyDescent="0.2">
      <c r="A28" s="18" t="s">
        <v>9</v>
      </c>
      <c r="B28" s="15" t="s">
        <v>34</v>
      </c>
      <c r="C28" s="15">
        <v>1630</v>
      </c>
      <c r="D28" s="15">
        <v>1443</v>
      </c>
      <c r="E28" s="15">
        <v>1575</v>
      </c>
      <c r="F28" s="15">
        <v>1399</v>
      </c>
      <c r="G28" s="15">
        <v>1502</v>
      </c>
      <c r="H28" s="15">
        <v>1417</v>
      </c>
      <c r="I28" s="15">
        <v>1458</v>
      </c>
      <c r="J28" s="15">
        <v>1468</v>
      </c>
      <c r="K28" s="15">
        <v>1374</v>
      </c>
      <c r="L28" s="15">
        <v>1377</v>
      </c>
      <c r="M28" s="15">
        <v>1314</v>
      </c>
      <c r="N28" s="15">
        <v>1459</v>
      </c>
      <c r="O28" s="17">
        <f t="shared" si="0"/>
        <v>17416</v>
      </c>
      <c r="P28" s="17">
        <f t="shared" si="1"/>
        <v>47.715068493150682</v>
      </c>
    </row>
    <row r="29" spans="1:16" x14ac:dyDescent="0.2">
      <c r="A29" s="18" t="s">
        <v>9</v>
      </c>
      <c r="B29" s="15" t="s">
        <v>35</v>
      </c>
      <c r="C29" s="15">
        <v>432</v>
      </c>
      <c r="D29" s="15">
        <v>705</v>
      </c>
      <c r="E29" s="15">
        <v>1184</v>
      </c>
      <c r="F29" s="15">
        <v>1310</v>
      </c>
      <c r="G29" s="15">
        <v>1537</v>
      </c>
      <c r="H29" s="15">
        <v>1303</v>
      </c>
      <c r="I29" s="15">
        <v>1284</v>
      </c>
      <c r="J29" s="15">
        <v>1040</v>
      </c>
      <c r="K29" s="15">
        <v>977</v>
      </c>
      <c r="L29" s="15">
        <v>965</v>
      </c>
      <c r="M29" s="15">
        <v>1180</v>
      </c>
      <c r="N29" s="15">
        <v>1194</v>
      </c>
      <c r="O29" s="17">
        <f t="shared" si="0"/>
        <v>13111</v>
      </c>
      <c r="P29" s="17">
        <f t="shared" si="1"/>
        <v>35.920547945205477</v>
      </c>
    </row>
    <row r="30" spans="1:16" x14ac:dyDescent="0.2">
      <c r="A30" s="18" t="s">
        <v>9</v>
      </c>
      <c r="B30" s="15" t="s">
        <v>36</v>
      </c>
      <c r="C30" s="15">
        <v>732</v>
      </c>
      <c r="D30" s="15">
        <v>611</v>
      </c>
      <c r="E30" s="15">
        <v>1144</v>
      </c>
      <c r="F30" s="15">
        <v>1514</v>
      </c>
      <c r="G30" s="15">
        <v>1589</v>
      </c>
      <c r="H30" s="15">
        <v>1364</v>
      </c>
      <c r="I30" s="15">
        <v>1329</v>
      </c>
      <c r="J30" s="15">
        <v>1265</v>
      </c>
      <c r="K30" s="15">
        <v>1206</v>
      </c>
      <c r="L30" s="15">
        <v>1397</v>
      </c>
      <c r="M30" s="15">
        <v>1236</v>
      </c>
      <c r="N30" s="15">
        <v>1198</v>
      </c>
      <c r="O30" s="17">
        <f t="shared" si="0"/>
        <v>14585</v>
      </c>
      <c r="P30" s="17">
        <f t="shared" si="1"/>
        <v>39.958904109589042</v>
      </c>
    </row>
    <row r="31" spans="1:16" x14ac:dyDescent="0.2">
      <c r="A31" s="18" t="s">
        <v>9</v>
      </c>
      <c r="B31" s="15" t="s">
        <v>37</v>
      </c>
      <c r="C31" s="15">
        <v>11070</v>
      </c>
      <c r="D31" s="15">
        <v>9921</v>
      </c>
      <c r="E31" s="15">
        <v>11152</v>
      </c>
      <c r="F31" s="15">
        <v>8831</v>
      </c>
      <c r="G31" s="15">
        <v>12326</v>
      </c>
      <c r="H31" s="15">
        <v>10234</v>
      </c>
      <c r="I31" s="15">
        <v>11257</v>
      </c>
      <c r="J31" s="15">
        <v>11302</v>
      </c>
      <c r="K31" s="15">
        <v>9955</v>
      </c>
      <c r="L31" s="15">
        <v>9907</v>
      </c>
      <c r="M31" s="15">
        <v>8676</v>
      </c>
      <c r="N31" s="15">
        <v>8185</v>
      </c>
      <c r="O31" s="17">
        <f t="shared" si="0"/>
        <v>122816</v>
      </c>
      <c r="P31" s="17">
        <f t="shared" si="1"/>
        <v>336.48219178082189</v>
      </c>
    </row>
    <row r="32" spans="1:16" x14ac:dyDescent="0.2">
      <c r="A32" s="19" t="s">
        <v>38</v>
      </c>
      <c r="B32" s="20" t="s">
        <v>39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472</v>
      </c>
      <c r="L32" s="15">
        <v>718</v>
      </c>
      <c r="M32" s="15">
        <v>558</v>
      </c>
      <c r="N32" s="15">
        <v>310</v>
      </c>
      <c r="O32" s="17">
        <f t="shared" si="0"/>
        <v>2058</v>
      </c>
      <c r="P32" s="17">
        <f t="shared" si="1"/>
        <v>5.6383561643835618</v>
      </c>
    </row>
    <row r="33" spans="1:16" x14ac:dyDescent="0.2">
      <c r="A33" s="18" t="s">
        <v>40</v>
      </c>
      <c r="B33" s="15" t="s">
        <v>41</v>
      </c>
      <c r="C33" s="15">
        <v>1800</v>
      </c>
      <c r="D33" s="15">
        <v>1100</v>
      </c>
      <c r="E33" s="15">
        <v>885</v>
      </c>
      <c r="F33" s="15">
        <v>1814</v>
      </c>
      <c r="G33" s="15">
        <v>3810</v>
      </c>
      <c r="H33" s="15">
        <v>3477</v>
      </c>
      <c r="I33" s="15">
        <v>2285</v>
      </c>
      <c r="J33" s="15">
        <v>2556</v>
      </c>
      <c r="K33" s="15">
        <v>2482</v>
      </c>
      <c r="L33" s="15">
        <v>2010</v>
      </c>
      <c r="M33" s="15">
        <v>1579</v>
      </c>
      <c r="N33" s="15">
        <v>1941</v>
      </c>
      <c r="O33" s="17">
        <f t="shared" si="0"/>
        <v>25739</v>
      </c>
      <c r="P33" s="17">
        <f t="shared" si="1"/>
        <v>70.517808219178079</v>
      </c>
    </row>
    <row r="34" spans="1:16" x14ac:dyDescent="0.2">
      <c r="A34" s="19" t="s">
        <v>40</v>
      </c>
      <c r="B34" s="20" t="s">
        <v>42</v>
      </c>
      <c r="C34" s="15">
        <v>223</v>
      </c>
      <c r="D34" s="15">
        <v>711</v>
      </c>
      <c r="E34" s="15">
        <v>842</v>
      </c>
      <c r="F34" s="15">
        <v>1212</v>
      </c>
      <c r="G34" s="15">
        <v>1079</v>
      </c>
      <c r="H34" s="15">
        <v>1129</v>
      </c>
      <c r="I34" s="15">
        <v>843</v>
      </c>
      <c r="J34" s="15">
        <v>2323</v>
      </c>
      <c r="K34" s="15">
        <v>1612</v>
      </c>
      <c r="L34" s="15">
        <v>1948</v>
      </c>
      <c r="M34" s="15">
        <v>2031</v>
      </c>
      <c r="N34" s="15">
        <v>1649</v>
      </c>
      <c r="O34" s="17">
        <f t="shared" si="0"/>
        <v>15602</v>
      </c>
      <c r="P34" s="17">
        <f t="shared" si="1"/>
        <v>42.745205479452054</v>
      </c>
    </row>
    <row r="35" spans="1:16" x14ac:dyDescent="0.2">
      <c r="A35" s="19" t="s">
        <v>40</v>
      </c>
      <c r="B35" s="20" t="s">
        <v>43</v>
      </c>
      <c r="C35" s="15">
        <v>14</v>
      </c>
      <c r="D35" s="15">
        <v>1160</v>
      </c>
      <c r="E35" s="15">
        <v>2971</v>
      </c>
      <c r="F35" s="15">
        <v>2576</v>
      </c>
      <c r="G35" s="15">
        <v>1962</v>
      </c>
      <c r="H35" s="15">
        <v>2183</v>
      </c>
      <c r="I35" s="15">
        <v>2361</v>
      </c>
      <c r="J35" s="15">
        <v>2473</v>
      </c>
      <c r="K35" s="15">
        <v>1781</v>
      </c>
      <c r="L35" s="15">
        <v>1417</v>
      </c>
      <c r="M35" s="15">
        <v>1087</v>
      </c>
      <c r="N35" s="15">
        <v>1416</v>
      </c>
      <c r="O35" s="17">
        <f t="shared" si="0"/>
        <v>21401</v>
      </c>
      <c r="P35" s="17">
        <f t="shared" si="1"/>
        <v>58.632876712328766</v>
      </c>
    </row>
    <row r="36" spans="1:16" x14ac:dyDescent="0.2">
      <c r="A36" s="19" t="s">
        <v>40</v>
      </c>
      <c r="B36" s="20" t="s">
        <v>44</v>
      </c>
      <c r="C36" s="15">
        <v>572</v>
      </c>
      <c r="D36" s="15">
        <v>304</v>
      </c>
      <c r="E36" s="15">
        <v>464</v>
      </c>
      <c r="F36" s="15">
        <v>676</v>
      </c>
      <c r="G36" s="15">
        <v>590</v>
      </c>
      <c r="H36" s="15">
        <v>598</v>
      </c>
      <c r="I36" s="15">
        <v>364</v>
      </c>
      <c r="J36" s="15">
        <v>592</v>
      </c>
      <c r="K36" s="15">
        <v>507</v>
      </c>
      <c r="L36" s="15">
        <v>503</v>
      </c>
      <c r="M36" s="15">
        <v>472</v>
      </c>
      <c r="N36" s="15">
        <v>308</v>
      </c>
      <c r="O36" s="17">
        <f t="shared" si="0"/>
        <v>5950</v>
      </c>
      <c r="P36" s="17">
        <f t="shared" si="1"/>
        <v>16.301369863013697</v>
      </c>
    </row>
    <row r="37" spans="1:16" x14ac:dyDescent="0.2">
      <c r="A37" s="19" t="s">
        <v>45</v>
      </c>
      <c r="B37" s="20" t="s">
        <v>46</v>
      </c>
      <c r="C37" s="15">
        <v>4352</v>
      </c>
      <c r="D37" s="15">
        <v>4482</v>
      </c>
      <c r="E37" s="15">
        <v>6593</v>
      </c>
      <c r="F37" s="15">
        <v>7306</v>
      </c>
      <c r="G37" s="15">
        <v>3994</v>
      </c>
      <c r="H37" s="15">
        <v>2590</v>
      </c>
      <c r="I37" s="15">
        <v>4285</v>
      </c>
      <c r="J37" s="15">
        <v>7056</v>
      </c>
      <c r="K37" s="15">
        <v>5530</v>
      </c>
      <c r="L37" s="15">
        <v>5782</v>
      </c>
      <c r="M37" s="15">
        <v>3999</v>
      </c>
      <c r="N37" s="15">
        <v>5155</v>
      </c>
      <c r="O37" s="17">
        <f t="shared" si="0"/>
        <v>61124</v>
      </c>
      <c r="P37" s="17">
        <f t="shared" si="1"/>
        <v>167.46301369863014</v>
      </c>
    </row>
    <row r="38" spans="1:16" x14ac:dyDescent="0.2">
      <c r="A38" s="19" t="s">
        <v>47</v>
      </c>
      <c r="B38" s="20" t="s">
        <v>48</v>
      </c>
      <c r="C38" s="15">
        <v>1831</v>
      </c>
      <c r="D38" s="15">
        <v>2598</v>
      </c>
      <c r="E38" s="15">
        <v>1207</v>
      </c>
      <c r="F38" s="15">
        <v>771</v>
      </c>
      <c r="G38" s="15">
        <v>1358</v>
      </c>
      <c r="H38" s="15">
        <v>1345</v>
      </c>
      <c r="I38" s="15">
        <v>1101</v>
      </c>
      <c r="J38" s="15">
        <v>1452</v>
      </c>
      <c r="K38" s="15">
        <v>1081</v>
      </c>
      <c r="L38" s="15">
        <v>789</v>
      </c>
      <c r="M38" s="15">
        <v>914</v>
      </c>
      <c r="N38" s="15">
        <v>878</v>
      </c>
      <c r="O38" s="17">
        <f t="shared" si="0"/>
        <v>15325</v>
      </c>
      <c r="P38" s="17">
        <f t="shared" si="1"/>
        <v>41.986301369863014</v>
      </c>
    </row>
    <row r="39" spans="1:16" x14ac:dyDescent="0.2">
      <c r="A39" s="19" t="s">
        <v>49</v>
      </c>
      <c r="B39" s="20" t="s">
        <v>50</v>
      </c>
      <c r="C39" s="15">
        <v>468</v>
      </c>
      <c r="D39" s="15">
        <v>623</v>
      </c>
      <c r="E39" s="15">
        <v>733</v>
      </c>
      <c r="F39" s="15">
        <v>1492</v>
      </c>
      <c r="G39" s="15">
        <v>1706</v>
      </c>
      <c r="H39" s="15">
        <v>1713</v>
      </c>
      <c r="I39" s="15">
        <v>1701</v>
      </c>
      <c r="J39" s="15">
        <v>2213</v>
      </c>
      <c r="K39" s="15">
        <v>1890</v>
      </c>
      <c r="L39" s="15">
        <v>2191</v>
      </c>
      <c r="M39" s="15">
        <v>1822</v>
      </c>
      <c r="N39" s="15">
        <v>1967</v>
      </c>
      <c r="O39" s="17">
        <f t="shared" si="0"/>
        <v>18519</v>
      </c>
      <c r="P39" s="17">
        <f t="shared" si="1"/>
        <v>50.736986301369861</v>
      </c>
    </row>
    <row r="40" spans="1:16" ht="10.8" thickBot="1" x14ac:dyDescent="0.25">
      <c r="A40" s="21" t="s">
        <v>51</v>
      </c>
      <c r="B40" s="22" t="s">
        <v>46</v>
      </c>
      <c r="C40" s="22">
        <v>2727</v>
      </c>
      <c r="D40" s="22">
        <v>1959</v>
      </c>
      <c r="E40" s="22">
        <v>2488</v>
      </c>
      <c r="F40" s="22">
        <v>2227</v>
      </c>
      <c r="G40" s="22">
        <v>2395</v>
      </c>
      <c r="H40" s="22">
        <v>1858</v>
      </c>
      <c r="I40" s="22">
        <v>1675</v>
      </c>
      <c r="J40" s="22">
        <v>2329</v>
      </c>
      <c r="K40" s="22">
        <v>2998</v>
      </c>
      <c r="L40" s="22">
        <v>2648</v>
      </c>
      <c r="M40" s="22">
        <v>2456</v>
      </c>
      <c r="N40" s="22">
        <v>2832</v>
      </c>
      <c r="O40" s="25">
        <f t="shared" si="0"/>
        <v>28592</v>
      </c>
      <c r="P40" s="25">
        <f t="shared" si="1"/>
        <v>78.334246575342462</v>
      </c>
    </row>
    <row r="41" spans="1:16" ht="10.8" thickTop="1" x14ac:dyDescent="0.2">
      <c r="A41" s="27" t="s">
        <v>52</v>
      </c>
      <c r="B41" s="20"/>
      <c r="C41" s="15">
        <f t="shared" ref="C41:O41" si="2">SUM(C4:C40)</f>
        <v>77211</v>
      </c>
      <c r="D41" s="15">
        <f t="shared" si="2"/>
        <v>70106</v>
      </c>
      <c r="E41" s="15">
        <f t="shared" si="2"/>
        <v>77106</v>
      </c>
      <c r="F41" s="15">
        <f t="shared" si="2"/>
        <v>73721</v>
      </c>
      <c r="G41" s="15">
        <f t="shared" si="2"/>
        <v>88093</v>
      </c>
      <c r="H41" s="15">
        <f t="shared" si="2"/>
        <v>74181</v>
      </c>
      <c r="I41" s="15">
        <f t="shared" si="2"/>
        <v>91913</v>
      </c>
      <c r="J41" s="15">
        <f t="shared" si="2"/>
        <v>95351</v>
      </c>
      <c r="K41" s="15">
        <f t="shared" si="2"/>
        <v>84073</v>
      </c>
      <c r="L41" s="15">
        <f t="shared" si="2"/>
        <v>93243</v>
      </c>
      <c r="M41" s="15">
        <f t="shared" si="2"/>
        <v>89338</v>
      </c>
      <c r="N41" s="15">
        <f t="shared" si="2"/>
        <v>92932</v>
      </c>
      <c r="O41" s="28">
        <f t="shared" si="2"/>
        <v>1007268</v>
      </c>
      <c r="P41" s="17">
        <f>O41/365</f>
        <v>2759.6383561643834</v>
      </c>
    </row>
    <row r="42" spans="1:16" ht="10.8" thickBot="1" x14ac:dyDescent="0.25">
      <c r="A42" s="29" t="s">
        <v>53</v>
      </c>
      <c r="B42" s="30"/>
      <c r="C42" s="31">
        <f>C41/31</f>
        <v>2490.6774193548385</v>
      </c>
      <c r="D42" s="31">
        <f>D41/28</f>
        <v>2503.7857142857142</v>
      </c>
      <c r="E42" s="31">
        <f>E41/31</f>
        <v>2487.2903225806454</v>
      </c>
      <c r="F42" s="31">
        <f>F41/30</f>
        <v>2457.3666666666668</v>
      </c>
      <c r="G42" s="31">
        <f>G41/31</f>
        <v>2841.7096774193546</v>
      </c>
      <c r="H42" s="31">
        <f>H41/30</f>
        <v>2472.6999999999998</v>
      </c>
      <c r="I42" s="31">
        <f>I41/31</f>
        <v>2964.9354838709678</v>
      </c>
      <c r="J42" s="31">
        <f>J41/31</f>
        <v>3075.8387096774195</v>
      </c>
      <c r="K42" s="31">
        <f>K41/30</f>
        <v>2802.4333333333334</v>
      </c>
      <c r="L42" s="31">
        <f>L41/31</f>
        <v>3007.8387096774195</v>
      </c>
      <c r="M42" s="31">
        <f>M41/30</f>
        <v>2977.9333333333334</v>
      </c>
      <c r="N42" s="31">
        <f>N41/31</f>
        <v>2997.8064516129034</v>
      </c>
      <c r="O42" s="33"/>
      <c r="P42" s="32"/>
    </row>
    <row r="43" spans="1:16" ht="10.8" thickBot="1" x14ac:dyDescent="0.25">
      <c r="A43" s="34" t="s">
        <v>9</v>
      </c>
      <c r="B43" s="35" t="s">
        <v>54</v>
      </c>
      <c r="C43" s="36">
        <v>1173</v>
      </c>
      <c r="D43" s="36">
        <v>909</v>
      </c>
      <c r="E43" s="36">
        <v>795</v>
      </c>
      <c r="F43" s="36">
        <v>415</v>
      </c>
      <c r="G43" s="36">
        <v>0</v>
      </c>
      <c r="H43" s="36"/>
      <c r="I43" s="36">
        <v>1776</v>
      </c>
      <c r="J43" s="36">
        <v>1952</v>
      </c>
      <c r="K43" s="36"/>
      <c r="L43" s="36"/>
      <c r="M43" s="36"/>
      <c r="N43" s="36"/>
      <c r="O43" s="38">
        <f t="shared" ref="O43:O49" si="3">SUM(C43:N43)</f>
        <v>7020</v>
      </c>
      <c r="P43" s="39">
        <f t="shared" ref="P43:P49" si="4">O43/365</f>
        <v>19.232876712328768</v>
      </c>
    </row>
    <row r="44" spans="1:16" ht="10.8" thickBot="1" x14ac:dyDescent="0.25">
      <c r="A44" s="19" t="s">
        <v>9</v>
      </c>
      <c r="B44" s="20" t="s">
        <v>55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40">
        <f t="shared" si="3"/>
        <v>0</v>
      </c>
      <c r="P44" s="39">
        <f t="shared" si="4"/>
        <v>0</v>
      </c>
    </row>
    <row r="45" spans="1:16" ht="10.8" thickBot="1" x14ac:dyDescent="0.25">
      <c r="A45" s="19" t="s">
        <v>9</v>
      </c>
      <c r="B45" s="20" t="s">
        <v>56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41">
        <f t="shared" si="3"/>
        <v>0</v>
      </c>
      <c r="P45" s="42">
        <f t="shared" si="4"/>
        <v>0</v>
      </c>
    </row>
    <row r="46" spans="1:16" ht="10.8" thickBot="1" x14ac:dyDescent="0.25">
      <c r="A46" s="19" t="s">
        <v>9</v>
      </c>
      <c r="B46" s="20" t="s">
        <v>57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41">
        <f t="shared" si="3"/>
        <v>0</v>
      </c>
      <c r="P46" s="42">
        <f t="shared" si="4"/>
        <v>0</v>
      </c>
    </row>
    <row r="47" spans="1:16" ht="10.8" thickBot="1" x14ac:dyDescent="0.25">
      <c r="A47" s="19" t="s">
        <v>9</v>
      </c>
      <c r="B47" s="20" t="s">
        <v>58</v>
      </c>
      <c r="C47" s="20">
        <v>1294</v>
      </c>
      <c r="D47" s="20">
        <v>1</v>
      </c>
      <c r="E47" s="20">
        <v>1157</v>
      </c>
      <c r="F47" s="20">
        <v>0</v>
      </c>
      <c r="G47" s="20">
        <v>2233</v>
      </c>
      <c r="H47" s="20"/>
      <c r="I47" s="20">
        <v>0</v>
      </c>
      <c r="J47" s="20">
        <v>2453</v>
      </c>
      <c r="K47" s="20"/>
      <c r="L47" s="20"/>
      <c r="M47" s="20"/>
      <c r="N47" s="20"/>
      <c r="O47" s="41">
        <f t="shared" si="3"/>
        <v>7138</v>
      </c>
      <c r="P47" s="42">
        <f t="shared" si="4"/>
        <v>19.556164383561644</v>
      </c>
    </row>
    <row r="48" spans="1:16" x14ac:dyDescent="0.2">
      <c r="A48" s="19" t="s">
        <v>9</v>
      </c>
      <c r="B48" s="20" t="s">
        <v>59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41">
        <f t="shared" si="3"/>
        <v>0</v>
      </c>
      <c r="P48" s="42">
        <f t="shared" si="4"/>
        <v>0</v>
      </c>
    </row>
    <row r="49" spans="1:16" ht="10.8" thickBot="1" x14ac:dyDescent="0.25">
      <c r="A49" s="43" t="s">
        <v>9</v>
      </c>
      <c r="B49" s="30" t="s">
        <v>60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44">
        <f t="shared" si="3"/>
        <v>0</v>
      </c>
      <c r="P49" s="45">
        <f t="shared" si="4"/>
        <v>0</v>
      </c>
    </row>
    <row r="50" spans="1:16" x14ac:dyDescent="0.2">
      <c r="A50" s="27" t="s">
        <v>52</v>
      </c>
      <c r="B50" s="20"/>
      <c r="C50" s="20">
        <f t="shared" ref="C50:O50" si="5">SUM(C43:C49)</f>
        <v>2467</v>
      </c>
      <c r="D50" s="20">
        <f t="shared" si="5"/>
        <v>910</v>
      </c>
      <c r="E50" s="20">
        <f t="shared" si="5"/>
        <v>1952</v>
      </c>
      <c r="F50" s="20">
        <f t="shared" si="5"/>
        <v>415</v>
      </c>
      <c r="G50" s="20">
        <f t="shared" si="5"/>
        <v>2233</v>
      </c>
      <c r="H50" s="20">
        <f t="shared" si="5"/>
        <v>0</v>
      </c>
      <c r="I50" s="20">
        <f t="shared" si="5"/>
        <v>1776</v>
      </c>
      <c r="J50" s="20">
        <f t="shared" si="5"/>
        <v>4405</v>
      </c>
      <c r="K50" s="20">
        <f t="shared" si="5"/>
        <v>0</v>
      </c>
      <c r="L50" s="20">
        <f t="shared" si="5"/>
        <v>0</v>
      </c>
      <c r="M50" s="20">
        <f t="shared" si="5"/>
        <v>0</v>
      </c>
      <c r="N50" s="20">
        <f t="shared" si="5"/>
        <v>0</v>
      </c>
      <c r="O50" s="46">
        <f t="shared" si="5"/>
        <v>14158</v>
      </c>
      <c r="P50" s="16">
        <f>O50/365</f>
        <v>38.789041095890411</v>
      </c>
    </row>
    <row r="51" spans="1:16" ht="10.8" thickBot="1" x14ac:dyDescent="0.25">
      <c r="A51" s="47" t="s">
        <v>53</v>
      </c>
      <c r="B51" s="30"/>
      <c r="C51" s="30">
        <f>C50/31</f>
        <v>79.58064516129032</v>
      </c>
      <c r="D51" s="30">
        <f>D50/28</f>
        <v>32.5</v>
      </c>
      <c r="E51" s="30">
        <f>E50/31</f>
        <v>62.967741935483872</v>
      </c>
      <c r="F51" s="30">
        <f>F50/30</f>
        <v>13.833333333333334</v>
      </c>
      <c r="G51" s="30">
        <f>G50/31</f>
        <v>72.032258064516128</v>
      </c>
      <c r="H51" s="30">
        <f>H50/30</f>
        <v>0</v>
      </c>
      <c r="I51" s="30">
        <f>I50/31</f>
        <v>57.29032258064516</v>
      </c>
      <c r="J51" s="30">
        <f>J50/31</f>
        <v>142.09677419354838</v>
      </c>
      <c r="K51" s="30">
        <f>K50/30</f>
        <v>0</v>
      </c>
      <c r="L51" s="30">
        <f>L50/31</f>
        <v>0</v>
      </c>
      <c r="M51" s="30">
        <f>M50/30</f>
        <v>0</v>
      </c>
      <c r="N51" s="30">
        <f>N50/31</f>
        <v>0</v>
      </c>
      <c r="O51" s="44"/>
      <c r="P51" s="30"/>
    </row>
    <row r="54" spans="1:16" x14ac:dyDescent="0.2">
      <c r="A54" s="72" t="s">
        <v>61</v>
      </c>
      <c r="B54" s="72"/>
      <c r="C54" s="72"/>
      <c r="D54" s="72" t="s">
        <v>1</v>
      </c>
      <c r="E54" s="72"/>
      <c r="F54" s="72"/>
      <c r="G54" s="72"/>
      <c r="H54" s="72"/>
      <c r="I54" s="72"/>
      <c r="J54" s="72" t="s">
        <v>2</v>
      </c>
      <c r="K54" s="72"/>
      <c r="L54" s="72"/>
    </row>
    <row r="55" spans="1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9"/>
      <c r="O55" s="4" t="s">
        <v>3</v>
      </c>
      <c r="P55" s="5" t="s">
        <v>4</v>
      </c>
    </row>
    <row r="56" spans="1:16" x14ac:dyDescent="0.2">
      <c r="A56" s="77" t="s">
        <v>5</v>
      </c>
      <c r="B56" s="78" t="s">
        <v>6</v>
      </c>
      <c r="C56" s="79">
        <v>36161</v>
      </c>
      <c r="D56" s="79">
        <v>36192</v>
      </c>
      <c r="E56" s="79">
        <v>36220</v>
      </c>
      <c r="F56" s="79">
        <v>36251</v>
      </c>
      <c r="G56" s="79">
        <v>36281</v>
      </c>
      <c r="H56" s="79">
        <v>36312</v>
      </c>
      <c r="I56" s="79">
        <v>36342</v>
      </c>
      <c r="J56" s="79">
        <v>36373</v>
      </c>
      <c r="K56" s="79">
        <v>36404</v>
      </c>
      <c r="L56" s="79">
        <v>36434</v>
      </c>
      <c r="M56" s="79">
        <v>36465</v>
      </c>
      <c r="N56" s="79">
        <v>36495</v>
      </c>
      <c r="O56" s="9" t="s">
        <v>62</v>
      </c>
      <c r="P56" s="9" t="s">
        <v>62</v>
      </c>
    </row>
    <row r="57" spans="1:16" x14ac:dyDescent="0.2">
      <c r="A57" s="80" t="s">
        <v>9</v>
      </c>
      <c r="B57" s="86" t="s">
        <v>10</v>
      </c>
      <c r="C57" s="1">
        <v>65</v>
      </c>
      <c r="D57" s="1">
        <v>56</v>
      </c>
      <c r="E57" s="1">
        <v>69</v>
      </c>
      <c r="F57" s="1">
        <v>84</v>
      </c>
      <c r="G57" s="1">
        <v>59</v>
      </c>
      <c r="H57" s="1">
        <v>81</v>
      </c>
      <c r="I57" s="1">
        <v>73</v>
      </c>
      <c r="J57" s="1">
        <v>69</v>
      </c>
      <c r="K57" s="1">
        <v>71</v>
      </c>
      <c r="L57" s="1">
        <v>62</v>
      </c>
      <c r="M57" s="1">
        <v>59</v>
      </c>
      <c r="N57" s="1">
        <v>55</v>
      </c>
      <c r="O57" s="12">
        <f t="shared" ref="O57:O93" si="6">SUM(C57:N57)</f>
        <v>803</v>
      </c>
      <c r="P57" s="51">
        <f t="shared" ref="P57:P93" si="7">O57/12</f>
        <v>66.916666666666671</v>
      </c>
    </row>
    <row r="58" spans="1:16" x14ac:dyDescent="0.2">
      <c r="A58" s="83" t="s">
        <v>9</v>
      </c>
      <c r="B58" s="87" t="s">
        <v>11</v>
      </c>
      <c r="C58" s="1">
        <v>121</v>
      </c>
      <c r="D58" s="1">
        <v>126</v>
      </c>
      <c r="E58" s="1">
        <v>144</v>
      </c>
      <c r="F58" s="1">
        <v>152</v>
      </c>
      <c r="G58" s="1">
        <v>123</v>
      </c>
      <c r="H58" s="1">
        <v>129</v>
      </c>
      <c r="I58" s="1">
        <v>120</v>
      </c>
      <c r="J58" s="1">
        <v>116</v>
      </c>
      <c r="K58" s="1">
        <v>133</v>
      </c>
      <c r="L58" s="1">
        <v>112</v>
      </c>
      <c r="M58" s="1">
        <v>111</v>
      </c>
      <c r="N58" s="1">
        <v>102</v>
      </c>
      <c r="O58" s="12">
        <f t="shared" si="6"/>
        <v>1489</v>
      </c>
      <c r="P58" s="51">
        <f t="shared" si="7"/>
        <v>124.08333333333333</v>
      </c>
    </row>
    <row r="59" spans="1:16" x14ac:dyDescent="0.2">
      <c r="A59" s="84" t="s">
        <v>9</v>
      </c>
      <c r="B59" s="88" t="s">
        <v>12</v>
      </c>
      <c r="C59" s="1">
        <v>102</v>
      </c>
      <c r="D59" s="1">
        <v>92</v>
      </c>
      <c r="E59" s="1">
        <v>91</v>
      </c>
      <c r="F59" s="1">
        <v>108</v>
      </c>
      <c r="G59" s="1">
        <v>66</v>
      </c>
      <c r="H59" s="1">
        <v>66</v>
      </c>
      <c r="I59" s="1">
        <v>85</v>
      </c>
      <c r="J59" s="1">
        <v>85</v>
      </c>
      <c r="K59" s="1">
        <v>104</v>
      </c>
      <c r="L59" s="1">
        <v>86</v>
      </c>
      <c r="M59" s="1">
        <v>94</v>
      </c>
      <c r="N59" s="1">
        <v>98</v>
      </c>
      <c r="O59" s="12">
        <f t="shared" si="6"/>
        <v>1077</v>
      </c>
      <c r="P59" s="51">
        <f t="shared" si="7"/>
        <v>89.75</v>
      </c>
    </row>
    <row r="60" spans="1:16" x14ac:dyDescent="0.2">
      <c r="A60" s="84" t="s">
        <v>9</v>
      </c>
      <c r="B60" s="88" t="s">
        <v>13</v>
      </c>
      <c r="C60" s="1">
        <v>70</v>
      </c>
      <c r="D60" s="1">
        <v>68</v>
      </c>
      <c r="E60" s="1">
        <v>77</v>
      </c>
      <c r="F60" s="1">
        <v>101</v>
      </c>
      <c r="G60" s="1">
        <v>69</v>
      </c>
      <c r="H60" s="1">
        <v>83</v>
      </c>
      <c r="I60" s="1">
        <v>98</v>
      </c>
      <c r="J60" s="1">
        <v>74</v>
      </c>
      <c r="K60" s="1">
        <v>87</v>
      </c>
      <c r="L60" s="1">
        <v>74</v>
      </c>
      <c r="M60" s="1">
        <v>65</v>
      </c>
      <c r="N60" s="1">
        <v>66</v>
      </c>
      <c r="O60" s="12">
        <f t="shared" si="6"/>
        <v>932</v>
      </c>
      <c r="P60" s="51">
        <f t="shared" si="7"/>
        <v>77.666666666666671</v>
      </c>
    </row>
    <row r="61" spans="1:16" x14ac:dyDescent="0.2">
      <c r="A61" s="84" t="s">
        <v>9</v>
      </c>
      <c r="B61" s="88" t="s">
        <v>14</v>
      </c>
      <c r="C61" s="1">
        <v>74</v>
      </c>
      <c r="D61" s="1">
        <v>72</v>
      </c>
      <c r="E61" s="1">
        <v>83</v>
      </c>
      <c r="F61" s="1">
        <v>86</v>
      </c>
      <c r="G61" s="1">
        <v>73</v>
      </c>
      <c r="H61" s="1">
        <v>87</v>
      </c>
      <c r="I61" s="1">
        <v>80</v>
      </c>
      <c r="J61" s="1">
        <v>75</v>
      </c>
      <c r="K61" s="1">
        <v>76</v>
      </c>
      <c r="L61" s="1">
        <v>71</v>
      </c>
      <c r="M61" s="1">
        <v>71</v>
      </c>
      <c r="N61" s="1">
        <v>74</v>
      </c>
      <c r="O61" s="12">
        <f t="shared" si="6"/>
        <v>922</v>
      </c>
      <c r="P61" s="51">
        <f t="shared" si="7"/>
        <v>76.833333333333329</v>
      </c>
    </row>
    <row r="62" spans="1:16" x14ac:dyDescent="0.2">
      <c r="A62" s="83" t="s">
        <v>9</v>
      </c>
      <c r="B62" s="87" t="s">
        <v>15</v>
      </c>
      <c r="C62" s="1">
        <v>109</v>
      </c>
      <c r="D62" s="1">
        <v>112</v>
      </c>
      <c r="E62" s="1">
        <v>128</v>
      </c>
      <c r="F62" s="1">
        <v>133</v>
      </c>
      <c r="G62" s="1">
        <v>109</v>
      </c>
      <c r="H62" s="1">
        <v>119</v>
      </c>
      <c r="I62" s="1">
        <v>111</v>
      </c>
      <c r="J62" s="1">
        <v>106</v>
      </c>
      <c r="K62" s="1">
        <v>125</v>
      </c>
      <c r="L62" s="1">
        <v>103</v>
      </c>
      <c r="M62" s="1">
        <v>103</v>
      </c>
      <c r="N62" s="1">
        <v>90</v>
      </c>
      <c r="O62" s="12">
        <f t="shared" si="6"/>
        <v>1348</v>
      </c>
      <c r="P62" s="51">
        <f t="shared" si="7"/>
        <v>112.33333333333333</v>
      </c>
    </row>
    <row r="63" spans="1:16" x14ac:dyDescent="0.2">
      <c r="A63" s="83" t="s">
        <v>9</v>
      </c>
      <c r="B63" s="87" t="s">
        <v>16</v>
      </c>
      <c r="C63" s="1">
        <v>84</v>
      </c>
      <c r="D63" s="1">
        <v>70</v>
      </c>
      <c r="E63" s="1">
        <v>93</v>
      </c>
      <c r="F63" s="1">
        <v>84</v>
      </c>
      <c r="G63" s="1">
        <v>85</v>
      </c>
      <c r="H63" s="1">
        <v>122</v>
      </c>
      <c r="I63" s="1">
        <v>100</v>
      </c>
      <c r="J63" s="1">
        <v>74</v>
      </c>
      <c r="K63" s="1">
        <v>77</v>
      </c>
      <c r="L63" s="1">
        <v>83</v>
      </c>
      <c r="M63" s="1">
        <v>69</v>
      </c>
      <c r="N63" s="1">
        <v>74</v>
      </c>
      <c r="O63" s="12">
        <f t="shared" si="6"/>
        <v>1015</v>
      </c>
      <c r="P63" s="51">
        <f t="shared" si="7"/>
        <v>84.583333333333329</v>
      </c>
    </row>
    <row r="64" spans="1:16" x14ac:dyDescent="0.2">
      <c r="A64" s="84" t="s">
        <v>9</v>
      </c>
      <c r="B64" s="88" t="s">
        <v>17</v>
      </c>
      <c r="C64" s="1">
        <v>124</v>
      </c>
      <c r="D64" s="1">
        <v>121</v>
      </c>
      <c r="E64" s="1">
        <v>138</v>
      </c>
      <c r="F64" s="1">
        <v>142</v>
      </c>
      <c r="G64" s="1">
        <v>115</v>
      </c>
      <c r="H64" s="1">
        <v>125</v>
      </c>
      <c r="I64" s="1">
        <v>118</v>
      </c>
      <c r="J64" s="1">
        <v>111</v>
      </c>
      <c r="K64" s="1">
        <v>126</v>
      </c>
      <c r="L64" s="1">
        <v>110</v>
      </c>
      <c r="M64" s="1">
        <v>106</v>
      </c>
      <c r="N64" s="1">
        <v>102</v>
      </c>
      <c r="O64" s="12">
        <f t="shared" si="6"/>
        <v>1438</v>
      </c>
      <c r="P64" s="51">
        <f t="shared" si="7"/>
        <v>119.83333333333333</v>
      </c>
    </row>
    <row r="65" spans="1:16" x14ac:dyDescent="0.2">
      <c r="A65" s="84" t="s">
        <v>9</v>
      </c>
      <c r="B65" s="88" t="s">
        <v>18</v>
      </c>
      <c r="C65" s="1">
        <v>129</v>
      </c>
      <c r="D65" s="1">
        <v>141</v>
      </c>
      <c r="E65" s="1">
        <v>150</v>
      </c>
      <c r="F65" s="1">
        <v>149</v>
      </c>
      <c r="G65" s="1">
        <v>122</v>
      </c>
      <c r="H65" s="1">
        <v>127</v>
      </c>
      <c r="I65" s="1">
        <v>119</v>
      </c>
      <c r="J65" s="1">
        <v>113</v>
      </c>
      <c r="K65" s="1">
        <v>132</v>
      </c>
      <c r="L65" s="1">
        <v>119</v>
      </c>
      <c r="M65" s="1">
        <v>112</v>
      </c>
      <c r="N65" s="1">
        <v>102</v>
      </c>
      <c r="O65" s="12">
        <f t="shared" si="6"/>
        <v>1515</v>
      </c>
      <c r="P65" s="51">
        <f t="shared" si="7"/>
        <v>126.25</v>
      </c>
    </row>
    <row r="66" spans="1:16" x14ac:dyDescent="0.2">
      <c r="A66" s="84" t="s">
        <v>9</v>
      </c>
      <c r="B66" s="88" t="s">
        <v>19</v>
      </c>
      <c r="C66" s="1">
        <v>126</v>
      </c>
      <c r="D66" s="1">
        <v>129</v>
      </c>
      <c r="E66" s="1">
        <v>147</v>
      </c>
      <c r="F66" s="1">
        <v>149</v>
      </c>
      <c r="G66" s="1">
        <v>121</v>
      </c>
      <c r="H66" s="1">
        <v>128</v>
      </c>
      <c r="I66" s="1">
        <v>116</v>
      </c>
      <c r="J66" s="1">
        <v>111</v>
      </c>
      <c r="K66" s="1">
        <v>129</v>
      </c>
      <c r="L66" s="1">
        <v>110</v>
      </c>
      <c r="M66" s="1">
        <v>110</v>
      </c>
      <c r="N66" s="1">
        <v>97</v>
      </c>
      <c r="O66" s="12">
        <f t="shared" si="6"/>
        <v>1473</v>
      </c>
      <c r="P66" s="51">
        <f t="shared" si="7"/>
        <v>122.75</v>
      </c>
    </row>
    <row r="67" spans="1:16" x14ac:dyDescent="0.2">
      <c r="A67" s="84" t="s">
        <v>9</v>
      </c>
      <c r="B67" s="88" t="s">
        <v>20</v>
      </c>
      <c r="C67" s="1">
        <v>111</v>
      </c>
      <c r="D67" s="1">
        <v>110</v>
      </c>
      <c r="E67" s="1">
        <v>128</v>
      </c>
      <c r="F67" s="1">
        <v>133</v>
      </c>
      <c r="G67" s="1">
        <v>107</v>
      </c>
      <c r="H67" s="1">
        <v>125</v>
      </c>
      <c r="I67" s="1">
        <v>72</v>
      </c>
      <c r="J67" s="1">
        <v>49</v>
      </c>
      <c r="K67" s="1">
        <v>59</v>
      </c>
      <c r="L67" s="1">
        <v>58</v>
      </c>
      <c r="M67" s="1">
        <v>61</v>
      </c>
      <c r="N67" s="1">
        <v>46</v>
      </c>
      <c r="O67" s="12">
        <f t="shared" si="6"/>
        <v>1059</v>
      </c>
      <c r="P67" s="51">
        <f t="shared" si="7"/>
        <v>88.25</v>
      </c>
    </row>
    <row r="68" spans="1:16" x14ac:dyDescent="0.2">
      <c r="A68" s="84" t="s">
        <v>9</v>
      </c>
      <c r="B68" s="88" t="s">
        <v>21</v>
      </c>
      <c r="C68" s="1">
        <v>114</v>
      </c>
      <c r="D68" s="1">
        <v>111</v>
      </c>
      <c r="E68" s="1">
        <v>131</v>
      </c>
      <c r="F68" s="1">
        <v>135</v>
      </c>
      <c r="G68" s="1">
        <v>114</v>
      </c>
      <c r="H68" s="1">
        <v>122</v>
      </c>
      <c r="I68" s="1">
        <v>110</v>
      </c>
      <c r="J68" s="1">
        <v>106</v>
      </c>
      <c r="K68" s="1">
        <v>125</v>
      </c>
      <c r="L68" s="1">
        <v>105</v>
      </c>
      <c r="M68" s="1">
        <v>104</v>
      </c>
      <c r="N68" s="1">
        <v>94</v>
      </c>
      <c r="O68" s="12">
        <f t="shared" si="6"/>
        <v>1371</v>
      </c>
      <c r="P68" s="51">
        <f t="shared" si="7"/>
        <v>114.25</v>
      </c>
    </row>
    <row r="69" spans="1:16" x14ac:dyDescent="0.2">
      <c r="A69" s="84" t="s">
        <v>9</v>
      </c>
      <c r="B69" s="88" t="s">
        <v>22</v>
      </c>
      <c r="C69" s="1">
        <v>120</v>
      </c>
      <c r="D69" s="1">
        <v>120</v>
      </c>
      <c r="E69" s="1">
        <v>141</v>
      </c>
      <c r="F69" s="1">
        <v>145</v>
      </c>
      <c r="G69" s="1">
        <v>119</v>
      </c>
      <c r="H69" s="1">
        <v>126</v>
      </c>
      <c r="I69" s="1">
        <v>113</v>
      </c>
      <c r="J69" s="1">
        <v>109</v>
      </c>
      <c r="K69" s="1">
        <v>127</v>
      </c>
      <c r="L69" s="1">
        <v>107</v>
      </c>
      <c r="M69" s="1">
        <v>105</v>
      </c>
      <c r="N69" s="1">
        <v>93</v>
      </c>
      <c r="O69" s="12">
        <f t="shared" si="6"/>
        <v>1425</v>
      </c>
      <c r="P69" s="51">
        <f t="shared" si="7"/>
        <v>118.75</v>
      </c>
    </row>
    <row r="70" spans="1:16" x14ac:dyDescent="0.2">
      <c r="A70" s="83" t="s">
        <v>9</v>
      </c>
      <c r="B70" s="87" t="s">
        <v>23</v>
      </c>
      <c r="C70" s="1">
        <v>85</v>
      </c>
      <c r="D70" s="1">
        <v>106</v>
      </c>
      <c r="E70" s="1">
        <v>139</v>
      </c>
      <c r="F70" s="1">
        <v>128</v>
      </c>
      <c r="G70" s="1">
        <v>112</v>
      </c>
      <c r="H70" s="1">
        <v>122</v>
      </c>
      <c r="I70" s="1">
        <v>114</v>
      </c>
      <c r="J70" s="1">
        <v>117</v>
      </c>
      <c r="K70" s="1">
        <v>130</v>
      </c>
      <c r="L70" s="1">
        <v>106</v>
      </c>
      <c r="M70" s="1">
        <v>105</v>
      </c>
      <c r="N70" s="1">
        <v>92</v>
      </c>
      <c r="O70" s="12">
        <f t="shared" si="6"/>
        <v>1356</v>
      </c>
      <c r="P70" s="51">
        <f t="shared" si="7"/>
        <v>113</v>
      </c>
    </row>
    <row r="71" spans="1:16" x14ac:dyDescent="0.2">
      <c r="A71" s="84" t="s">
        <v>9</v>
      </c>
      <c r="B71" s="88" t="s">
        <v>24</v>
      </c>
      <c r="C71" s="1">
        <v>126</v>
      </c>
      <c r="D71" s="1">
        <v>128</v>
      </c>
      <c r="E71" s="1">
        <v>147</v>
      </c>
      <c r="F71" s="1">
        <v>150</v>
      </c>
      <c r="G71" s="1">
        <v>121</v>
      </c>
      <c r="H71" s="1">
        <v>127</v>
      </c>
      <c r="I71" s="1">
        <v>117</v>
      </c>
      <c r="J71" s="1">
        <v>112</v>
      </c>
      <c r="K71" s="1">
        <v>128</v>
      </c>
      <c r="L71" s="1">
        <v>110</v>
      </c>
      <c r="M71" s="1">
        <v>109</v>
      </c>
      <c r="N71" s="1">
        <v>97</v>
      </c>
      <c r="O71" s="12">
        <f t="shared" si="6"/>
        <v>1472</v>
      </c>
      <c r="P71" s="51">
        <f t="shared" si="7"/>
        <v>122.66666666666667</v>
      </c>
    </row>
    <row r="72" spans="1:16" x14ac:dyDescent="0.2">
      <c r="A72" s="84" t="s">
        <v>9</v>
      </c>
      <c r="B72" s="88" t="s">
        <v>25</v>
      </c>
      <c r="C72" s="1">
        <v>84</v>
      </c>
      <c r="D72" s="1">
        <v>84</v>
      </c>
      <c r="E72" s="1">
        <v>80</v>
      </c>
      <c r="F72" s="1">
        <v>91</v>
      </c>
      <c r="G72" s="1">
        <v>67</v>
      </c>
      <c r="H72" s="1">
        <v>79</v>
      </c>
      <c r="I72" s="1">
        <v>77</v>
      </c>
      <c r="J72" s="1">
        <v>72</v>
      </c>
      <c r="K72" s="1">
        <v>79</v>
      </c>
      <c r="L72" s="1">
        <v>75</v>
      </c>
      <c r="M72" s="1">
        <v>75</v>
      </c>
      <c r="N72" s="1">
        <v>79</v>
      </c>
      <c r="O72" s="12">
        <f t="shared" si="6"/>
        <v>942</v>
      </c>
      <c r="P72" s="51">
        <f t="shared" si="7"/>
        <v>78.5</v>
      </c>
    </row>
    <row r="73" spans="1:16" x14ac:dyDescent="0.2">
      <c r="A73" s="83" t="s">
        <v>9</v>
      </c>
      <c r="B73" s="87" t="s">
        <v>26</v>
      </c>
      <c r="C73" s="1">
        <v>126</v>
      </c>
      <c r="D73" s="1">
        <v>130</v>
      </c>
      <c r="E73" s="1">
        <v>151</v>
      </c>
      <c r="F73" s="1">
        <v>149</v>
      </c>
      <c r="G73" s="1">
        <v>119</v>
      </c>
      <c r="H73" s="1">
        <v>126</v>
      </c>
      <c r="I73" s="1">
        <v>119</v>
      </c>
      <c r="J73" s="1">
        <v>112</v>
      </c>
      <c r="K73" s="1">
        <v>128</v>
      </c>
      <c r="L73" s="1">
        <v>116</v>
      </c>
      <c r="M73" s="1">
        <v>113</v>
      </c>
      <c r="N73" s="1">
        <v>105</v>
      </c>
      <c r="O73" s="12">
        <f t="shared" si="6"/>
        <v>1494</v>
      </c>
      <c r="P73" s="51">
        <f t="shared" si="7"/>
        <v>124.5</v>
      </c>
    </row>
    <row r="74" spans="1:16" x14ac:dyDescent="0.2">
      <c r="A74" s="84" t="s">
        <v>9</v>
      </c>
      <c r="B74" s="88" t="s">
        <v>27</v>
      </c>
      <c r="C74" s="1">
        <v>121</v>
      </c>
      <c r="D74" s="1">
        <v>125</v>
      </c>
      <c r="E74" s="1">
        <v>144</v>
      </c>
      <c r="F74" s="1">
        <v>145</v>
      </c>
      <c r="G74" s="1">
        <v>124</v>
      </c>
      <c r="H74" s="1">
        <v>126</v>
      </c>
      <c r="I74" s="1">
        <v>117</v>
      </c>
      <c r="J74" s="1">
        <v>119</v>
      </c>
      <c r="K74" s="1">
        <v>130</v>
      </c>
      <c r="L74" s="1">
        <v>111</v>
      </c>
      <c r="M74" s="1">
        <v>114</v>
      </c>
      <c r="N74" s="1">
        <v>103</v>
      </c>
      <c r="O74" s="12">
        <f t="shared" si="6"/>
        <v>1479</v>
      </c>
      <c r="P74" s="51">
        <f t="shared" si="7"/>
        <v>123.25</v>
      </c>
    </row>
    <row r="75" spans="1:16" x14ac:dyDescent="0.2">
      <c r="A75" s="83" t="s">
        <v>9</v>
      </c>
      <c r="B75" s="87" t="s">
        <v>28</v>
      </c>
      <c r="C75" s="1">
        <v>122</v>
      </c>
      <c r="D75" s="1">
        <v>124</v>
      </c>
      <c r="E75" s="1">
        <v>147</v>
      </c>
      <c r="F75" s="1">
        <v>151</v>
      </c>
      <c r="G75" s="1">
        <v>131</v>
      </c>
      <c r="H75" s="1">
        <v>133</v>
      </c>
      <c r="I75" s="1">
        <v>119</v>
      </c>
      <c r="J75" s="1">
        <v>114</v>
      </c>
      <c r="K75" s="1">
        <v>132</v>
      </c>
      <c r="L75" s="1">
        <v>115</v>
      </c>
      <c r="M75" s="1">
        <v>114</v>
      </c>
      <c r="N75" s="1">
        <v>109</v>
      </c>
      <c r="O75" s="12">
        <f t="shared" si="6"/>
        <v>1511</v>
      </c>
      <c r="P75" s="51">
        <f t="shared" si="7"/>
        <v>125.91666666666667</v>
      </c>
    </row>
    <row r="76" spans="1:16" x14ac:dyDescent="0.2">
      <c r="A76" s="83" t="s">
        <v>9</v>
      </c>
      <c r="B76" s="87" t="s">
        <v>29</v>
      </c>
      <c r="C76" s="1">
        <v>64</v>
      </c>
      <c r="D76" s="1">
        <v>61</v>
      </c>
      <c r="E76" s="1">
        <v>62</v>
      </c>
      <c r="F76" s="1">
        <v>62</v>
      </c>
      <c r="G76" s="1">
        <v>62</v>
      </c>
      <c r="H76" s="1">
        <v>87</v>
      </c>
      <c r="I76" s="1">
        <v>74</v>
      </c>
      <c r="J76" s="1">
        <v>64</v>
      </c>
      <c r="K76" s="1">
        <v>70</v>
      </c>
      <c r="L76" s="1">
        <v>63</v>
      </c>
      <c r="M76" s="1">
        <v>61</v>
      </c>
      <c r="N76" s="1">
        <v>56</v>
      </c>
      <c r="O76" s="12">
        <f t="shared" si="6"/>
        <v>786</v>
      </c>
      <c r="P76" s="51">
        <f t="shared" si="7"/>
        <v>65.5</v>
      </c>
    </row>
    <row r="77" spans="1:16" x14ac:dyDescent="0.2">
      <c r="A77" s="84" t="s">
        <v>9</v>
      </c>
      <c r="B77" s="88" t="s">
        <v>30</v>
      </c>
      <c r="C77" s="1">
        <v>146</v>
      </c>
      <c r="D77" s="1">
        <v>124</v>
      </c>
      <c r="E77" s="1">
        <v>152</v>
      </c>
      <c r="F77" s="1">
        <v>164</v>
      </c>
      <c r="G77" s="1">
        <v>132</v>
      </c>
      <c r="H77" s="1">
        <v>136</v>
      </c>
      <c r="I77" s="1">
        <v>119</v>
      </c>
      <c r="J77" s="1">
        <v>113</v>
      </c>
      <c r="K77" s="1">
        <v>130</v>
      </c>
      <c r="L77" s="1">
        <v>117</v>
      </c>
      <c r="M77" s="1">
        <v>120</v>
      </c>
      <c r="N77" s="1">
        <v>108</v>
      </c>
      <c r="O77" s="12">
        <f t="shared" si="6"/>
        <v>1561</v>
      </c>
      <c r="P77" s="51">
        <f t="shared" si="7"/>
        <v>130.08333333333334</v>
      </c>
    </row>
    <row r="78" spans="1:16" x14ac:dyDescent="0.2">
      <c r="A78" s="83" t="s">
        <v>9</v>
      </c>
      <c r="B78" s="87" t="s">
        <v>31</v>
      </c>
      <c r="C78" s="1">
        <v>71</v>
      </c>
      <c r="D78" s="1">
        <v>56</v>
      </c>
      <c r="E78" s="1">
        <v>68</v>
      </c>
      <c r="F78" s="1">
        <v>84</v>
      </c>
      <c r="G78" s="1">
        <v>63</v>
      </c>
      <c r="H78" s="1">
        <v>84</v>
      </c>
      <c r="I78" s="1">
        <v>77</v>
      </c>
      <c r="J78" s="1">
        <v>73</v>
      </c>
      <c r="K78" s="1">
        <v>73</v>
      </c>
      <c r="L78" s="1">
        <v>69</v>
      </c>
      <c r="M78" s="1">
        <v>65</v>
      </c>
      <c r="N78" s="1">
        <v>63</v>
      </c>
      <c r="O78" s="12">
        <f t="shared" si="6"/>
        <v>846</v>
      </c>
      <c r="P78" s="51">
        <f t="shared" si="7"/>
        <v>70.5</v>
      </c>
    </row>
    <row r="79" spans="1:16" x14ac:dyDescent="0.2">
      <c r="A79" s="83" t="s">
        <v>9</v>
      </c>
      <c r="B79" s="87" t="s">
        <v>32</v>
      </c>
      <c r="C79" s="1">
        <v>122</v>
      </c>
      <c r="D79" s="1">
        <v>121</v>
      </c>
      <c r="E79" s="1">
        <v>140</v>
      </c>
      <c r="F79" s="1">
        <v>146</v>
      </c>
      <c r="G79" s="1">
        <v>108</v>
      </c>
      <c r="H79" s="1">
        <v>130</v>
      </c>
      <c r="I79" s="1">
        <v>120</v>
      </c>
      <c r="J79" s="1">
        <v>115</v>
      </c>
      <c r="K79" s="1">
        <v>131</v>
      </c>
      <c r="L79" s="1">
        <v>112</v>
      </c>
      <c r="M79" s="1">
        <v>106</v>
      </c>
      <c r="N79" s="1">
        <v>92</v>
      </c>
      <c r="O79" s="12">
        <f t="shared" si="6"/>
        <v>1443</v>
      </c>
      <c r="P79" s="51">
        <f t="shared" si="7"/>
        <v>120.25</v>
      </c>
    </row>
    <row r="80" spans="1:16" x14ac:dyDescent="0.2">
      <c r="A80" s="84" t="s">
        <v>9</v>
      </c>
      <c r="B80" s="88" t="s">
        <v>33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2">
        <f t="shared" si="6"/>
        <v>0</v>
      </c>
      <c r="P80" s="51">
        <f t="shared" si="7"/>
        <v>0</v>
      </c>
    </row>
    <row r="81" spans="1:16" x14ac:dyDescent="0.2">
      <c r="A81" s="83" t="s">
        <v>9</v>
      </c>
      <c r="B81" s="87" t="s">
        <v>34</v>
      </c>
      <c r="C81" s="1">
        <v>123</v>
      </c>
      <c r="D81" s="1">
        <v>126</v>
      </c>
      <c r="E81" s="1">
        <v>144</v>
      </c>
      <c r="F81" s="1">
        <v>150</v>
      </c>
      <c r="G81" s="1">
        <v>121</v>
      </c>
      <c r="H81" s="1">
        <v>126</v>
      </c>
      <c r="I81" s="1">
        <v>113</v>
      </c>
      <c r="J81" s="1">
        <v>110</v>
      </c>
      <c r="K81" s="1">
        <v>128</v>
      </c>
      <c r="L81" s="1">
        <v>108</v>
      </c>
      <c r="M81" s="1">
        <v>106</v>
      </c>
      <c r="N81" s="1">
        <v>94</v>
      </c>
      <c r="O81" s="12">
        <f t="shared" si="6"/>
        <v>1449</v>
      </c>
      <c r="P81" s="51">
        <f t="shared" si="7"/>
        <v>120.75</v>
      </c>
    </row>
    <row r="82" spans="1:16" x14ac:dyDescent="0.2">
      <c r="A82" s="83" t="s">
        <v>9</v>
      </c>
      <c r="B82" s="87" t="s">
        <v>35</v>
      </c>
      <c r="C82" s="1">
        <v>125</v>
      </c>
      <c r="D82" s="1">
        <v>130</v>
      </c>
      <c r="E82" s="1">
        <v>149</v>
      </c>
      <c r="F82" s="1">
        <v>143</v>
      </c>
      <c r="G82" s="1">
        <v>117</v>
      </c>
      <c r="H82" s="1">
        <v>132</v>
      </c>
      <c r="I82" s="1">
        <v>120</v>
      </c>
      <c r="J82" s="1">
        <v>114</v>
      </c>
      <c r="K82" s="1">
        <v>132</v>
      </c>
      <c r="L82" s="1">
        <v>118</v>
      </c>
      <c r="M82" s="1">
        <v>116</v>
      </c>
      <c r="N82" s="1">
        <v>105</v>
      </c>
      <c r="O82" s="12">
        <f t="shared" si="6"/>
        <v>1501</v>
      </c>
      <c r="P82" s="51">
        <f t="shared" si="7"/>
        <v>125.08333333333333</v>
      </c>
    </row>
    <row r="83" spans="1:16" x14ac:dyDescent="0.2">
      <c r="A83" s="83" t="s">
        <v>9</v>
      </c>
      <c r="B83" s="87" t="s">
        <v>36</v>
      </c>
      <c r="C83" s="1">
        <v>133</v>
      </c>
      <c r="D83" s="1">
        <v>130</v>
      </c>
      <c r="E83" s="1">
        <v>147</v>
      </c>
      <c r="F83" s="1">
        <v>151</v>
      </c>
      <c r="G83" s="1">
        <v>130</v>
      </c>
      <c r="H83" s="1">
        <v>135</v>
      </c>
      <c r="I83" s="1">
        <v>117</v>
      </c>
      <c r="J83" s="1">
        <v>112</v>
      </c>
      <c r="K83" s="1">
        <v>129</v>
      </c>
      <c r="L83" s="1">
        <v>111</v>
      </c>
      <c r="M83" s="1">
        <v>111</v>
      </c>
      <c r="N83" s="1">
        <v>103</v>
      </c>
      <c r="O83" s="12">
        <f t="shared" si="6"/>
        <v>1509</v>
      </c>
      <c r="P83" s="51">
        <f t="shared" si="7"/>
        <v>125.75</v>
      </c>
    </row>
    <row r="84" spans="1:16" x14ac:dyDescent="0.2">
      <c r="A84" s="83" t="s">
        <v>9</v>
      </c>
      <c r="B84" s="87" t="s">
        <v>37</v>
      </c>
      <c r="C84" s="1">
        <v>99</v>
      </c>
      <c r="D84" s="1">
        <v>84</v>
      </c>
      <c r="E84" s="1">
        <v>90</v>
      </c>
      <c r="F84" s="1">
        <v>99</v>
      </c>
      <c r="G84" s="1">
        <v>79</v>
      </c>
      <c r="H84" s="1">
        <v>90</v>
      </c>
      <c r="I84" s="1">
        <v>82</v>
      </c>
      <c r="J84" s="1">
        <v>79</v>
      </c>
      <c r="K84" s="1">
        <v>79</v>
      </c>
      <c r="L84" s="1">
        <v>73</v>
      </c>
      <c r="M84" s="1">
        <v>77</v>
      </c>
      <c r="N84" s="1">
        <v>84</v>
      </c>
      <c r="O84" s="12">
        <f t="shared" si="6"/>
        <v>1015</v>
      </c>
      <c r="P84" s="51">
        <f t="shared" si="7"/>
        <v>84.583333333333329</v>
      </c>
    </row>
    <row r="85" spans="1:16" x14ac:dyDescent="0.2">
      <c r="A85" s="84" t="s">
        <v>38</v>
      </c>
      <c r="B85" s="88" t="s">
        <v>39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67</v>
      </c>
      <c r="L85" s="1">
        <v>64</v>
      </c>
      <c r="M85" s="1">
        <v>61</v>
      </c>
      <c r="N85" s="1">
        <v>60</v>
      </c>
      <c r="O85" s="12">
        <f t="shared" si="6"/>
        <v>252</v>
      </c>
      <c r="P85" s="51">
        <f t="shared" si="7"/>
        <v>21</v>
      </c>
    </row>
    <row r="86" spans="1:16" x14ac:dyDescent="0.2">
      <c r="A86" s="83" t="s">
        <v>40</v>
      </c>
      <c r="B86" s="87" t="s">
        <v>41</v>
      </c>
      <c r="C86" s="1">
        <v>119</v>
      </c>
      <c r="D86" s="1">
        <v>118</v>
      </c>
      <c r="E86" s="1">
        <v>148</v>
      </c>
      <c r="F86" s="1">
        <v>137</v>
      </c>
      <c r="G86" s="1">
        <v>114</v>
      </c>
      <c r="H86" s="1">
        <v>131</v>
      </c>
      <c r="I86" s="1">
        <v>132</v>
      </c>
      <c r="J86" s="1">
        <v>123</v>
      </c>
      <c r="K86" s="1">
        <v>131</v>
      </c>
      <c r="L86" s="1">
        <v>113</v>
      </c>
      <c r="M86" s="1">
        <v>113</v>
      </c>
      <c r="N86" s="1">
        <v>99</v>
      </c>
      <c r="O86" s="12">
        <f t="shared" si="6"/>
        <v>1478</v>
      </c>
      <c r="P86" s="51">
        <f t="shared" si="7"/>
        <v>123.16666666666667</v>
      </c>
    </row>
    <row r="87" spans="1:16" x14ac:dyDescent="0.2">
      <c r="A87" s="84" t="s">
        <v>40</v>
      </c>
      <c r="B87" s="88" t="s">
        <v>42</v>
      </c>
      <c r="C87" s="1">
        <v>130</v>
      </c>
      <c r="D87" s="1">
        <v>130</v>
      </c>
      <c r="E87" s="1">
        <v>146</v>
      </c>
      <c r="F87" s="1">
        <v>138</v>
      </c>
      <c r="G87" s="1">
        <v>116</v>
      </c>
      <c r="H87" s="1">
        <v>134</v>
      </c>
      <c r="I87" s="1">
        <v>132</v>
      </c>
      <c r="J87" s="1">
        <v>132</v>
      </c>
      <c r="K87" s="1">
        <v>132</v>
      </c>
      <c r="L87" s="1">
        <v>132</v>
      </c>
      <c r="M87" s="1">
        <v>118</v>
      </c>
      <c r="N87" s="1">
        <v>105</v>
      </c>
      <c r="O87" s="12">
        <f t="shared" si="6"/>
        <v>1545</v>
      </c>
      <c r="P87" s="51">
        <f t="shared" si="7"/>
        <v>128.75</v>
      </c>
    </row>
    <row r="88" spans="1:16" x14ac:dyDescent="0.2">
      <c r="A88" s="84" t="s">
        <v>40</v>
      </c>
      <c r="B88" s="88" t="s">
        <v>43</v>
      </c>
      <c r="C88" s="1">
        <v>143</v>
      </c>
      <c r="D88" s="1">
        <v>137</v>
      </c>
      <c r="E88" s="1">
        <v>143</v>
      </c>
      <c r="F88" s="1">
        <v>146</v>
      </c>
      <c r="G88" s="1">
        <v>116</v>
      </c>
      <c r="H88" s="1">
        <v>132</v>
      </c>
      <c r="I88" s="1">
        <v>129</v>
      </c>
      <c r="J88" s="1">
        <v>128</v>
      </c>
      <c r="K88" s="1">
        <v>132</v>
      </c>
      <c r="L88" s="1">
        <v>111</v>
      </c>
      <c r="M88" s="1">
        <v>109</v>
      </c>
      <c r="N88" s="1">
        <v>92</v>
      </c>
      <c r="O88" s="12">
        <f t="shared" si="6"/>
        <v>1518</v>
      </c>
      <c r="P88" s="51">
        <f t="shared" si="7"/>
        <v>126.5</v>
      </c>
    </row>
    <row r="89" spans="1:16" x14ac:dyDescent="0.2">
      <c r="A89" s="84" t="s">
        <v>40</v>
      </c>
      <c r="B89" s="88" t="s">
        <v>44</v>
      </c>
      <c r="C89" s="1">
        <v>131</v>
      </c>
      <c r="D89" s="1">
        <v>138</v>
      </c>
      <c r="E89" s="1">
        <v>165</v>
      </c>
      <c r="F89" s="1">
        <v>158</v>
      </c>
      <c r="G89" s="1">
        <v>117</v>
      </c>
      <c r="H89" s="1">
        <v>137</v>
      </c>
      <c r="I89" s="1">
        <v>134</v>
      </c>
      <c r="J89" s="1">
        <v>131</v>
      </c>
      <c r="K89" s="1">
        <v>135</v>
      </c>
      <c r="L89" s="1">
        <v>116</v>
      </c>
      <c r="M89" s="1">
        <v>107</v>
      </c>
      <c r="N89" s="1">
        <v>92</v>
      </c>
      <c r="O89" s="12">
        <f t="shared" si="6"/>
        <v>1561</v>
      </c>
      <c r="P89" s="51">
        <f t="shared" si="7"/>
        <v>130.08333333333334</v>
      </c>
    </row>
    <row r="90" spans="1:16" x14ac:dyDescent="0.2">
      <c r="A90" s="84" t="s">
        <v>45</v>
      </c>
      <c r="B90" s="88" t="s">
        <v>46</v>
      </c>
      <c r="C90" s="1">
        <v>115</v>
      </c>
      <c r="D90" s="1">
        <v>143</v>
      </c>
      <c r="E90" s="1">
        <v>134</v>
      </c>
      <c r="F90" s="1">
        <v>134</v>
      </c>
      <c r="G90" s="1">
        <v>112</v>
      </c>
      <c r="H90" s="1">
        <v>128</v>
      </c>
      <c r="I90" s="1">
        <v>112</v>
      </c>
      <c r="J90" s="1">
        <v>69</v>
      </c>
      <c r="K90" s="1">
        <v>78</v>
      </c>
      <c r="L90" s="1">
        <v>64</v>
      </c>
      <c r="M90" s="1">
        <v>73</v>
      </c>
      <c r="N90" s="1">
        <v>63</v>
      </c>
      <c r="O90" s="12">
        <f t="shared" si="6"/>
        <v>1225</v>
      </c>
      <c r="P90" s="51">
        <f t="shared" si="7"/>
        <v>102.08333333333333</v>
      </c>
    </row>
    <row r="91" spans="1:16" x14ac:dyDescent="0.2">
      <c r="A91" s="84" t="s">
        <v>47</v>
      </c>
      <c r="B91" s="88" t="s">
        <v>48</v>
      </c>
      <c r="C91" s="1">
        <v>119</v>
      </c>
      <c r="D91" s="1">
        <v>126</v>
      </c>
      <c r="E91" s="1">
        <v>146</v>
      </c>
      <c r="F91" s="1">
        <v>137</v>
      </c>
      <c r="G91" s="1">
        <v>115</v>
      </c>
      <c r="H91" s="1">
        <v>135</v>
      </c>
      <c r="I91" s="1">
        <v>133</v>
      </c>
      <c r="J91" s="1">
        <v>126</v>
      </c>
      <c r="K91" s="1">
        <v>133</v>
      </c>
      <c r="L91" s="1">
        <v>117</v>
      </c>
      <c r="M91" s="1">
        <v>108</v>
      </c>
      <c r="N91" s="1">
        <v>91</v>
      </c>
      <c r="O91" s="12">
        <f t="shared" si="6"/>
        <v>1486</v>
      </c>
      <c r="P91" s="51">
        <f t="shared" si="7"/>
        <v>123.83333333333333</v>
      </c>
    </row>
    <row r="92" spans="1:16" x14ac:dyDescent="0.2">
      <c r="A92" s="84" t="s">
        <v>49</v>
      </c>
      <c r="B92" s="88" t="s">
        <v>50</v>
      </c>
      <c r="C92" s="1">
        <v>109</v>
      </c>
      <c r="D92" s="1">
        <v>122</v>
      </c>
      <c r="E92" s="1">
        <v>137</v>
      </c>
      <c r="F92" s="1">
        <v>133</v>
      </c>
      <c r="G92" s="1">
        <v>115</v>
      </c>
      <c r="H92" s="1">
        <v>129</v>
      </c>
      <c r="I92" s="1">
        <v>110</v>
      </c>
      <c r="J92" s="1">
        <v>61</v>
      </c>
      <c r="K92" s="1">
        <v>74</v>
      </c>
      <c r="L92" s="1">
        <v>61</v>
      </c>
      <c r="M92" s="1">
        <v>70</v>
      </c>
      <c r="N92" s="1">
        <v>70</v>
      </c>
      <c r="O92" s="12">
        <f t="shared" si="6"/>
        <v>1191</v>
      </c>
      <c r="P92" s="51">
        <f t="shared" si="7"/>
        <v>99.25</v>
      </c>
    </row>
    <row r="93" spans="1:16" ht="10.8" thickBot="1" x14ac:dyDescent="0.25">
      <c r="A93" s="83" t="s">
        <v>51</v>
      </c>
      <c r="B93" s="87" t="s">
        <v>46</v>
      </c>
      <c r="C93" s="57">
        <v>132</v>
      </c>
      <c r="D93" s="57">
        <v>160</v>
      </c>
      <c r="E93" s="57">
        <v>133</v>
      </c>
      <c r="F93" s="57">
        <v>134</v>
      </c>
      <c r="G93" s="57">
        <v>110</v>
      </c>
      <c r="H93" s="57">
        <v>125</v>
      </c>
      <c r="I93" s="57">
        <v>107</v>
      </c>
      <c r="J93" s="57">
        <v>64</v>
      </c>
      <c r="K93" s="57">
        <v>76</v>
      </c>
      <c r="L93" s="57">
        <v>64</v>
      </c>
      <c r="M93" s="57">
        <v>73</v>
      </c>
      <c r="N93" s="62">
        <v>62</v>
      </c>
      <c r="O93" s="59">
        <f t="shared" si="6"/>
        <v>1240</v>
      </c>
      <c r="P93" s="60">
        <f t="shared" si="7"/>
        <v>103.33333333333333</v>
      </c>
    </row>
    <row r="94" spans="1:16" ht="10.8" thickTop="1" x14ac:dyDescent="0.2">
      <c r="O94" s="12"/>
      <c r="P94" s="12"/>
    </row>
    <row r="95" spans="1:16" x14ac:dyDescent="0.2">
      <c r="A95" s="27" t="s">
        <v>52</v>
      </c>
      <c r="C95" s="1">
        <f t="shared" ref="C95:N95" si="8">SUM(C57:C94)</f>
        <v>3894</v>
      </c>
      <c r="D95" s="1">
        <f t="shared" si="8"/>
        <v>3931</v>
      </c>
      <c r="E95" s="1">
        <f t="shared" si="8"/>
        <v>4432</v>
      </c>
      <c r="F95" s="1">
        <f t="shared" si="8"/>
        <v>4531</v>
      </c>
      <c r="G95" s="1">
        <f t="shared" si="8"/>
        <v>3683</v>
      </c>
      <c r="H95" s="1">
        <f t="shared" si="8"/>
        <v>4124</v>
      </c>
      <c r="I95" s="1">
        <f t="shared" si="8"/>
        <v>3789</v>
      </c>
      <c r="J95" s="1">
        <f t="shared" si="8"/>
        <v>3458</v>
      </c>
      <c r="K95" s="1">
        <f t="shared" si="8"/>
        <v>3928</v>
      </c>
      <c r="L95" s="1">
        <f t="shared" si="8"/>
        <v>3446</v>
      </c>
      <c r="M95" s="1">
        <f t="shared" si="8"/>
        <v>3394</v>
      </c>
      <c r="N95" s="1">
        <f t="shared" si="8"/>
        <v>3117</v>
      </c>
      <c r="O95" s="64"/>
      <c r="P95" s="65"/>
    </row>
    <row r="96" spans="1:16" ht="10.8" thickBot="1" x14ac:dyDescent="0.25">
      <c r="A96" s="29" t="s">
        <v>53</v>
      </c>
      <c r="B96" s="66"/>
      <c r="C96" s="67">
        <f t="shared" ref="C96:J96" si="9">C95/35</f>
        <v>111.25714285714285</v>
      </c>
      <c r="D96" s="67">
        <f t="shared" si="9"/>
        <v>112.31428571428572</v>
      </c>
      <c r="E96" s="67">
        <f t="shared" si="9"/>
        <v>126.62857142857143</v>
      </c>
      <c r="F96" s="67">
        <f t="shared" si="9"/>
        <v>129.45714285714286</v>
      </c>
      <c r="G96" s="67">
        <f t="shared" si="9"/>
        <v>105.22857142857143</v>
      </c>
      <c r="H96" s="67">
        <f t="shared" si="9"/>
        <v>117.82857142857142</v>
      </c>
      <c r="I96" s="67">
        <f t="shared" si="9"/>
        <v>108.25714285714285</v>
      </c>
      <c r="J96" s="67">
        <f t="shared" si="9"/>
        <v>98.8</v>
      </c>
      <c r="K96" s="67">
        <f>K95/36</f>
        <v>109.11111111111111</v>
      </c>
      <c r="L96" s="67">
        <f>L95/36</f>
        <v>95.722222222222229</v>
      </c>
      <c r="M96" s="67">
        <f>M95/36</f>
        <v>94.277777777777771</v>
      </c>
      <c r="N96" s="67">
        <f>N95/36</f>
        <v>86.583333333333329</v>
      </c>
      <c r="O96" s="68">
        <f>SUM(C96:N96)</f>
        <v>1295.4658730158728</v>
      </c>
      <c r="P96" s="70">
        <f>O96/12</f>
        <v>107.9554894179894</v>
      </c>
    </row>
  </sheetData>
  <phoneticPr fontId="7" type="noConversion"/>
  <pageMargins left="0.75" right="0.75" top="0.28000000000000003" bottom="0.26" header="0.25" footer="0.26"/>
  <pageSetup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opLeftCell="A75" workbookViewId="0">
      <selection activeCell="D97" sqref="D97"/>
    </sheetView>
  </sheetViews>
  <sheetFormatPr defaultColWidth="9.109375" defaultRowHeight="10.199999999999999" x14ac:dyDescent="0.2"/>
  <cols>
    <col min="1" max="1" width="15.44140625" style="1" bestFit="1" customWidth="1"/>
    <col min="2" max="2" width="5" style="1" customWidth="1"/>
    <col min="3" max="3" width="5.6640625" style="1" customWidth="1"/>
    <col min="4" max="6" width="5.88671875" style="1" customWidth="1"/>
    <col min="7" max="7" width="6.109375" style="1" customWidth="1"/>
    <col min="8" max="8" width="5.6640625" style="1" customWidth="1"/>
    <col min="9" max="9" width="5.88671875" style="1" customWidth="1"/>
    <col min="10" max="10" width="6.109375" style="1" customWidth="1"/>
    <col min="11" max="11" width="6" style="1" customWidth="1"/>
    <col min="12" max="12" width="5.6640625" style="1" customWidth="1"/>
    <col min="13" max="14" width="6" style="1" customWidth="1"/>
    <col min="15" max="15" width="5.109375" style="1" customWidth="1"/>
    <col min="16" max="16" width="7" style="1" customWidth="1"/>
    <col min="17" max="16384" width="9.10937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6" t="s">
        <v>5</v>
      </c>
      <c r="B2" s="7" t="s">
        <v>6</v>
      </c>
      <c r="C2" s="79">
        <v>35796</v>
      </c>
      <c r="D2" s="79">
        <v>35827</v>
      </c>
      <c r="E2" s="79">
        <v>35855</v>
      </c>
      <c r="F2" s="79">
        <v>35886</v>
      </c>
      <c r="G2" s="79">
        <v>35916</v>
      </c>
      <c r="H2" s="79">
        <v>35947</v>
      </c>
      <c r="I2" s="79">
        <v>35977</v>
      </c>
      <c r="J2" s="79">
        <v>36008</v>
      </c>
      <c r="K2" s="79">
        <v>36039</v>
      </c>
      <c r="L2" s="79">
        <v>36069</v>
      </c>
      <c r="M2" s="79">
        <v>36100</v>
      </c>
      <c r="N2" s="79">
        <v>36130</v>
      </c>
      <c r="O2" s="9" t="s">
        <v>7</v>
      </c>
      <c r="P2" s="9" t="s">
        <v>8</v>
      </c>
    </row>
    <row r="3" spans="1:16" x14ac:dyDescent="0.2">
      <c r="A3" s="13" t="s">
        <v>9</v>
      </c>
      <c r="B3" s="14" t="s">
        <v>10</v>
      </c>
      <c r="C3" s="15">
        <v>337</v>
      </c>
      <c r="D3" s="15">
        <v>418</v>
      </c>
      <c r="E3" s="15">
        <v>409</v>
      </c>
      <c r="F3" s="15">
        <v>248</v>
      </c>
      <c r="G3" s="15">
        <v>318</v>
      </c>
      <c r="H3" s="15">
        <v>169</v>
      </c>
      <c r="I3" s="15">
        <v>328</v>
      </c>
      <c r="J3" s="15">
        <v>2310</v>
      </c>
      <c r="K3" s="15">
        <v>1429</v>
      </c>
      <c r="L3" s="15">
        <v>2779</v>
      </c>
      <c r="M3" s="15">
        <v>2541</v>
      </c>
      <c r="N3" s="15">
        <v>2502</v>
      </c>
      <c r="O3" s="17">
        <f t="shared" ref="O3:O39" si="0">SUM(C3:N3)</f>
        <v>13788</v>
      </c>
      <c r="P3" s="17">
        <f t="shared" ref="P3:P39" si="1">O3/365</f>
        <v>37.775342465753425</v>
      </c>
    </row>
    <row r="4" spans="1:16" x14ac:dyDescent="0.2">
      <c r="A4" s="18" t="s">
        <v>9</v>
      </c>
      <c r="B4" s="15" t="s">
        <v>11</v>
      </c>
      <c r="C4" s="15">
        <v>2693</v>
      </c>
      <c r="D4" s="15">
        <v>822</v>
      </c>
      <c r="E4" s="15">
        <v>1650</v>
      </c>
      <c r="F4" s="15">
        <v>2424</v>
      </c>
      <c r="G4" s="15">
        <v>1132</v>
      </c>
      <c r="H4" s="15">
        <v>1784</v>
      </c>
      <c r="I4" s="15">
        <v>2091</v>
      </c>
      <c r="J4" s="15">
        <v>2193</v>
      </c>
      <c r="K4" s="15">
        <v>1543</v>
      </c>
      <c r="L4" s="15">
        <v>1975</v>
      </c>
      <c r="M4" s="15">
        <v>1069</v>
      </c>
      <c r="N4" s="15">
        <v>1631</v>
      </c>
      <c r="O4" s="17">
        <f t="shared" si="0"/>
        <v>21007</v>
      </c>
      <c r="P4" s="17">
        <f t="shared" si="1"/>
        <v>57.553424657534244</v>
      </c>
    </row>
    <row r="5" spans="1:16" x14ac:dyDescent="0.2">
      <c r="A5" s="19" t="s">
        <v>9</v>
      </c>
      <c r="B5" s="20" t="s">
        <v>12</v>
      </c>
      <c r="C5" s="15">
        <v>2831</v>
      </c>
      <c r="D5" s="15">
        <v>2139</v>
      </c>
      <c r="E5" s="15">
        <v>4351</v>
      </c>
      <c r="F5" s="15">
        <v>4634</v>
      </c>
      <c r="G5" s="15">
        <v>3677</v>
      </c>
      <c r="H5" s="15">
        <v>3638</v>
      </c>
      <c r="I5" s="15">
        <v>3988</v>
      </c>
      <c r="J5" s="15">
        <v>4463</v>
      </c>
      <c r="K5" s="15">
        <v>3334</v>
      </c>
      <c r="L5" s="15">
        <v>4766</v>
      </c>
      <c r="M5" s="15">
        <v>4190</v>
      </c>
      <c r="N5" s="15">
        <v>4265</v>
      </c>
      <c r="O5" s="17">
        <f t="shared" si="0"/>
        <v>46276</v>
      </c>
      <c r="P5" s="17">
        <f t="shared" si="1"/>
        <v>126.78356164383561</v>
      </c>
    </row>
    <row r="6" spans="1:16" x14ac:dyDescent="0.2">
      <c r="A6" s="19" t="s">
        <v>9</v>
      </c>
      <c r="B6" s="20" t="s">
        <v>13</v>
      </c>
      <c r="C6" s="15">
        <v>2000</v>
      </c>
      <c r="D6" s="15">
        <v>1795</v>
      </c>
      <c r="E6" s="15">
        <v>1950</v>
      </c>
      <c r="F6" s="15">
        <v>2029</v>
      </c>
      <c r="G6" s="15">
        <v>1956</v>
      </c>
      <c r="H6" s="15">
        <v>2117</v>
      </c>
      <c r="I6" s="15">
        <v>1883</v>
      </c>
      <c r="J6" s="15">
        <v>1628</v>
      </c>
      <c r="K6" s="15">
        <v>1457</v>
      </c>
      <c r="L6" s="15">
        <v>1734</v>
      </c>
      <c r="M6" s="15">
        <v>1538</v>
      </c>
      <c r="N6" s="15">
        <v>1726</v>
      </c>
      <c r="O6" s="17">
        <f t="shared" si="0"/>
        <v>21813</v>
      </c>
      <c r="P6" s="17">
        <f t="shared" si="1"/>
        <v>59.761643835616439</v>
      </c>
    </row>
    <row r="7" spans="1:16" x14ac:dyDescent="0.2">
      <c r="A7" s="19" t="s">
        <v>9</v>
      </c>
      <c r="B7" s="20" t="s">
        <v>14</v>
      </c>
      <c r="C7" s="15">
        <v>6599</v>
      </c>
      <c r="D7" s="15">
        <v>3757</v>
      </c>
      <c r="E7" s="15">
        <v>3922</v>
      </c>
      <c r="F7" s="15">
        <v>5286</v>
      </c>
      <c r="G7" s="15">
        <v>5499</v>
      </c>
      <c r="H7" s="15">
        <v>1017</v>
      </c>
      <c r="I7" s="15">
        <v>3820</v>
      </c>
      <c r="J7" s="15">
        <v>1902</v>
      </c>
      <c r="K7" s="15">
        <v>3462</v>
      </c>
      <c r="L7" s="15">
        <v>9051</v>
      </c>
      <c r="M7" s="15">
        <v>8169</v>
      </c>
      <c r="N7" s="15">
        <v>4286</v>
      </c>
      <c r="O7" s="17">
        <f t="shared" si="0"/>
        <v>56770</v>
      </c>
      <c r="P7" s="17">
        <f t="shared" si="1"/>
        <v>155.53424657534248</v>
      </c>
    </row>
    <row r="8" spans="1:16" x14ac:dyDescent="0.2">
      <c r="A8" s="18" t="s">
        <v>9</v>
      </c>
      <c r="B8" s="15" t="s">
        <v>15</v>
      </c>
      <c r="C8" s="15">
        <v>2861</v>
      </c>
      <c r="D8" s="15">
        <v>2288</v>
      </c>
      <c r="E8" s="15">
        <v>3634</v>
      </c>
      <c r="F8" s="15">
        <v>3822</v>
      </c>
      <c r="G8" s="15">
        <v>3621</v>
      </c>
      <c r="H8" s="15">
        <v>3787</v>
      </c>
      <c r="I8" s="15">
        <v>3380</v>
      </c>
      <c r="J8" s="15">
        <v>4015</v>
      </c>
      <c r="K8" s="15">
        <v>2960</v>
      </c>
      <c r="L8" s="15">
        <v>3642</v>
      </c>
      <c r="M8" s="15">
        <v>3703</v>
      </c>
      <c r="N8" s="15">
        <v>3898</v>
      </c>
      <c r="O8" s="17">
        <f t="shared" si="0"/>
        <v>41611</v>
      </c>
      <c r="P8" s="17">
        <f t="shared" si="1"/>
        <v>114.0027397260274</v>
      </c>
    </row>
    <row r="9" spans="1:16" x14ac:dyDescent="0.2">
      <c r="A9" s="18" t="s">
        <v>9</v>
      </c>
      <c r="B9" s="15" t="s">
        <v>16</v>
      </c>
      <c r="C9" s="15">
        <v>1079</v>
      </c>
      <c r="D9" s="15">
        <v>1252</v>
      </c>
      <c r="E9" s="15">
        <v>1297</v>
      </c>
      <c r="F9" s="15">
        <v>1311</v>
      </c>
      <c r="G9" s="15">
        <v>1249</v>
      </c>
      <c r="H9" s="15">
        <v>724</v>
      </c>
      <c r="I9" s="15">
        <v>26</v>
      </c>
      <c r="J9" s="15">
        <v>590</v>
      </c>
      <c r="K9" s="15">
        <v>1566</v>
      </c>
      <c r="L9" s="15">
        <v>1852</v>
      </c>
      <c r="M9" s="15">
        <v>2384</v>
      </c>
      <c r="N9" s="15">
        <v>3605</v>
      </c>
      <c r="O9" s="17">
        <f t="shared" si="0"/>
        <v>16935</v>
      </c>
      <c r="P9" s="17">
        <f t="shared" si="1"/>
        <v>46.397260273972606</v>
      </c>
    </row>
    <row r="10" spans="1:16" x14ac:dyDescent="0.2">
      <c r="A10" s="19" t="s">
        <v>9</v>
      </c>
      <c r="B10" s="20" t="s">
        <v>17</v>
      </c>
      <c r="C10" s="15">
        <v>3675</v>
      </c>
      <c r="D10" s="15">
        <v>3065</v>
      </c>
      <c r="E10" s="15">
        <v>3613</v>
      </c>
      <c r="F10" s="15">
        <v>3405</v>
      </c>
      <c r="G10" s="15">
        <v>3180</v>
      </c>
      <c r="H10" s="15">
        <v>3169</v>
      </c>
      <c r="I10" s="15">
        <v>1050</v>
      </c>
      <c r="J10" s="15">
        <v>1663</v>
      </c>
      <c r="K10" s="15">
        <v>1883</v>
      </c>
      <c r="L10" s="15">
        <v>1899</v>
      </c>
      <c r="M10" s="15">
        <v>2249</v>
      </c>
      <c r="N10" s="15">
        <v>1837</v>
      </c>
      <c r="O10" s="17">
        <f t="shared" si="0"/>
        <v>30688</v>
      </c>
      <c r="P10" s="17">
        <f t="shared" si="1"/>
        <v>84.07671232876713</v>
      </c>
    </row>
    <row r="11" spans="1:16" x14ac:dyDescent="0.2">
      <c r="A11" s="19" t="s">
        <v>9</v>
      </c>
      <c r="B11" s="20" t="s">
        <v>18</v>
      </c>
      <c r="C11" s="15">
        <v>229</v>
      </c>
      <c r="D11" s="15">
        <v>107</v>
      </c>
      <c r="E11" s="15">
        <v>140</v>
      </c>
      <c r="F11" s="15">
        <v>229</v>
      </c>
      <c r="G11" s="15">
        <v>212</v>
      </c>
      <c r="H11" s="15">
        <v>212</v>
      </c>
      <c r="I11" s="15">
        <v>237</v>
      </c>
      <c r="J11" s="15">
        <v>260</v>
      </c>
      <c r="K11" s="15">
        <v>174</v>
      </c>
      <c r="L11" s="15">
        <v>259</v>
      </c>
      <c r="M11" s="15">
        <v>198</v>
      </c>
      <c r="N11" s="15">
        <v>217</v>
      </c>
      <c r="O11" s="17">
        <f t="shared" si="0"/>
        <v>2474</v>
      </c>
      <c r="P11" s="17">
        <f t="shared" si="1"/>
        <v>6.7780821917808218</v>
      </c>
    </row>
    <row r="12" spans="1:16" x14ac:dyDescent="0.2">
      <c r="A12" s="19" t="s">
        <v>9</v>
      </c>
      <c r="B12" s="20" t="s">
        <v>19</v>
      </c>
      <c r="C12" s="15">
        <v>715</v>
      </c>
      <c r="D12" s="15">
        <v>827</v>
      </c>
      <c r="E12" s="15">
        <v>865</v>
      </c>
      <c r="F12" s="15">
        <v>862</v>
      </c>
      <c r="G12" s="15">
        <v>927</v>
      </c>
      <c r="H12" s="15">
        <v>979</v>
      </c>
      <c r="I12" s="15">
        <v>885</v>
      </c>
      <c r="J12" s="15">
        <v>886</v>
      </c>
      <c r="K12" s="15">
        <v>842</v>
      </c>
      <c r="L12" s="15">
        <v>839</v>
      </c>
      <c r="M12" s="15">
        <v>797</v>
      </c>
      <c r="N12" s="15">
        <v>639</v>
      </c>
      <c r="O12" s="17">
        <f t="shared" si="0"/>
        <v>10063</v>
      </c>
      <c r="P12" s="17">
        <f t="shared" si="1"/>
        <v>27.56986301369863</v>
      </c>
    </row>
    <row r="13" spans="1:16" x14ac:dyDescent="0.2">
      <c r="A13" s="19" t="s">
        <v>9</v>
      </c>
      <c r="B13" s="20" t="s">
        <v>20</v>
      </c>
      <c r="C13" s="15">
        <v>328</v>
      </c>
      <c r="D13" s="15">
        <v>347</v>
      </c>
      <c r="E13" s="15">
        <v>374</v>
      </c>
      <c r="F13" s="15">
        <v>376</v>
      </c>
      <c r="G13" s="15">
        <v>417</v>
      </c>
      <c r="H13" s="15">
        <v>418</v>
      </c>
      <c r="I13" s="15">
        <v>439</v>
      </c>
      <c r="J13" s="15">
        <v>392</v>
      </c>
      <c r="K13" s="15">
        <v>325</v>
      </c>
      <c r="L13" s="15">
        <v>386</v>
      </c>
      <c r="M13" s="15">
        <v>371</v>
      </c>
      <c r="N13" s="15">
        <v>335</v>
      </c>
      <c r="O13" s="17">
        <f t="shared" si="0"/>
        <v>4508</v>
      </c>
      <c r="P13" s="17">
        <f t="shared" si="1"/>
        <v>12.35068493150685</v>
      </c>
    </row>
    <row r="14" spans="1:16" x14ac:dyDescent="0.2">
      <c r="A14" s="19" t="s">
        <v>9</v>
      </c>
      <c r="B14" s="20" t="s">
        <v>21</v>
      </c>
      <c r="C14" s="15">
        <v>1215</v>
      </c>
      <c r="D14" s="15">
        <v>1079</v>
      </c>
      <c r="E14" s="15">
        <v>1154</v>
      </c>
      <c r="F14" s="15">
        <v>1164</v>
      </c>
      <c r="G14" s="15">
        <v>1186</v>
      </c>
      <c r="H14" s="15">
        <v>1185</v>
      </c>
      <c r="I14" s="15">
        <v>1207</v>
      </c>
      <c r="J14" s="15">
        <v>1140</v>
      </c>
      <c r="K14" s="15">
        <v>1011</v>
      </c>
      <c r="L14" s="15">
        <v>1252</v>
      </c>
      <c r="M14" s="15">
        <v>1027</v>
      </c>
      <c r="N14" s="15">
        <v>1140</v>
      </c>
      <c r="O14" s="17">
        <f t="shared" si="0"/>
        <v>13760</v>
      </c>
      <c r="P14" s="17">
        <f t="shared" si="1"/>
        <v>37.698630136986303</v>
      </c>
    </row>
    <row r="15" spans="1:16" x14ac:dyDescent="0.2">
      <c r="A15" s="19" t="s">
        <v>9</v>
      </c>
      <c r="B15" s="20" t="s">
        <v>22</v>
      </c>
      <c r="C15" s="15">
        <v>926</v>
      </c>
      <c r="D15" s="15">
        <v>1048</v>
      </c>
      <c r="E15" s="15">
        <v>845</v>
      </c>
      <c r="F15" s="15">
        <v>1099</v>
      </c>
      <c r="G15" s="15">
        <v>987</v>
      </c>
      <c r="H15" s="15">
        <v>2265</v>
      </c>
      <c r="I15" s="15">
        <v>2124</v>
      </c>
      <c r="J15" s="15">
        <v>2261</v>
      </c>
      <c r="K15" s="15">
        <v>1732</v>
      </c>
      <c r="L15" s="15">
        <v>1408</v>
      </c>
      <c r="M15" s="15">
        <v>1114</v>
      </c>
      <c r="N15" s="15">
        <v>2380</v>
      </c>
      <c r="O15" s="17">
        <f t="shared" si="0"/>
        <v>18189</v>
      </c>
      <c r="P15" s="17">
        <f t="shared" si="1"/>
        <v>49.832876712328769</v>
      </c>
    </row>
    <row r="16" spans="1:16" x14ac:dyDescent="0.2">
      <c r="A16" s="18" t="s">
        <v>9</v>
      </c>
      <c r="B16" s="15" t="s">
        <v>23</v>
      </c>
      <c r="C16" s="15">
        <v>2468</v>
      </c>
      <c r="D16" s="15">
        <v>261</v>
      </c>
      <c r="E16" s="15">
        <v>856</v>
      </c>
      <c r="F16" s="15">
        <v>1927</v>
      </c>
      <c r="G16" s="15">
        <v>841</v>
      </c>
      <c r="H16" s="15">
        <v>870</v>
      </c>
      <c r="I16" s="15">
        <v>45</v>
      </c>
      <c r="J16" s="15">
        <v>1051</v>
      </c>
      <c r="K16" s="15">
        <v>1168</v>
      </c>
      <c r="L16" s="15">
        <v>1981</v>
      </c>
      <c r="M16" s="15">
        <v>567</v>
      </c>
      <c r="N16" s="15">
        <v>929</v>
      </c>
      <c r="O16" s="17">
        <f t="shared" si="0"/>
        <v>12964</v>
      </c>
      <c r="P16" s="17">
        <f t="shared" si="1"/>
        <v>35.517808219178079</v>
      </c>
    </row>
    <row r="17" spans="1:16" x14ac:dyDescent="0.2">
      <c r="A17" s="19" t="s">
        <v>9</v>
      </c>
      <c r="B17" s="20" t="s">
        <v>24</v>
      </c>
      <c r="C17" s="15">
        <v>2031</v>
      </c>
      <c r="D17" s="15">
        <v>1563</v>
      </c>
      <c r="E17" s="15">
        <v>1819</v>
      </c>
      <c r="F17" s="15">
        <v>1751</v>
      </c>
      <c r="G17" s="15">
        <v>2068</v>
      </c>
      <c r="H17" s="15">
        <v>1928</v>
      </c>
      <c r="I17" s="15">
        <v>2004</v>
      </c>
      <c r="J17" s="15">
        <v>2082</v>
      </c>
      <c r="K17" s="15">
        <v>1886</v>
      </c>
      <c r="L17" s="15">
        <v>2098</v>
      </c>
      <c r="M17" s="15">
        <v>1877</v>
      </c>
      <c r="N17" s="15">
        <v>1842</v>
      </c>
      <c r="O17" s="17">
        <f t="shared" si="0"/>
        <v>22949</v>
      </c>
      <c r="P17" s="17">
        <f t="shared" si="1"/>
        <v>62.873972602739727</v>
      </c>
    </row>
    <row r="18" spans="1:16" x14ac:dyDescent="0.2">
      <c r="A18" s="19" t="s">
        <v>9</v>
      </c>
      <c r="B18" s="20" t="s">
        <v>25</v>
      </c>
      <c r="C18" s="15">
        <v>4706</v>
      </c>
      <c r="D18" s="15">
        <v>4352</v>
      </c>
      <c r="E18" s="15">
        <v>4969</v>
      </c>
      <c r="F18" s="15">
        <v>4839</v>
      </c>
      <c r="G18" s="15">
        <v>4615</v>
      </c>
      <c r="H18" s="15">
        <v>7033</v>
      </c>
      <c r="I18" s="15">
        <v>5473</v>
      </c>
      <c r="J18" s="15">
        <v>5638</v>
      </c>
      <c r="K18" s="15">
        <v>4875</v>
      </c>
      <c r="L18" s="15">
        <v>13604</v>
      </c>
      <c r="M18" s="15">
        <v>12447</v>
      </c>
      <c r="N18" s="15">
        <v>12190</v>
      </c>
      <c r="O18" s="17">
        <f t="shared" si="0"/>
        <v>84741</v>
      </c>
      <c r="P18" s="17">
        <f t="shared" si="1"/>
        <v>232.16712328767125</v>
      </c>
    </row>
    <row r="19" spans="1:16" x14ac:dyDescent="0.2">
      <c r="A19" s="18" t="s">
        <v>9</v>
      </c>
      <c r="B19" s="15" t="s">
        <v>26</v>
      </c>
      <c r="C19" s="15">
        <v>514</v>
      </c>
      <c r="D19" s="15">
        <v>2002</v>
      </c>
      <c r="E19" s="15">
        <v>2025</v>
      </c>
      <c r="F19" s="15">
        <v>2064</v>
      </c>
      <c r="G19" s="15">
        <v>1077</v>
      </c>
      <c r="H19" s="15">
        <v>2118</v>
      </c>
      <c r="I19" s="15">
        <v>1916</v>
      </c>
      <c r="J19" s="15">
        <v>2140</v>
      </c>
      <c r="K19" s="15">
        <v>1580</v>
      </c>
      <c r="L19" s="15">
        <v>1768</v>
      </c>
      <c r="M19" s="15">
        <v>1479</v>
      </c>
      <c r="N19" s="15">
        <v>1598</v>
      </c>
      <c r="O19" s="17">
        <f t="shared" si="0"/>
        <v>20281</v>
      </c>
      <c r="P19" s="17">
        <f t="shared" si="1"/>
        <v>55.564383561643837</v>
      </c>
    </row>
    <row r="20" spans="1:16" x14ac:dyDescent="0.2">
      <c r="A20" s="19" t="s">
        <v>9</v>
      </c>
      <c r="B20" s="20" t="s">
        <v>27</v>
      </c>
      <c r="C20" s="15">
        <v>800</v>
      </c>
      <c r="D20" s="15">
        <v>194</v>
      </c>
      <c r="E20" s="15">
        <v>811</v>
      </c>
      <c r="F20" s="15">
        <v>958</v>
      </c>
      <c r="G20" s="15">
        <v>184</v>
      </c>
      <c r="H20" s="15">
        <v>745</v>
      </c>
      <c r="I20" s="15">
        <v>854</v>
      </c>
      <c r="J20" s="15">
        <v>879</v>
      </c>
      <c r="K20" s="15">
        <v>502</v>
      </c>
      <c r="L20" s="15">
        <v>755</v>
      </c>
      <c r="M20" s="15">
        <v>737</v>
      </c>
      <c r="N20" s="15">
        <v>703</v>
      </c>
      <c r="O20" s="17">
        <f t="shared" si="0"/>
        <v>8122</v>
      </c>
      <c r="P20" s="17">
        <f t="shared" si="1"/>
        <v>22.252054794520546</v>
      </c>
    </row>
    <row r="21" spans="1:16" x14ac:dyDescent="0.2">
      <c r="A21" s="18" t="s">
        <v>9</v>
      </c>
      <c r="B21" s="15" t="s">
        <v>28</v>
      </c>
      <c r="C21" s="15">
        <v>1029</v>
      </c>
      <c r="D21" s="15">
        <v>1031</v>
      </c>
      <c r="E21" s="15">
        <v>969</v>
      </c>
      <c r="F21" s="15">
        <v>980</v>
      </c>
      <c r="G21" s="15">
        <v>817</v>
      </c>
      <c r="H21" s="15">
        <v>727</v>
      </c>
      <c r="I21" s="15">
        <v>665</v>
      </c>
      <c r="J21" s="15">
        <v>1001</v>
      </c>
      <c r="K21" s="15">
        <v>461</v>
      </c>
      <c r="L21" s="15">
        <v>742</v>
      </c>
      <c r="M21" s="15">
        <v>794</v>
      </c>
      <c r="N21" s="15">
        <v>891</v>
      </c>
      <c r="O21" s="17">
        <f t="shared" si="0"/>
        <v>10107</v>
      </c>
      <c r="P21" s="17">
        <f t="shared" si="1"/>
        <v>27.69041095890411</v>
      </c>
    </row>
    <row r="22" spans="1:16" x14ac:dyDescent="0.2">
      <c r="A22" s="18" t="s">
        <v>9</v>
      </c>
      <c r="B22" s="15" t="s">
        <v>29</v>
      </c>
      <c r="C22" s="15">
        <v>1837</v>
      </c>
      <c r="D22" s="15">
        <v>1804</v>
      </c>
      <c r="E22" s="15">
        <v>2951</v>
      </c>
      <c r="F22" s="15">
        <v>3274</v>
      </c>
      <c r="G22" s="15">
        <v>3092</v>
      </c>
      <c r="H22" s="15">
        <v>1967</v>
      </c>
      <c r="I22" s="15">
        <v>12</v>
      </c>
      <c r="J22" s="15">
        <v>74</v>
      </c>
      <c r="K22" s="15">
        <v>341</v>
      </c>
      <c r="L22" s="15">
        <v>645</v>
      </c>
      <c r="M22" s="15">
        <v>584</v>
      </c>
      <c r="N22" s="15">
        <v>778</v>
      </c>
      <c r="O22" s="17">
        <f t="shared" si="0"/>
        <v>17359</v>
      </c>
      <c r="P22" s="17">
        <f t="shared" si="1"/>
        <v>47.558904109589044</v>
      </c>
    </row>
    <row r="23" spans="1:16" x14ac:dyDescent="0.2">
      <c r="A23" s="19" t="s">
        <v>9</v>
      </c>
      <c r="B23" s="20" t="s">
        <v>30</v>
      </c>
      <c r="C23" s="15">
        <v>1103</v>
      </c>
      <c r="D23" s="15">
        <v>1412</v>
      </c>
      <c r="E23" s="15">
        <v>1404</v>
      </c>
      <c r="F23" s="15">
        <v>1247</v>
      </c>
      <c r="G23" s="15">
        <v>1379</v>
      </c>
      <c r="H23" s="15">
        <v>1336</v>
      </c>
      <c r="I23" s="15">
        <v>1422</v>
      </c>
      <c r="J23" s="15">
        <v>1326</v>
      </c>
      <c r="K23" s="15">
        <v>1196</v>
      </c>
      <c r="L23" s="15">
        <v>1375</v>
      </c>
      <c r="M23" s="15">
        <v>1404</v>
      </c>
      <c r="N23" s="15">
        <v>1148</v>
      </c>
      <c r="O23" s="17">
        <f t="shared" si="0"/>
        <v>15752</v>
      </c>
      <c r="P23" s="17">
        <f t="shared" si="1"/>
        <v>43.156164383561645</v>
      </c>
    </row>
    <row r="24" spans="1:16" x14ac:dyDescent="0.2">
      <c r="A24" s="18" t="s">
        <v>9</v>
      </c>
      <c r="B24" s="15" t="s">
        <v>31</v>
      </c>
      <c r="C24" s="15">
        <v>171</v>
      </c>
      <c r="D24" s="15">
        <v>366</v>
      </c>
      <c r="E24" s="15">
        <v>401</v>
      </c>
      <c r="F24" s="15">
        <v>403</v>
      </c>
      <c r="G24" s="15">
        <v>395</v>
      </c>
      <c r="H24" s="15">
        <v>313</v>
      </c>
      <c r="I24" s="15">
        <v>378</v>
      </c>
      <c r="J24" s="15">
        <v>354</v>
      </c>
      <c r="K24" s="15">
        <v>329</v>
      </c>
      <c r="L24" s="15">
        <v>270</v>
      </c>
      <c r="M24" s="15">
        <v>371</v>
      </c>
      <c r="N24" s="15">
        <v>503</v>
      </c>
      <c r="O24" s="17">
        <f t="shared" si="0"/>
        <v>4254</v>
      </c>
      <c r="P24" s="17">
        <f t="shared" si="1"/>
        <v>11.654794520547945</v>
      </c>
    </row>
    <row r="25" spans="1:16" x14ac:dyDescent="0.2">
      <c r="A25" s="18" t="s">
        <v>9</v>
      </c>
      <c r="B25" s="15" t="s">
        <v>32</v>
      </c>
      <c r="C25" s="15">
        <v>1118</v>
      </c>
      <c r="D25" s="15">
        <v>429</v>
      </c>
      <c r="E25" s="15">
        <v>998</v>
      </c>
      <c r="F25" s="15">
        <v>860</v>
      </c>
      <c r="G25" s="15">
        <v>695</v>
      </c>
      <c r="H25" s="15">
        <v>851</v>
      </c>
      <c r="I25" s="15">
        <v>1056</v>
      </c>
      <c r="J25" s="15">
        <v>865</v>
      </c>
      <c r="K25" s="15">
        <v>522</v>
      </c>
      <c r="L25" s="15">
        <v>589</v>
      </c>
      <c r="M25" s="15">
        <v>377</v>
      </c>
      <c r="N25" s="15">
        <v>833</v>
      </c>
      <c r="O25" s="17">
        <f t="shared" si="0"/>
        <v>9193</v>
      </c>
      <c r="P25" s="17">
        <f t="shared" si="1"/>
        <v>25.186301369863013</v>
      </c>
    </row>
    <row r="26" spans="1:16" x14ac:dyDescent="0.2">
      <c r="A26" s="19" t="s">
        <v>9</v>
      </c>
      <c r="B26" s="20" t="s">
        <v>33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7">
        <f t="shared" si="0"/>
        <v>0</v>
      </c>
      <c r="P26" s="17">
        <f t="shared" si="1"/>
        <v>0</v>
      </c>
    </row>
    <row r="27" spans="1:16" x14ac:dyDescent="0.2">
      <c r="A27" s="18" t="s">
        <v>9</v>
      </c>
      <c r="B27" s="15" t="s">
        <v>34</v>
      </c>
      <c r="C27" s="15">
        <v>1177</v>
      </c>
      <c r="D27" s="15">
        <v>1130</v>
      </c>
      <c r="E27" s="15">
        <v>1165</v>
      </c>
      <c r="F27" s="15">
        <v>1252</v>
      </c>
      <c r="G27" s="15">
        <v>1331</v>
      </c>
      <c r="H27" s="15">
        <v>1460</v>
      </c>
      <c r="I27" s="15">
        <v>1836</v>
      </c>
      <c r="J27" s="15">
        <v>1760</v>
      </c>
      <c r="K27" s="15">
        <v>1320</v>
      </c>
      <c r="L27" s="15">
        <v>1430</v>
      </c>
      <c r="M27" s="15">
        <v>1567</v>
      </c>
      <c r="N27" s="15">
        <v>1684</v>
      </c>
      <c r="O27" s="17">
        <f t="shared" si="0"/>
        <v>17112</v>
      </c>
      <c r="P27" s="17">
        <f t="shared" si="1"/>
        <v>46.88219178082192</v>
      </c>
    </row>
    <row r="28" spans="1:16" x14ac:dyDescent="0.2">
      <c r="A28" s="18" t="s">
        <v>9</v>
      </c>
      <c r="B28" s="15" t="s">
        <v>35</v>
      </c>
      <c r="C28" s="15">
        <v>499</v>
      </c>
      <c r="D28" s="15">
        <v>486</v>
      </c>
      <c r="E28" s="15">
        <v>461</v>
      </c>
      <c r="F28" s="15">
        <v>505</v>
      </c>
      <c r="G28" s="15">
        <v>492</v>
      </c>
      <c r="H28" s="15">
        <v>553</v>
      </c>
      <c r="I28" s="15">
        <v>635</v>
      </c>
      <c r="J28" s="15">
        <v>578</v>
      </c>
      <c r="K28" s="15">
        <v>461</v>
      </c>
      <c r="L28" s="15">
        <v>402</v>
      </c>
      <c r="M28" s="15">
        <v>504</v>
      </c>
      <c r="N28" s="15">
        <v>571</v>
      </c>
      <c r="O28" s="17">
        <f t="shared" si="0"/>
        <v>6147</v>
      </c>
      <c r="P28" s="17">
        <f t="shared" si="1"/>
        <v>16.841095890410958</v>
      </c>
    </row>
    <row r="29" spans="1:16" x14ac:dyDescent="0.2">
      <c r="A29" s="18" t="s">
        <v>9</v>
      </c>
      <c r="B29" s="15" t="s">
        <v>36</v>
      </c>
      <c r="C29" s="15">
        <v>551</v>
      </c>
      <c r="D29" s="15">
        <v>553</v>
      </c>
      <c r="E29" s="15">
        <v>697</v>
      </c>
      <c r="F29" s="15">
        <v>869</v>
      </c>
      <c r="G29" s="15">
        <v>984</v>
      </c>
      <c r="H29" s="15">
        <v>776</v>
      </c>
      <c r="I29" s="15">
        <v>728</v>
      </c>
      <c r="J29" s="15">
        <v>1055</v>
      </c>
      <c r="K29" s="15">
        <v>1210</v>
      </c>
      <c r="L29" s="15">
        <v>1430</v>
      </c>
      <c r="M29" s="15">
        <v>1145</v>
      </c>
      <c r="N29" s="15">
        <v>1182</v>
      </c>
      <c r="O29" s="17">
        <f t="shared" si="0"/>
        <v>11180</v>
      </c>
      <c r="P29" s="17">
        <f t="shared" si="1"/>
        <v>30.63013698630137</v>
      </c>
    </row>
    <row r="30" spans="1:16" x14ac:dyDescent="0.2">
      <c r="A30" s="18" t="s">
        <v>9</v>
      </c>
      <c r="B30" s="15" t="s">
        <v>37</v>
      </c>
      <c r="C30" s="15">
        <v>2565</v>
      </c>
      <c r="D30" s="15">
        <v>15958</v>
      </c>
      <c r="E30" s="15">
        <v>14305</v>
      </c>
      <c r="F30" s="15">
        <v>14438</v>
      </c>
      <c r="G30" s="15">
        <v>11979</v>
      </c>
      <c r="H30" s="15">
        <v>9787</v>
      </c>
      <c r="I30" s="15">
        <v>12530</v>
      </c>
      <c r="J30" s="15">
        <v>11307</v>
      </c>
      <c r="K30" s="15">
        <v>9328</v>
      </c>
      <c r="L30" s="15">
        <v>13428</v>
      </c>
      <c r="M30" s="15">
        <v>13519</v>
      </c>
      <c r="N30" s="15">
        <v>11148</v>
      </c>
      <c r="O30" s="17">
        <f t="shared" si="0"/>
        <v>140292</v>
      </c>
      <c r="P30" s="17">
        <f t="shared" si="1"/>
        <v>384.36164383561646</v>
      </c>
    </row>
    <row r="31" spans="1:16" x14ac:dyDescent="0.2">
      <c r="A31" s="19" t="s">
        <v>38</v>
      </c>
      <c r="B31" s="20" t="s">
        <v>39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7">
        <f t="shared" si="0"/>
        <v>0</v>
      </c>
      <c r="P31" s="17">
        <f t="shared" si="1"/>
        <v>0</v>
      </c>
    </row>
    <row r="32" spans="1:16" x14ac:dyDescent="0.2">
      <c r="A32" s="18" t="s">
        <v>40</v>
      </c>
      <c r="B32" s="15" t="s">
        <v>41</v>
      </c>
      <c r="C32" s="15">
        <v>1490</v>
      </c>
      <c r="D32" s="15">
        <v>2113</v>
      </c>
      <c r="E32" s="15">
        <v>1140</v>
      </c>
      <c r="F32" s="15">
        <v>2263</v>
      </c>
      <c r="G32" s="15">
        <v>2869</v>
      </c>
      <c r="H32" s="15">
        <v>2650</v>
      </c>
      <c r="I32" s="15">
        <v>2272</v>
      </c>
      <c r="J32" s="15">
        <v>1053</v>
      </c>
      <c r="K32" s="15">
        <v>1359</v>
      </c>
      <c r="L32" s="15">
        <v>2056</v>
      </c>
      <c r="M32" s="15">
        <v>1766</v>
      </c>
      <c r="N32" s="15">
        <v>1485</v>
      </c>
      <c r="O32" s="17">
        <f t="shared" si="0"/>
        <v>22516</v>
      </c>
      <c r="P32" s="17">
        <f t="shared" si="1"/>
        <v>61.68767123287671</v>
      </c>
    </row>
    <row r="33" spans="1:16" x14ac:dyDescent="0.2">
      <c r="A33" s="19" t="s">
        <v>40</v>
      </c>
      <c r="B33" s="20" t="s">
        <v>42</v>
      </c>
      <c r="C33" s="15">
        <v>705</v>
      </c>
      <c r="D33" s="15">
        <v>461</v>
      </c>
      <c r="E33" s="15">
        <v>504</v>
      </c>
      <c r="F33" s="15">
        <v>809</v>
      </c>
      <c r="G33" s="15">
        <v>766</v>
      </c>
      <c r="H33" s="15">
        <v>685</v>
      </c>
      <c r="I33" s="15">
        <v>783</v>
      </c>
      <c r="J33" s="15">
        <v>623</v>
      </c>
      <c r="K33" s="15">
        <v>549</v>
      </c>
      <c r="L33" s="15">
        <v>701</v>
      </c>
      <c r="M33" s="15">
        <v>836</v>
      </c>
      <c r="N33" s="15">
        <v>1063</v>
      </c>
      <c r="O33" s="17">
        <f t="shared" si="0"/>
        <v>8485</v>
      </c>
      <c r="P33" s="17">
        <f t="shared" si="1"/>
        <v>23.246575342465754</v>
      </c>
    </row>
    <row r="34" spans="1:16" x14ac:dyDescent="0.2">
      <c r="A34" s="19" t="s">
        <v>40</v>
      </c>
      <c r="B34" s="20" t="s">
        <v>43</v>
      </c>
      <c r="C34" s="15">
        <v>1310</v>
      </c>
      <c r="D34" s="15">
        <v>988</v>
      </c>
      <c r="E34" s="15">
        <v>571</v>
      </c>
      <c r="F34" s="15">
        <v>442</v>
      </c>
      <c r="G34" s="15">
        <v>618</v>
      </c>
      <c r="H34" s="15">
        <v>0</v>
      </c>
      <c r="I34" s="15">
        <v>22</v>
      </c>
      <c r="J34" s="15">
        <v>636</v>
      </c>
      <c r="K34" s="15">
        <v>1206</v>
      </c>
      <c r="L34" s="15">
        <v>2396</v>
      </c>
      <c r="M34" s="15">
        <v>1520</v>
      </c>
      <c r="N34" s="15">
        <v>548</v>
      </c>
      <c r="O34" s="17">
        <f t="shared" si="0"/>
        <v>10257</v>
      </c>
      <c r="P34" s="17">
        <f t="shared" si="1"/>
        <v>28.101369863013698</v>
      </c>
    </row>
    <row r="35" spans="1:16" x14ac:dyDescent="0.2">
      <c r="A35" s="19" t="s">
        <v>40</v>
      </c>
      <c r="B35" s="20" t="s">
        <v>44</v>
      </c>
      <c r="C35" s="15">
        <v>642</v>
      </c>
      <c r="D35" s="15">
        <v>470</v>
      </c>
      <c r="E35" s="15">
        <v>832</v>
      </c>
      <c r="F35" s="15">
        <v>520</v>
      </c>
      <c r="G35" s="15">
        <v>835</v>
      </c>
      <c r="H35" s="15">
        <v>652</v>
      </c>
      <c r="I35" s="15">
        <v>501</v>
      </c>
      <c r="J35" s="15">
        <v>574</v>
      </c>
      <c r="K35" s="15">
        <v>460</v>
      </c>
      <c r="L35" s="15">
        <v>470</v>
      </c>
      <c r="M35" s="15">
        <v>510</v>
      </c>
      <c r="N35" s="15">
        <v>559</v>
      </c>
      <c r="O35" s="17">
        <f t="shared" si="0"/>
        <v>7025</v>
      </c>
      <c r="P35" s="17">
        <f t="shared" si="1"/>
        <v>19.246575342465754</v>
      </c>
    </row>
    <row r="36" spans="1:16" x14ac:dyDescent="0.2">
      <c r="A36" s="19" t="s">
        <v>45</v>
      </c>
      <c r="B36" s="20" t="s">
        <v>46</v>
      </c>
      <c r="C36" s="15">
        <v>5326</v>
      </c>
      <c r="D36" s="15">
        <v>5760</v>
      </c>
      <c r="E36" s="15">
        <v>6149</v>
      </c>
      <c r="F36" s="15">
        <v>5122</v>
      </c>
      <c r="G36" s="15">
        <v>4414</v>
      </c>
      <c r="H36" s="15">
        <v>3763</v>
      </c>
      <c r="I36" s="15">
        <v>3648</v>
      </c>
      <c r="J36" s="15">
        <v>4061</v>
      </c>
      <c r="K36" s="15">
        <v>4255</v>
      </c>
      <c r="L36" s="15">
        <v>5505</v>
      </c>
      <c r="M36" s="15">
        <v>7045</v>
      </c>
      <c r="N36" s="15">
        <v>5842</v>
      </c>
      <c r="O36" s="17">
        <f t="shared" si="0"/>
        <v>60890</v>
      </c>
      <c r="P36" s="17">
        <f t="shared" si="1"/>
        <v>166.82191780821918</v>
      </c>
    </row>
    <row r="37" spans="1:16" x14ac:dyDescent="0.2">
      <c r="A37" s="19" t="s">
        <v>47</v>
      </c>
      <c r="B37" s="20" t="s">
        <v>48</v>
      </c>
      <c r="C37" s="15">
        <v>549</v>
      </c>
      <c r="D37" s="15">
        <v>529</v>
      </c>
      <c r="E37" s="15">
        <v>999</v>
      </c>
      <c r="F37" s="15">
        <v>703</v>
      </c>
      <c r="G37" s="15">
        <v>298</v>
      </c>
      <c r="H37" s="15">
        <v>243</v>
      </c>
      <c r="I37" s="15">
        <v>599</v>
      </c>
      <c r="J37" s="15">
        <v>399</v>
      </c>
      <c r="K37" s="15">
        <v>223</v>
      </c>
      <c r="L37" s="15">
        <v>2534</v>
      </c>
      <c r="M37" s="15">
        <v>1606</v>
      </c>
      <c r="N37" s="15">
        <v>1595</v>
      </c>
      <c r="O37" s="17">
        <f t="shared" si="0"/>
        <v>10277</v>
      </c>
      <c r="P37" s="17">
        <f t="shared" si="1"/>
        <v>28.156164383561645</v>
      </c>
    </row>
    <row r="38" spans="1:16" x14ac:dyDescent="0.2">
      <c r="A38" s="19" t="s">
        <v>49</v>
      </c>
      <c r="B38" s="20" t="s">
        <v>50</v>
      </c>
      <c r="C38" s="15">
        <v>772</v>
      </c>
      <c r="D38" s="15">
        <v>539</v>
      </c>
      <c r="E38" s="15">
        <v>326</v>
      </c>
      <c r="F38" s="15">
        <v>603</v>
      </c>
      <c r="G38" s="15">
        <v>576</v>
      </c>
      <c r="H38" s="15">
        <v>696</v>
      </c>
      <c r="I38" s="15">
        <v>840</v>
      </c>
      <c r="J38" s="15">
        <v>673</v>
      </c>
      <c r="K38" s="15">
        <v>498</v>
      </c>
      <c r="L38" s="15">
        <v>532</v>
      </c>
      <c r="M38" s="15">
        <v>447</v>
      </c>
      <c r="N38" s="15">
        <v>518</v>
      </c>
      <c r="O38" s="17">
        <f t="shared" si="0"/>
        <v>7020</v>
      </c>
      <c r="P38" s="17">
        <f t="shared" si="1"/>
        <v>19.232876712328768</v>
      </c>
    </row>
    <row r="39" spans="1:16" ht="10.8" thickBot="1" x14ac:dyDescent="0.25">
      <c r="A39" s="21" t="s">
        <v>51</v>
      </c>
      <c r="B39" s="22" t="s">
        <v>46</v>
      </c>
      <c r="C39" s="22">
        <v>2044</v>
      </c>
      <c r="D39" s="22">
        <v>2134</v>
      </c>
      <c r="E39" s="22">
        <v>3035</v>
      </c>
      <c r="F39" s="22">
        <v>2419</v>
      </c>
      <c r="G39" s="22">
        <v>2131</v>
      </c>
      <c r="H39" s="22">
        <v>2698</v>
      </c>
      <c r="I39" s="22">
        <v>2355</v>
      </c>
      <c r="J39" s="22">
        <v>2011</v>
      </c>
      <c r="K39" s="22">
        <v>2217</v>
      </c>
      <c r="L39" s="22">
        <v>2299</v>
      </c>
      <c r="M39" s="22">
        <v>2178</v>
      </c>
      <c r="N39" s="22">
        <v>2590</v>
      </c>
      <c r="O39" s="25">
        <f t="shared" si="0"/>
        <v>28111</v>
      </c>
      <c r="P39" s="25">
        <f t="shared" si="1"/>
        <v>77.016438356164386</v>
      </c>
    </row>
    <row r="40" spans="1:16" ht="10.8" thickTop="1" x14ac:dyDescent="0.2">
      <c r="A40" s="27" t="s">
        <v>52</v>
      </c>
      <c r="B40" s="20"/>
      <c r="C40" s="15">
        <f t="shared" ref="C40:O40" si="2">SUM(C3:C39)</f>
        <v>58895</v>
      </c>
      <c r="D40" s="15">
        <f t="shared" si="2"/>
        <v>63479</v>
      </c>
      <c r="E40" s="15">
        <f t="shared" si="2"/>
        <v>71591</v>
      </c>
      <c r="F40" s="15">
        <f t="shared" si="2"/>
        <v>75137</v>
      </c>
      <c r="G40" s="15">
        <f t="shared" si="2"/>
        <v>66817</v>
      </c>
      <c r="H40" s="15">
        <f t="shared" si="2"/>
        <v>63315</v>
      </c>
      <c r="I40" s="15">
        <f t="shared" si="2"/>
        <v>62032</v>
      </c>
      <c r="J40" s="15">
        <f t="shared" si="2"/>
        <v>63843</v>
      </c>
      <c r="K40" s="15">
        <f t="shared" si="2"/>
        <v>57664</v>
      </c>
      <c r="L40" s="15">
        <f t="shared" si="2"/>
        <v>88852</v>
      </c>
      <c r="M40" s="15">
        <f t="shared" si="2"/>
        <v>82630</v>
      </c>
      <c r="N40" s="15">
        <f t="shared" si="2"/>
        <v>78661</v>
      </c>
      <c r="O40" s="28">
        <f t="shared" si="2"/>
        <v>832916</v>
      </c>
      <c r="P40" s="17">
        <f>O40/365</f>
        <v>2281.9616438356165</v>
      </c>
    </row>
    <row r="41" spans="1:16" ht="10.8" thickBot="1" x14ac:dyDescent="0.25">
      <c r="A41" s="29" t="s">
        <v>53</v>
      </c>
      <c r="B41" s="30"/>
      <c r="C41" s="31">
        <f>C40/31</f>
        <v>1899.8387096774193</v>
      </c>
      <c r="D41" s="31">
        <f>D40/28</f>
        <v>2267.1071428571427</v>
      </c>
      <c r="E41" s="31">
        <f>E40/31</f>
        <v>2309.3870967741937</v>
      </c>
      <c r="F41" s="31">
        <f>F40/30</f>
        <v>2504.5666666666666</v>
      </c>
      <c r="G41" s="31">
        <f>G40/31</f>
        <v>2155.3870967741937</v>
      </c>
      <c r="H41" s="31">
        <f>H40/30</f>
        <v>2110.5</v>
      </c>
      <c r="I41" s="31">
        <f>I40/31</f>
        <v>2001.0322580645161</v>
      </c>
      <c r="J41" s="31">
        <f>J40/31</f>
        <v>2059.4516129032259</v>
      </c>
      <c r="K41" s="31">
        <f>K40/30</f>
        <v>1922.1333333333334</v>
      </c>
      <c r="L41" s="31">
        <f>L40/31</f>
        <v>2866.1935483870966</v>
      </c>
      <c r="M41" s="31">
        <f>M40/30</f>
        <v>2754.3333333333335</v>
      </c>
      <c r="N41" s="31">
        <f>N40/31</f>
        <v>2537.4516129032259</v>
      </c>
      <c r="O41" s="33"/>
      <c r="P41" s="32"/>
    </row>
    <row r="42" spans="1:16" ht="10.8" thickBot="1" x14ac:dyDescent="0.25">
      <c r="A42" s="34" t="s">
        <v>9</v>
      </c>
      <c r="B42" s="35" t="s">
        <v>54</v>
      </c>
      <c r="C42" s="36">
        <v>1608</v>
      </c>
      <c r="D42" s="36">
        <v>1278</v>
      </c>
      <c r="E42" s="36">
        <v>709</v>
      </c>
      <c r="F42" s="36">
        <v>1435</v>
      </c>
      <c r="G42" s="36">
        <v>468</v>
      </c>
      <c r="H42" s="36">
        <v>0</v>
      </c>
      <c r="I42" s="36">
        <v>0</v>
      </c>
      <c r="J42" s="36">
        <v>0</v>
      </c>
      <c r="K42" s="36">
        <v>0</v>
      </c>
      <c r="L42" s="36">
        <v>1520</v>
      </c>
      <c r="M42" s="36">
        <v>716</v>
      </c>
      <c r="N42" s="36">
        <v>1338</v>
      </c>
      <c r="O42" s="38">
        <f t="shared" ref="O42:O48" si="3">SUM(C42:N42)</f>
        <v>9072</v>
      </c>
      <c r="P42" s="39">
        <f t="shared" ref="P42:P48" si="4">O42/365</f>
        <v>24.854794520547944</v>
      </c>
    </row>
    <row r="43" spans="1:16" ht="10.8" thickBot="1" x14ac:dyDescent="0.25">
      <c r="A43" s="19" t="s">
        <v>9</v>
      </c>
      <c r="B43" s="20" t="s">
        <v>55</v>
      </c>
      <c r="C43" s="15">
        <v>2189</v>
      </c>
      <c r="D43" s="15">
        <v>3258</v>
      </c>
      <c r="E43" s="15">
        <v>4130</v>
      </c>
      <c r="F43" s="15">
        <v>4098</v>
      </c>
      <c r="G43" s="15">
        <v>4935</v>
      </c>
      <c r="H43" s="15">
        <v>3916</v>
      </c>
      <c r="I43" s="15">
        <v>4431</v>
      </c>
      <c r="J43" s="15">
        <v>3228</v>
      </c>
      <c r="K43" s="15">
        <v>2875</v>
      </c>
      <c r="L43" s="15">
        <v>3802</v>
      </c>
      <c r="M43" s="15">
        <v>4663</v>
      </c>
      <c r="N43" s="15"/>
      <c r="O43" s="40">
        <f t="shared" si="3"/>
        <v>41525</v>
      </c>
      <c r="P43" s="39">
        <f t="shared" si="4"/>
        <v>113.76712328767124</v>
      </c>
    </row>
    <row r="44" spans="1:16" ht="10.8" thickBot="1" x14ac:dyDescent="0.25">
      <c r="A44" s="19" t="s">
        <v>9</v>
      </c>
      <c r="B44" s="20" t="s">
        <v>56</v>
      </c>
      <c r="C44" s="20">
        <v>876</v>
      </c>
      <c r="D44" s="20">
        <v>769</v>
      </c>
      <c r="E44" s="20">
        <v>1351</v>
      </c>
      <c r="F44" s="20">
        <v>784</v>
      </c>
      <c r="G44" s="20">
        <v>0</v>
      </c>
      <c r="H44" s="20">
        <v>1506</v>
      </c>
      <c r="I44" s="20">
        <v>0</v>
      </c>
      <c r="J44" s="20">
        <v>1523</v>
      </c>
      <c r="K44" s="20">
        <v>1198</v>
      </c>
      <c r="L44" s="20">
        <v>1024</v>
      </c>
      <c r="M44" s="20">
        <v>1060</v>
      </c>
      <c r="N44" s="20"/>
      <c r="O44" s="41">
        <f t="shared" si="3"/>
        <v>10091</v>
      </c>
      <c r="P44" s="42">
        <f t="shared" si="4"/>
        <v>27.646575342465752</v>
      </c>
    </row>
    <row r="45" spans="1:16" ht="10.8" thickBot="1" x14ac:dyDescent="0.25">
      <c r="A45" s="19" t="s">
        <v>9</v>
      </c>
      <c r="B45" s="20" t="s">
        <v>57</v>
      </c>
      <c r="C45" s="20">
        <v>1122</v>
      </c>
      <c r="D45" s="20">
        <v>1274</v>
      </c>
      <c r="E45" s="20">
        <v>1359</v>
      </c>
      <c r="F45" s="20">
        <v>893</v>
      </c>
      <c r="G45" s="20">
        <v>1634</v>
      </c>
      <c r="H45" s="20">
        <v>1634</v>
      </c>
      <c r="I45" s="20">
        <v>2226</v>
      </c>
      <c r="J45" s="20">
        <v>1512</v>
      </c>
      <c r="K45" s="20">
        <v>1742</v>
      </c>
      <c r="L45" s="20">
        <v>1757</v>
      </c>
      <c r="M45" s="20">
        <v>1853</v>
      </c>
      <c r="N45" s="20"/>
      <c r="O45" s="41">
        <f t="shared" si="3"/>
        <v>17006</v>
      </c>
      <c r="P45" s="42">
        <f t="shared" si="4"/>
        <v>46.591780821917808</v>
      </c>
    </row>
    <row r="46" spans="1:16" ht="10.8" thickBot="1" x14ac:dyDescent="0.25">
      <c r="A46" s="19" t="s">
        <v>9</v>
      </c>
      <c r="B46" s="20" t="s">
        <v>58</v>
      </c>
      <c r="C46" s="20">
        <v>1378</v>
      </c>
      <c r="D46" s="20">
        <v>453</v>
      </c>
      <c r="E46" s="20">
        <v>540</v>
      </c>
      <c r="F46" s="20">
        <v>444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2251</v>
      </c>
      <c r="M46" s="20">
        <v>1258</v>
      </c>
      <c r="N46" s="20">
        <v>1524</v>
      </c>
      <c r="O46" s="41">
        <f t="shared" si="3"/>
        <v>7848</v>
      </c>
      <c r="P46" s="42">
        <f t="shared" si="4"/>
        <v>21.5013698630137</v>
      </c>
    </row>
    <row r="47" spans="1:16" x14ac:dyDescent="0.2">
      <c r="A47" s="19" t="s">
        <v>9</v>
      </c>
      <c r="B47" s="20" t="s">
        <v>59</v>
      </c>
      <c r="C47" s="20">
        <v>1732</v>
      </c>
      <c r="D47" s="20">
        <v>1720</v>
      </c>
      <c r="E47" s="20">
        <v>1959</v>
      </c>
      <c r="F47" s="20">
        <v>1829</v>
      </c>
      <c r="G47" s="20">
        <v>1985</v>
      </c>
      <c r="H47" s="20">
        <v>1771</v>
      </c>
      <c r="I47" s="20">
        <v>2260</v>
      </c>
      <c r="J47" s="20">
        <v>1802</v>
      </c>
      <c r="K47" s="20">
        <v>1769</v>
      </c>
      <c r="L47" s="20">
        <v>1798</v>
      </c>
      <c r="M47" s="20">
        <v>1787</v>
      </c>
      <c r="N47" s="20"/>
      <c r="O47" s="41">
        <f t="shared" si="3"/>
        <v>20412</v>
      </c>
      <c r="P47" s="42">
        <f t="shared" si="4"/>
        <v>55.923287671232877</v>
      </c>
    </row>
    <row r="48" spans="1:16" ht="10.8" thickBot="1" x14ac:dyDescent="0.25">
      <c r="A48" s="43" t="s">
        <v>9</v>
      </c>
      <c r="B48" s="30" t="s">
        <v>60</v>
      </c>
      <c r="C48" s="30">
        <v>2553</v>
      </c>
      <c r="D48" s="30">
        <v>1586</v>
      </c>
      <c r="E48" s="30">
        <v>2567</v>
      </c>
      <c r="F48" s="30">
        <v>2461</v>
      </c>
      <c r="G48" s="30">
        <v>2794</v>
      </c>
      <c r="H48" s="30">
        <v>2261</v>
      </c>
      <c r="I48" s="30">
        <v>3174</v>
      </c>
      <c r="J48" s="30">
        <v>1956</v>
      </c>
      <c r="K48" s="30">
        <v>1922</v>
      </c>
      <c r="L48" s="30">
        <v>2457</v>
      </c>
      <c r="M48" s="30">
        <v>2501</v>
      </c>
      <c r="N48" s="30"/>
      <c r="O48" s="44">
        <f t="shared" si="3"/>
        <v>26232</v>
      </c>
      <c r="P48" s="45">
        <f t="shared" si="4"/>
        <v>71.868493150684927</v>
      </c>
    </row>
    <row r="49" spans="1:16" x14ac:dyDescent="0.2">
      <c r="A49" s="27" t="s">
        <v>52</v>
      </c>
      <c r="B49" s="20"/>
      <c r="C49" s="20">
        <f t="shared" ref="C49:O49" si="5">SUM(C42:C48)</f>
        <v>11458</v>
      </c>
      <c r="D49" s="20">
        <f t="shared" si="5"/>
        <v>10338</v>
      </c>
      <c r="E49" s="20">
        <f t="shared" si="5"/>
        <v>12615</v>
      </c>
      <c r="F49" s="20">
        <f t="shared" si="5"/>
        <v>11944</v>
      </c>
      <c r="G49" s="20">
        <f t="shared" si="5"/>
        <v>11816</v>
      </c>
      <c r="H49" s="20">
        <f t="shared" si="5"/>
        <v>11088</v>
      </c>
      <c r="I49" s="20">
        <f t="shared" si="5"/>
        <v>12091</v>
      </c>
      <c r="J49" s="20">
        <f t="shared" si="5"/>
        <v>10021</v>
      </c>
      <c r="K49" s="20">
        <f t="shared" si="5"/>
        <v>9506</v>
      </c>
      <c r="L49" s="20">
        <f t="shared" si="5"/>
        <v>14609</v>
      </c>
      <c r="M49" s="20">
        <f t="shared" si="5"/>
        <v>13838</v>
      </c>
      <c r="N49" s="20">
        <f t="shared" si="5"/>
        <v>2862</v>
      </c>
      <c r="O49" s="46">
        <f t="shared" si="5"/>
        <v>132186</v>
      </c>
      <c r="P49" s="16">
        <f>O49/365</f>
        <v>362.15342465753423</v>
      </c>
    </row>
    <row r="50" spans="1:16" ht="10.8" thickBot="1" x14ac:dyDescent="0.25">
      <c r="A50" s="47" t="s">
        <v>53</v>
      </c>
      <c r="B50" s="30"/>
      <c r="C50" s="30">
        <f>C49/31</f>
        <v>369.61290322580646</v>
      </c>
      <c r="D50" s="30">
        <f>D49/28</f>
        <v>369.21428571428572</v>
      </c>
      <c r="E50" s="30">
        <f>E49/31</f>
        <v>406.93548387096774</v>
      </c>
      <c r="F50" s="30">
        <f>F49/30</f>
        <v>398.13333333333333</v>
      </c>
      <c r="G50" s="30">
        <f>G49/31</f>
        <v>381.16129032258067</v>
      </c>
      <c r="H50" s="30">
        <f>H49/30</f>
        <v>369.6</v>
      </c>
      <c r="I50" s="30">
        <f>I49/31</f>
        <v>390.03225806451616</v>
      </c>
      <c r="J50" s="30">
        <f>J49/31</f>
        <v>323.25806451612902</v>
      </c>
      <c r="K50" s="30">
        <f>K49/30</f>
        <v>316.86666666666667</v>
      </c>
      <c r="L50" s="30">
        <f>L49/31</f>
        <v>471.25806451612902</v>
      </c>
      <c r="M50" s="30">
        <f>M49/30</f>
        <v>461.26666666666665</v>
      </c>
      <c r="N50" s="30">
        <f>N49/31</f>
        <v>92.322580645161295</v>
      </c>
      <c r="O50" s="44"/>
      <c r="P50" s="30"/>
    </row>
    <row r="53" spans="1:16" x14ac:dyDescent="0.2">
      <c r="A53" s="72" t="s">
        <v>61</v>
      </c>
      <c r="B53" s="72"/>
      <c r="C53" s="72"/>
      <c r="D53" s="72" t="s">
        <v>1</v>
      </c>
      <c r="E53" s="72"/>
      <c r="F53" s="72"/>
      <c r="G53" s="72"/>
      <c r="H53" s="72"/>
      <c r="I53" s="72"/>
      <c r="J53" s="72" t="s">
        <v>2</v>
      </c>
      <c r="K53" s="72"/>
      <c r="L53" s="72"/>
    </row>
    <row r="54" spans="1:1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9"/>
      <c r="O54" s="4" t="s">
        <v>3</v>
      </c>
      <c r="P54" s="5" t="s">
        <v>4</v>
      </c>
    </row>
    <row r="55" spans="1:16" x14ac:dyDescent="0.2">
      <c r="A55" s="77" t="s">
        <v>5</v>
      </c>
      <c r="B55" s="78" t="s">
        <v>6</v>
      </c>
      <c r="C55" s="79">
        <v>35796</v>
      </c>
      <c r="D55" s="79">
        <v>35827</v>
      </c>
      <c r="E55" s="79">
        <v>35855</v>
      </c>
      <c r="F55" s="79">
        <v>35886</v>
      </c>
      <c r="G55" s="79">
        <v>35916</v>
      </c>
      <c r="H55" s="79">
        <v>35947</v>
      </c>
      <c r="I55" s="79">
        <v>35977</v>
      </c>
      <c r="J55" s="79">
        <v>36008</v>
      </c>
      <c r="K55" s="79">
        <v>36039</v>
      </c>
      <c r="L55" s="79">
        <v>36069</v>
      </c>
      <c r="M55" s="79">
        <v>36100</v>
      </c>
      <c r="N55" s="79">
        <v>36130</v>
      </c>
      <c r="O55" s="9" t="s">
        <v>62</v>
      </c>
      <c r="P55" s="9" t="s">
        <v>62</v>
      </c>
    </row>
    <row r="56" spans="1:16" x14ac:dyDescent="0.2">
      <c r="A56" s="80" t="s">
        <v>9</v>
      </c>
      <c r="B56" s="86" t="s">
        <v>10</v>
      </c>
      <c r="C56" s="1">
        <v>78</v>
      </c>
      <c r="D56" s="1">
        <v>130</v>
      </c>
      <c r="E56" s="1">
        <v>104</v>
      </c>
      <c r="F56" s="1">
        <v>93</v>
      </c>
      <c r="G56" s="1">
        <v>116</v>
      </c>
      <c r="H56" s="1">
        <v>125</v>
      </c>
      <c r="I56" s="1">
        <v>133</v>
      </c>
      <c r="J56" s="1">
        <v>120</v>
      </c>
      <c r="K56" s="1">
        <v>132</v>
      </c>
      <c r="L56" s="1">
        <v>68</v>
      </c>
      <c r="M56" s="1">
        <v>66</v>
      </c>
      <c r="N56" s="1">
        <v>64</v>
      </c>
      <c r="O56" s="12">
        <f t="shared" ref="O56:O92" si="6">SUM(C56:N56)</f>
        <v>1229</v>
      </c>
      <c r="P56" s="51">
        <f t="shared" ref="P56:P92" si="7">O56/12</f>
        <v>102.41666666666667</v>
      </c>
    </row>
    <row r="57" spans="1:16" x14ac:dyDescent="0.2">
      <c r="A57" s="83" t="s">
        <v>9</v>
      </c>
      <c r="B57" s="87" t="s">
        <v>11</v>
      </c>
      <c r="C57" s="1">
        <v>98</v>
      </c>
      <c r="D57" s="1">
        <v>127</v>
      </c>
      <c r="E57" s="1">
        <v>119</v>
      </c>
      <c r="F57" s="1">
        <v>123</v>
      </c>
      <c r="G57" s="1">
        <v>139</v>
      </c>
      <c r="H57" s="1">
        <v>141</v>
      </c>
      <c r="I57" s="1">
        <v>138</v>
      </c>
      <c r="J57" s="1">
        <v>132</v>
      </c>
      <c r="K57" s="1">
        <v>125</v>
      </c>
      <c r="L57" s="1">
        <v>129</v>
      </c>
      <c r="M57" s="1">
        <v>104</v>
      </c>
      <c r="N57" s="1">
        <v>109</v>
      </c>
      <c r="O57" s="12">
        <f t="shared" si="6"/>
        <v>1484</v>
      </c>
      <c r="P57" s="51">
        <f t="shared" si="7"/>
        <v>123.66666666666667</v>
      </c>
    </row>
    <row r="58" spans="1:16" x14ac:dyDescent="0.2">
      <c r="A58" s="84" t="s">
        <v>9</v>
      </c>
      <c r="B58" s="88" t="s">
        <v>12</v>
      </c>
      <c r="C58" s="1">
        <v>113</v>
      </c>
      <c r="D58" s="1">
        <v>137</v>
      </c>
      <c r="E58" s="1">
        <v>114</v>
      </c>
      <c r="F58" s="1">
        <v>104</v>
      </c>
      <c r="G58" s="1">
        <v>117</v>
      </c>
      <c r="H58" s="1">
        <v>130</v>
      </c>
      <c r="I58" s="1">
        <v>131</v>
      </c>
      <c r="J58" s="1">
        <v>125</v>
      </c>
      <c r="K58" s="1">
        <v>118</v>
      </c>
      <c r="L58" s="1">
        <v>76</v>
      </c>
      <c r="M58" s="1">
        <v>92</v>
      </c>
      <c r="N58" s="1">
        <v>98</v>
      </c>
      <c r="O58" s="12">
        <f t="shared" si="6"/>
        <v>1355</v>
      </c>
      <c r="P58" s="51">
        <f t="shared" si="7"/>
        <v>112.91666666666667</v>
      </c>
    </row>
    <row r="59" spans="1:16" x14ac:dyDescent="0.2">
      <c r="A59" s="84" t="s">
        <v>9</v>
      </c>
      <c r="B59" s="88" t="s">
        <v>13</v>
      </c>
      <c r="C59" s="1">
        <v>105</v>
      </c>
      <c r="D59" s="1">
        <v>178</v>
      </c>
      <c r="E59" s="1">
        <v>129</v>
      </c>
      <c r="F59" s="1">
        <v>115</v>
      </c>
      <c r="G59" s="1">
        <v>127</v>
      </c>
      <c r="H59" s="1">
        <v>135</v>
      </c>
      <c r="I59" s="1">
        <v>138</v>
      </c>
      <c r="J59" s="1">
        <v>124</v>
      </c>
      <c r="K59" s="1">
        <v>120</v>
      </c>
      <c r="L59" s="1">
        <v>71</v>
      </c>
      <c r="M59" s="1">
        <v>74</v>
      </c>
      <c r="N59" s="1">
        <v>84</v>
      </c>
      <c r="O59" s="12">
        <f t="shared" si="6"/>
        <v>1400</v>
      </c>
      <c r="P59" s="51">
        <f t="shared" si="7"/>
        <v>116.66666666666667</v>
      </c>
    </row>
    <row r="60" spans="1:16" x14ac:dyDescent="0.2">
      <c r="A60" s="84" t="s">
        <v>9</v>
      </c>
      <c r="B60" s="88" t="s">
        <v>14</v>
      </c>
      <c r="C60" s="1">
        <v>92</v>
      </c>
      <c r="D60" s="1">
        <v>134</v>
      </c>
      <c r="E60" s="1">
        <v>106</v>
      </c>
      <c r="F60" s="1">
        <v>118</v>
      </c>
      <c r="G60" s="1">
        <v>130</v>
      </c>
      <c r="H60" s="1">
        <v>147</v>
      </c>
      <c r="I60" s="1">
        <v>142</v>
      </c>
      <c r="J60" s="1">
        <v>136</v>
      </c>
      <c r="K60" s="1">
        <v>144</v>
      </c>
      <c r="L60" s="1">
        <v>79</v>
      </c>
      <c r="M60" s="1">
        <v>72</v>
      </c>
      <c r="N60" s="1">
        <v>79</v>
      </c>
      <c r="O60" s="12">
        <f t="shared" si="6"/>
        <v>1379</v>
      </c>
      <c r="P60" s="51">
        <f t="shared" si="7"/>
        <v>114.91666666666667</v>
      </c>
    </row>
    <row r="61" spans="1:16" x14ac:dyDescent="0.2">
      <c r="A61" s="83" t="s">
        <v>9</v>
      </c>
      <c r="B61" s="87" t="s">
        <v>15</v>
      </c>
      <c r="C61" s="1">
        <v>83</v>
      </c>
      <c r="D61" s="1">
        <v>124</v>
      </c>
      <c r="E61" s="1">
        <v>109</v>
      </c>
      <c r="F61" s="1">
        <v>102</v>
      </c>
      <c r="G61" s="1">
        <v>124</v>
      </c>
      <c r="H61" s="1">
        <v>127</v>
      </c>
      <c r="I61" s="1">
        <v>125</v>
      </c>
      <c r="J61" s="1">
        <v>121</v>
      </c>
      <c r="K61" s="1">
        <v>119</v>
      </c>
      <c r="L61" s="1">
        <v>123</v>
      </c>
      <c r="M61" s="1">
        <v>120</v>
      </c>
      <c r="N61" s="1">
        <v>108</v>
      </c>
      <c r="O61" s="12">
        <f t="shared" si="6"/>
        <v>1385</v>
      </c>
      <c r="P61" s="51">
        <f t="shared" si="7"/>
        <v>115.41666666666667</v>
      </c>
    </row>
    <row r="62" spans="1:16" x14ac:dyDescent="0.2">
      <c r="A62" s="83" t="s">
        <v>9</v>
      </c>
      <c r="B62" s="87" t="s">
        <v>16</v>
      </c>
      <c r="C62" s="1">
        <v>92</v>
      </c>
      <c r="D62" s="1">
        <v>149</v>
      </c>
      <c r="E62" s="1">
        <v>119</v>
      </c>
      <c r="F62" s="1">
        <v>105</v>
      </c>
      <c r="G62" s="1">
        <v>121</v>
      </c>
      <c r="H62" s="1">
        <v>132</v>
      </c>
      <c r="I62" s="1">
        <v>129</v>
      </c>
      <c r="J62" s="1">
        <v>118</v>
      </c>
      <c r="K62" s="1">
        <v>125</v>
      </c>
      <c r="L62" s="1">
        <v>103</v>
      </c>
      <c r="M62" s="1">
        <v>101</v>
      </c>
      <c r="N62" s="1">
        <v>64</v>
      </c>
      <c r="O62" s="12">
        <f t="shared" si="6"/>
        <v>1358</v>
      </c>
      <c r="P62" s="51">
        <f t="shared" si="7"/>
        <v>113.16666666666667</v>
      </c>
    </row>
    <row r="63" spans="1:16" x14ac:dyDescent="0.2">
      <c r="A63" s="84" t="s">
        <v>9</v>
      </c>
      <c r="B63" s="88" t="s">
        <v>17</v>
      </c>
      <c r="C63" s="1">
        <v>113</v>
      </c>
      <c r="D63" s="1">
        <v>146</v>
      </c>
      <c r="E63" s="1">
        <v>127</v>
      </c>
      <c r="F63" s="1">
        <v>126</v>
      </c>
      <c r="G63" s="1">
        <v>140</v>
      </c>
      <c r="H63" s="1">
        <v>141</v>
      </c>
      <c r="I63" s="1">
        <v>132</v>
      </c>
      <c r="J63" s="1">
        <v>122</v>
      </c>
      <c r="K63" s="1">
        <v>129</v>
      </c>
      <c r="L63" s="1">
        <v>134</v>
      </c>
      <c r="M63" s="1">
        <v>127</v>
      </c>
      <c r="N63" s="1">
        <v>128</v>
      </c>
      <c r="O63" s="12">
        <f t="shared" si="6"/>
        <v>1565</v>
      </c>
      <c r="P63" s="51">
        <f t="shared" si="7"/>
        <v>130.41666666666666</v>
      </c>
    </row>
    <row r="64" spans="1:16" x14ac:dyDescent="0.2">
      <c r="A64" s="84" t="s">
        <v>9</v>
      </c>
      <c r="B64" s="88" t="s">
        <v>18</v>
      </c>
      <c r="C64" s="1">
        <v>98</v>
      </c>
      <c r="D64" s="1">
        <v>151</v>
      </c>
      <c r="E64" s="1">
        <v>127</v>
      </c>
      <c r="F64" s="1">
        <v>119</v>
      </c>
      <c r="G64" s="1">
        <v>142</v>
      </c>
      <c r="H64" s="1">
        <v>148</v>
      </c>
      <c r="I64" s="1">
        <v>138</v>
      </c>
      <c r="J64" s="1">
        <v>131</v>
      </c>
      <c r="K64" s="1">
        <v>128</v>
      </c>
      <c r="L64" s="1">
        <v>134</v>
      </c>
      <c r="M64" s="1">
        <v>121</v>
      </c>
      <c r="N64" s="1">
        <v>129</v>
      </c>
      <c r="O64" s="12">
        <f t="shared" si="6"/>
        <v>1566</v>
      </c>
      <c r="P64" s="51">
        <f t="shared" si="7"/>
        <v>130.5</v>
      </c>
    </row>
    <row r="65" spans="1:16" x14ac:dyDescent="0.2">
      <c r="A65" s="84" t="s">
        <v>9</v>
      </c>
      <c r="B65" s="88" t="s">
        <v>19</v>
      </c>
      <c r="C65" s="1">
        <v>91</v>
      </c>
      <c r="D65" s="1">
        <v>143</v>
      </c>
      <c r="E65" s="1">
        <v>131</v>
      </c>
      <c r="F65" s="1">
        <v>131</v>
      </c>
      <c r="G65" s="1">
        <v>147</v>
      </c>
      <c r="H65" s="1">
        <v>142</v>
      </c>
      <c r="I65" s="1">
        <v>136</v>
      </c>
      <c r="J65" s="1">
        <v>129</v>
      </c>
      <c r="K65" s="1">
        <v>135</v>
      </c>
      <c r="L65" s="1">
        <v>132</v>
      </c>
      <c r="M65" s="1">
        <v>128</v>
      </c>
      <c r="N65" s="1">
        <v>110</v>
      </c>
      <c r="O65" s="12">
        <f t="shared" si="6"/>
        <v>1555</v>
      </c>
      <c r="P65" s="51">
        <f t="shared" si="7"/>
        <v>129.58333333333334</v>
      </c>
    </row>
    <row r="66" spans="1:16" x14ac:dyDescent="0.2">
      <c r="A66" s="84" t="s">
        <v>9</v>
      </c>
      <c r="B66" s="88" t="s">
        <v>20</v>
      </c>
      <c r="C66" s="1">
        <v>78</v>
      </c>
      <c r="D66" s="1">
        <v>135</v>
      </c>
      <c r="E66" s="1">
        <v>112</v>
      </c>
      <c r="F66" s="1">
        <v>105</v>
      </c>
      <c r="G66" s="1">
        <v>120</v>
      </c>
      <c r="H66" s="1">
        <v>122</v>
      </c>
      <c r="I66" s="1">
        <v>131</v>
      </c>
      <c r="J66" s="1">
        <v>123</v>
      </c>
      <c r="K66" s="1">
        <v>130</v>
      </c>
      <c r="L66" s="1">
        <v>127</v>
      </c>
      <c r="M66" s="1">
        <v>125</v>
      </c>
      <c r="N66" s="1">
        <v>123</v>
      </c>
      <c r="O66" s="12">
        <f t="shared" si="6"/>
        <v>1431</v>
      </c>
      <c r="P66" s="51">
        <f t="shared" si="7"/>
        <v>119.25</v>
      </c>
    </row>
    <row r="67" spans="1:16" x14ac:dyDescent="0.2">
      <c r="A67" s="84" t="s">
        <v>9</v>
      </c>
      <c r="B67" s="88" t="s">
        <v>21</v>
      </c>
      <c r="C67" s="1">
        <v>88</v>
      </c>
      <c r="D67" s="1">
        <v>128</v>
      </c>
      <c r="E67" s="1">
        <v>112</v>
      </c>
      <c r="F67" s="1">
        <v>109</v>
      </c>
      <c r="G67" s="1">
        <v>128</v>
      </c>
      <c r="H67" s="1">
        <v>132</v>
      </c>
      <c r="I67" s="1">
        <v>130</v>
      </c>
      <c r="J67" s="1">
        <v>122</v>
      </c>
      <c r="K67" s="1">
        <v>125</v>
      </c>
      <c r="L67" s="1">
        <v>129</v>
      </c>
      <c r="M67" s="1">
        <v>121</v>
      </c>
      <c r="N67" s="1">
        <v>120</v>
      </c>
      <c r="O67" s="12">
        <f t="shared" si="6"/>
        <v>1444</v>
      </c>
      <c r="P67" s="51">
        <f t="shared" si="7"/>
        <v>120.33333333333333</v>
      </c>
    </row>
    <row r="68" spans="1:16" x14ac:dyDescent="0.2">
      <c r="A68" s="84" t="s">
        <v>9</v>
      </c>
      <c r="B68" s="88" t="s">
        <v>22</v>
      </c>
      <c r="C68" s="1">
        <v>85</v>
      </c>
      <c r="D68" s="1">
        <v>133</v>
      </c>
      <c r="E68" s="1">
        <v>123</v>
      </c>
      <c r="F68" s="1">
        <v>119</v>
      </c>
      <c r="G68" s="1">
        <v>137</v>
      </c>
      <c r="H68" s="1">
        <v>131</v>
      </c>
      <c r="I68" s="1">
        <v>125</v>
      </c>
      <c r="J68" s="1">
        <v>122</v>
      </c>
      <c r="K68" s="1">
        <v>125</v>
      </c>
      <c r="L68" s="1">
        <v>127</v>
      </c>
      <c r="M68" s="1">
        <v>120</v>
      </c>
      <c r="N68" s="1">
        <v>116</v>
      </c>
      <c r="O68" s="12">
        <f t="shared" si="6"/>
        <v>1463</v>
      </c>
      <c r="P68" s="51">
        <f t="shared" si="7"/>
        <v>121.91666666666667</v>
      </c>
    </row>
    <row r="69" spans="1:16" x14ac:dyDescent="0.2">
      <c r="A69" s="83" t="s">
        <v>9</v>
      </c>
      <c r="B69" s="87" t="s">
        <v>23</v>
      </c>
      <c r="C69" s="1">
        <v>83</v>
      </c>
      <c r="D69" s="1">
        <v>107</v>
      </c>
      <c r="E69" s="1">
        <v>104</v>
      </c>
      <c r="F69" s="1">
        <v>95</v>
      </c>
      <c r="G69" s="1">
        <v>115</v>
      </c>
      <c r="H69" s="1">
        <v>129</v>
      </c>
      <c r="I69" s="1">
        <v>127</v>
      </c>
      <c r="J69" s="1">
        <v>123</v>
      </c>
      <c r="K69" s="1">
        <v>117</v>
      </c>
      <c r="L69" s="1">
        <v>122</v>
      </c>
      <c r="M69" s="1">
        <v>124</v>
      </c>
      <c r="N69" s="1">
        <v>122</v>
      </c>
      <c r="O69" s="12">
        <f t="shared" si="6"/>
        <v>1368</v>
      </c>
      <c r="P69" s="51">
        <f t="shared" si="7"/>
        <v>114</v>
      </c>
    </row>
    <row r="70" spans="1:16" x14ac:dyDescent="0.2">
      <c r="A70" s="84" t="s">
        <v>9</v>
      </c>
      <c r="B70" s="88" t="s">
        <v>24</v>
      </c>
      <c r="C70" s="1">
        <v>104</v>
      </c>
      <c r="D70" s="1">
        <v>144</v>
      </c>
      <c r="E70" s="1">
        <v>128</v>
      </c>
      <c r="F70" s="1">
        <v>122</v>
      </c>
      <c r="G70" s="1">
        <v>140</v>
      </c>
      <c r="H70" s="1">
        <v>139</v>
      </c>
      <c r="I70" s="1">
        <v>135</v>
      </c>
      <c r="J70" s="1">
        <v>127</v>
      </c>
      <c r="K70" s="1">
        <v>132</v>
      </c>
      <c r="L70" s="1">
        <v>133</v>
      </c>
      <c r="M70" s="1">
        <v>122</v>
      </c>
      <c r="N70" s="1">
        <v>127</v>
      </c>
      <c r="O70" s="12">
        <f t="shared" si="6"/>
        <v>1553</v>
      </c>
      <c r="P70" s="51">
        <f t="shared" si="7"/>
        <v>129.41666666666666</v>
      </c>
    </row>
    <row r="71" spans="1:16" x14ac:dyDescent="0.2">
      <c r="A71" s="84" t="s">
        <v>9</v>
      </c>
      <c r="B71" s="88" t="s">
        <v>25</v>
      </c>
      <c r="C71" s="1">
        <v>106</v>
      </c>
      <c r="D71" s="1">
        <v>149</v>
      </c>
      <c r="E71" s="1">
        <v>126</v>
      </c>
      <c r="F71" s="1">
        <v>106</v>
      </c>
      <c r="G71" s="1">
        <v>124</v>
      </c>
      <c r="H71" s="1">
        <v>131</v>
      </c>
      <c r="I71" s="1">
        <v>133</v>
      </c>
      <c r="J71" s="1">
        <v>128</v>
      </c>
      <c r="K71" s="1">
        <v>121</v>
      </c>
      <c r="L71" s="1">
        <v>81</v>
      </c>
      <c r="M71" s="1">
        <v>88</v>
      </c>
      <c r="N71" s="1">
        <v>86</v>
      </c>
      <c r="O71" s="12">
        <f t="shared" si="6"/>
        <v>1379</v>
      </c>
      <c r="P71" s="51">
        <f t="shared" si="7"/>
        <v>114.91666666666667</v>
      </c>
    </row>
    <row r="72" spans="1:16" x14ac:dyDescent="0.2">
      <c r="A72" s="83" t="s">
        <v>9</v>
      </c>
      <c r="B72" s="87" t="s">
        <v>26</v>
      </c>
      <c r="C72" s="1">
        <v>146</v>
      </c>
      <c r="D72" s="1">
        <v>144</v>
      </c>
      <c r="E72" s="1">
        <v>127</v>
      </c>
      <c r="F72" s="1">
        <v>123</v>
      </c>
      <c r="G72" s="1">
        <v>146</v>
      </c>
      <c r="H72" s="1">
        <v>140</v>
      </c>
      <c r="I72" s="1">
        <v>135</v>
      </c>
      <c r="J72" s="1">
        <v>130</v>
      </c>
      <c r="K72" s="1">
        <v>126</v>
      </c>
      <c r="L72" s="1">
        <v>133</v>
      </c>
      <c r="M72" s="1">
        <v>118</v>
      </c>
      <c r="N72" s="1">
        <v>125</v>
      </c>
      <c r="O72" s="12">
        <f t="shared" si="6"/>
        <v>1593</v>
      </c>
      <c r="P72" s="51">
        <f t="shared" si="7"/>
        <v>132.75</v>
      </c>
    </row>
    <row r="73" spans="1:16" x14ac:dyDescent="0.2">
      <c r="A73" s="84" t="s">
        <v>9</v>
      </c>
      <c r="B73" s="88" t="s">
        <v>27</v>
      </c>
      <c r="C73" s="1">
        <v>102</v>
      </c>
      <c r="D73" s="1">
        <v>132</v>
      </c>
      <c r="E73" s="1">
        <v>130</v>
      </c>
      <c r="F73" s="1">
        <v>125</v>
      </c>
      <c r="G73" s="1">
        <v>135</v>
      </c>
      <c r="H73" s="1">
        <v>138</v>
      </c>
      <c r="I73" s="1">
        <v>132</v>
      </c>
      <c r="J73" s="1">
        <v>127</v>
      </c>
      <c r="K73" s="1">
        <v>110</v>
      </c>
      <c r="L73" s="1">
        <v>126</v>
      </c>
      <c r="M73" s="1">
        <v>116</v>
      </c>
      <c r="N73" s="1">
        <v>125</v>
      </c>
      <c r="O73" s="12">
        <f t="shared" si="6"/>
        <v>1498</v>
      </c>
      <c r="P73" s="51">
        <f t="shared" si="7"/>
        <v>124.83333333333333</v>
      </c>
    </row>
    <row r="74" spans="1:16" x14ac:dyDescent="0.2">
      <c r="A74" s="83" t="s">
        <v>9</v>
      </c>
      <c r="B74" s="87" t="s">
        <v>28</v>
      </c>
      <c r="C74" s="1">
        <v>106</v>
      </c>
      <c r="D74" s="1">
        <v>140</v>
      </c>
      <c r="E74" s="1">
        <v>131</v>
      </c>
      <c r="F74" s="1">
        <v>124</v>
      </c>
      <c r="G74" s="1">
        <v>139</v>
      </c>
      <c r="H74" s="1">
        <v>140</v>
      </c>
      <c r="I74" s="1">
        <v>138</v>
      </c>
      <c r="J74" s="1">
        <v>129</v>
      </c>
      <c r="K74" s="1">
        <v>124</v>
      </c>
      <c r="L74" s="1">
        <v>129</v>
      </c>
      <c r="M74" s="1">
        <v>118</v>
      </c>
      <c r="N74" s="1">
        <v>123</v>
      </c>
      <c r="O74" s="12">
        <f t="shared" si="6"/>
        <v>1541</v>
      </c>
      <c r="P74" s="51">
        <f t="shared" si="7"/>
        <v>128.41666666666666</v>
      </c>
    </row>
    <row r="75" spans="1:16" x14ac:dyDescent="0.2">
      <c r="A75" s="83" t="s">
        <v>9</v>
      </c>
      <c r="B75" s="87" t="s">
        <v>29</v>
      </c>
      <c r="C75" s="1">
        <v>91</v>
      </c>
      <c r="D75" s="52">
        <v>123</v>
      </c>
      <c r="E75" s="1">
        <v>111</v>
      </c>
      <c r="F75" s="1">
        <v>104</v>
      </c>
      <c r="G75" s="1">
        <v>123</v>
      </c>
      <c r="H75" s="1">
        <v>125</v>
      </c>
      <c r="I75" s="1">
        <v>131</v>
      </c>
      <c r="J75" s="1">
        <v>121</v>
      </c>
      <c r="K75" s="1">
        <v>116</v>
      </c>
      <c r="L75" s="1">
        <v>78</v>
      </c>
      <c r="M75" s="1">
        <v>68</v>
      </c>
      <c r="N75" s="1">
        <v>64</v>
      </c>
      <c r="O75" s="12">
        <f t="shared" si="6"/>
        <v>1255</v>
      </c>
      <c r="P75" s="51">
        <f t="shared" si="7"/>
        <v>104.58333333333333</v>
      </c>
    </row>
    <row r="76" spans="1:16" x14ac:dyDescent="0.2">
      <c r="A76" s="84" t="s">
        <v>9</v>
      </c>
      <c r="B76" s="88" t="s">
        <v>30</v>
      </c>
      <c r="C76" s="1">
        <v>122</v>
      </c>
      <c r="D76" s="1">
        <v>160</v>
      </c>
      <c r="E76" s="1">
        <v>157</v>
      </c>
      <c r="F76" s="1">
        <v>149</v>
      </c>
      <c r="G76" s="1">
        <v>149</v>
      </c>
      <c r="H76" s="1">
        <v>141</v>
      </c>
      <c r="I76" s="1">
        <v>138</v>
      </c>
      <c r="J76" s="1">
        <v>128</v>
      </c>
      <c r="K76" s="1">
        <v>133</v>
      </c>
      <c r="L76" s="1">
        <v>137</v>
      </c>
      <c r="M76" s="1">
        <v>153</v>
      </c>
      <c r="N76" s="1">
        <v>138</v>
      </c>
      <c r="O76" s="12">
        <f t="shared" si="6"/>
        <v>1705</v>
      </c>
      <c r="P76" s="51">
        <f t="shared" si="7"/>
        <v>142.08333333333334</v>
      </c>
    </row>
    <row r="77" spans="1:16" x14ac:dyDescent="0.2">
      <c r="A77" s="83" t="s">
        <v>9</v>
      </c>
      <c r="B77" s="87" t="s">
        <v>31</v>
      </c>
      <c r="C77" s="1">
        <v>75</v>
      </c>
      <c r="D77" s="1">
        <v>133</v>
      </c>
      <c r="E77" s="1">
        <v>111</v>
      </c>
      <c r="F77" s="1">
        <v>104</v>
      </c>
      <c r="G77" s="1">
        <v>122</v>
      </c>
      <c r="H77" s="1">
        <v>125</v>
      </c>
      <c r="I77" s="1">
        <v>133</v>
      </c>
      <c r="J77" s="1">
        <v>126</v>
      </c>
      <c r="K77" s="1">
        <v>134</v>
      </c>
      <c r="L77" s="1">
        <v>71</v>
      </c>
      <c r="M77" s="1">
        <v>70</v>
      </c>
      <c r="N77" s="1">
        <v>66</v>
      </c>
      <c r="O77" s="12">
        <f t="shared" si="6"/>
        <v>1270</v>
      </c>
      <c r="P77" s="51">
        <f t="shared" si="7"/>
        <v>105.83333333333333</v>
      </c>
    </row>
    <row r="78" spans="1:16" x14ac:dyDescent="0.2">
      <c r="A78" s="83" t="s">
        <v>9</v>
      </c>
      <c r="B78" s="87" t="s">
        <v>32</v>
      </c>
      <c r="C78" s="1">
        <v>95</v>
      </c>
      <c r="D78" s="1">
        <v>140</v>
      </c>
      <c r="E78" s="1">
        <v>112</v>
      </c>
      <c r="F78" s="1">
        <v>100</v>
      </c>
      <c r="G78" s="1">
        <v>126</v>
      </c>
      <c r="H78" s="1">
        <v>136</v>
      </c>
      <c r="I78" s="1">
        <v>133</v>
      </c>
      <c r="J78" s="1">
        <v>125</v>
      </c>
      <c r="K78" s="1">
        <v>129</v>
      </c>
      <c r="L78" s="1">
        <v>129</v>
      </c>
      <c r="M78" s="1">
        <v>141</v>
      </c>
      <c r="N78" s="1">
        <v>135</v>
      </c>
      <c r="O78" s="12">
        <f t="shared" si="6"/>
        <v>1501</v>
      </c>
      <c r="P78" s="51">
        <f t="shared" si="7"/>
        <v>125.08333333333333</v>
      </c>
    </row>
    <row r="79" spans="1:16" x14ac:dyDescent="0.2">
      <c r="A79" s="84" t="s">
        <v>9</v>
      </c>
      <c r="B79" s="88" t="s">
        <v>33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2">
        <f t="shared" si="6"/>
        <v>0</v>
      </c>
      <c r="P79" s="51">
        <f t="shared" si="7"/>
        <v>0</v>
      </c>
    </row>
    <row r="80" spans="1:16" x14ac:dyDescent="0.2">
      <c r="A80" s="83" t="s">
        <v>9</v>
      </c>
      <c r="B80" s="87" t="s">
        <v>34</v>
      </c>
      <c r="C80" s="1">
        <v>101</v>
      </c>
      <c r="D80" s="1">
        <v>138</v>
      </c>
      <c r="E80" s="1">
        <v>123</v>
      </c>
      <c r="F80" s="1">
        <v>121</v>
      </c>
      <c r="G80" s="1">
        <v>139</v>
      </c>
      <c r="H80" s="1">
        <v>141</v>
      </c>
      <c r="I80" s="1">
        <v>135</v>
      </c>
      <c r="J80" s="1">
        <v>126</v>
      </c>
      <c r="K80" s="1">
        <v>130</v>
      </c>
      <c r="L80" s="1">
        <v>132</v>
      </c>
      <c r="M80" s="1">
        <v>122</v>
      </c>
      <c r="N80" s="1">
        <v>122</v>
      </c>
      <c r="O80" s="12">
        <f t="shared" si="6"/>
        <v>1530</v>
      </c>
      <c r="P80" s="51">
        <f t="shared" si="7"/>
        <v>127.5</v>
      </c>
    </row>
    <row r="81" spans="1:16" x14ac:dyDescent="0.2">
      <c r="A81" s="83" t="s">
        <v>9</v>
      </c>
      <c r="B81" s="87" t="s">
        <v>35</v>
      </c>
      <c r="C81" s="1">
        <v>98</v>
      </c>
      <c r="D81" s="1">
        <v>143</v>
      </c>
      <c r="E81" s="1">
        <v>126</v>
      </c>
      <c r="F81" s="1">
        <v>122</v>
      </c>
      <c r="G81" s="1">
        <v>142</v>
      </c>
      <c r="H81" s="1">
        <v>149</v>
      </c>
      <c r="I81" s="1">
        <v>133</v>
      </c>
      <c r="J81" s="1">
        <v>128</v>
      </c>
      <c r="K81" s="1">
        <v>131</v>
      </c>
      <c r="L81" s="1">
        <v>137</v>
      </c>
      <c r="M81" s="1">
        <v>135</v>
      </c>
      <c r="N81" s="1">
        <v>116</v>
      </c>
      <c r="O81" s="12">
        <f t="shared" si="6"/>
        <v>1560</v>
      </c>
      <c r="P81" s="51">
        <f t="shared" si="7"/>
        <v>130</v>
      </c>
    </row>
    <row r="82" spans="1:16" x14ac:dyDescent="0.2">
      <c r="A82" s="83" t="s">
        <v>9</v>
      </c>
      <c r="B82" s="87" t="s">
        <v>36</v>
      </c>
      <c r="C82" s="1">
        <v>106</v>
      </c>
      <c r="D82" s="1">
        <v>152</v>
      </c>
      <c r="E82" s="1">
        <v>134</v>
      </c>
      <c r="F82" s="1">
        <v>125</v>
      </c>
      <c r="G82" s="1">
        <v>138</v>
      </c>
      <c r="H82" s="1">
        <v>139</v>
      </c>
      <c r="I82" s="1">
        <v>134</v>
      </c>
      <c r="J82" s="1">
        <v>126</v>
      </c>
      <c r="K82" s="1">
        <v>131</v>
      </c>
      <c r="L82" s="1">
        <v>141</v>
      </c>
      <c r="M82" s="1">
        <v>129</v>
      </c>
      <c r="N82" s="1">
        <v>135</v>
      </c>
      <c r="O82" s="12">
        <f t="shared" si="6"/>
        <v>1590</v>
      </c>
      <c r="P82" s="51">
        <f t="shared" si="7"/>
        <v>132.5</v>
      </c>
    </row>
    <row r="83" spans="1:16" x14ac:dyDescent="0.2">
      <c r="A83" s="83" t="s">
        <v>9</v>
      </c>
      <c r="B83" s="87" t="s">
        <v>37</v>
      </c>
      <c r="C83" s="1">
        <v>347</v>
      </c>
      <c r="D83" s="1">
        <v>172</v>
      </c>
      <c r="E83" s="1">
        <v>153</v>
      </c>
      <c r="F83" s="1">
        <v>155</v>
      </c>
      <c r="G83" s="1">
        <v>151</v>
      </c>
      <c r="H83" s="1">
        <v>149</v>
      </c>
      <c r="I83" s="1">
        <v>149</v>
      </c>
      <c r="J83" s="1">
        <v>149</v>
      </c>
      <c r="K83" s="1">
        <v>156</v>
      </c>
      <c r="L83" s="1">
        <v>86</v>
      </c>
      <c r="M83" s="1">
        <v>96</v>
      </c>
      <c r="N83" s="1">
        <v>100</v>
      </c>
      <c r="O83" s="12">
        <f t="shared" si="6"/>
        <v>1863</v>
      </c>
      <c r="P83" s="51">
        <f t="shared" si="7"/>
        <v>155.25</v>
      </c>
    </row>
    <row r="84" spans="1:16" x14ac:dyDescent="0.2">
      <c r="A84" s="84" t="s">
        <v>38</v>
      </c>
      <c r="B84" s="88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2">
        <f t="shared" si="6"/>
        <v>0</v>
      </c>
      <c r="P84" s="51">
        <f t="shared" si="7"/>
        <v>0</v>
      </c>
    </row>
    <row r="85" spans="1:16" x14ac:dyDescent="0.2">
      <c r="A85" s="83" t="s">
        <v>40</v>
      </c>
      <c r="B85" s="87" t="s">
        <v>41</v>
      </c>
      <c r="C85" s="1">
        <v>100</v>
      </c>
      <c r="D85" s="1">
        <v>152</v>
      </c>
      <c r="E85" s="1">
        <v>142</v>
      </c>
      <c r="F85" s="1">
        <v>140</v>
      </c>
      <c r="G85" s="1">
        <v>150</v>
      </c>
      <c r="H85" s="1">
        <v>165</v>
      </c>
      <c r="I85" s="1">
        <v>167</v>
      </c>
      <c r="J85" s="1">
        <v>164</v>
      </c>
      <c r="K85" s="1">
        <v>167</v>
      </c>
      <c r="L85" s="1">
        <v>137</v>
      </c>
      <c r="M85" s="1">
        <v>132</v>
      </c>
      <c r="N85" s="1">
        <v>130</v>
      </c>
      <c r="O85" s="12">
        <f t="shared" si="6"/>
        <v>1746</v>
      </c>
      <c r="P85" s="51">
        <f t="shared" si="7"/>
        <v>145.5</v>
      </c>
    </row>
    <row r="86" spans="1:16" x14ac:dyDescent="0.2">
      <c r="A86" s="84" t="s">
        <v>40</v>
      </c>
      <c r="B86" s="88" t="s">
        <v>42</v>
      </c>
      <c r="C86" s="1">
        <v>98</v>
      </c>
      <c r="D86" s="1">
        <v>116</v>
      </c>
      <c r="E86" s="1">
        <v>122</v>
      </c>
      <c r="F86" s="1">
        <v>133</v>
      </c>
      <c r="G86" s="1">
        <v>150</v>
      </c>
      <c r="H86" s="1">
        <v>153</v>
      </c>
      <c r="I86" s="1">
        <v>163</v>
      </c>
      <c r="J86" s="1">
        <v>156</v>
      </c>
      <c r="K86" s="1">
        <v>175</v>
      </c>
      <c r="L86" s="1">
        <v>135</v>
      </c>
      <c r="M86" s="1">
        <v>144</v>
      </c>
      <c r="N86" s="1">
        <v>136</v>
      </c>
      <c r="O86" s="12">
        <f t="shared" si="6"/>
        <v>1681</v>
      </c>
      <c r="P86" s="51">
        <f t="shared" si="7"/>
        <v>140.08333333333334</v>
      </c>
    </row>
    <row r="87" spans="1:16" x14ac:dyDescent="0.2">
      <c r="A87" s="84" t="s">
        <v>40</v>
      </c>
      <c r="B87" s="88" t="s">
        <v>43</v>
      </c>
      <c r="C87" s="1">
        <v>148</v>
      </c>
      <c r="D87" s="1">
        <v>140</v>
      </c>
      <c r="E87" s="1">
        <v>158</v>
      </c>
      <c r="F87" s="1">
        <v>136</v>
      </c>
      <c r="G87" s="1">
        <v>150</v>
      </c>
      <c r="H87" s="1">
        <v>0</v>
      </c>
      <c r="I87" s="1">
        <v>0</v>
      </c>
      <c r="J87" s="1">
        <v>166</v>
      </c>
      <c r="K87" s="1">
        <v>173</v>
      </c>
      <c r="L87" s="1">
        <v>137</v>
      </c>
      <c r="M87" s="1">
        <v>137</v>
      </c>
      <c r="N87" s="1">
        <v>142</v>
      </c>
      <c r="O87" s="12">
        <f t="shared" si="6"/>
        <v>1487</v>
      </c>
      <c r="P87" s="51">
        <f t="shared" si="7"/>
        <v>123.91666666666667</v>
      </c>
    </row>
    <row r="88" spans="1:16" x14ac:dyDescent="0.2">
      <c r="A88" s="84" t="s">
        <v>40</v>
      </c>
      <c r="B88" s="88" t="s">
        <v>44</v>
      </c>
      <c r="C88" s="1">
        <v>98</v>
      </c>
      <c r="D88" s="1">
        <v>142</v>
      </c>
      <c r="E88" s="1">
        <v>151</v>
      </c>
      <c r="F88" s="1">
        <v>130</v>
      </c>
      <c r="G88" s="1">
        <v>152</v>
      </c>
      <c r="H88" s="1">
        <v>168</v>
      </c>
      <c r="I88" s="1">
        <v>168</v>
      </c>
      <c r="J88" s="1">
        <v>164</v>
      </c>
      <c r="K88" s="1">
        <v>157</v>
      </c>
      <c r="L88" s="1">
        <v>141</v>
      </c>
      <c r="M88" s="1">
        <v>137</v>
      </c>
      <c r="N88" s="1">
        <v>140</v>
      </c>
      <c r="O88" s="12">
        <f t="shared" si="6"/>
        <v>1748</v>
      </c>
      <c r="P88" s="51">
        <f t="shared" si="7"/>
        <v>145.66666666666666</v>
      </c>
    </row>
    <row r="89" spans="1:16" x14ac:dyDescent="0.2">
      <c r="A89" s="84" t="s">
        <v>45</v>
      </c>
      <c r="B89" s="88" t="s">
        <v>46</v>
      </c>
      <c r="C89" s="1">
        <v>123</v>
      </c>
      <c r="D89" s="1">
        <v>127</v>
      </c>
      <c r="E89" s="1">
        <v>125</v>
      </c>
      <c r="F89" s="1">
        <v>107</v>
      </c>
      <c r="G89" s="1">
        <v>124</v>
      </c>
      <c r="H89" s="1">
        <v>127</v>
      </c>
      <c r="I89" s="1">
        <v>133</v>
      </c>
      <c r="J89" s="1">
        <v>124</v>
      </c>
      <c r="K89" s="1">
        <v>136</v>
      </c>
      <c r="L89" s="1">
        <v>130</v>
      </c>
      <c r="M89" s="1">
        <v>132</v>
      </c>
      <c r="N89" s="1">
        <v>132</v>
      </c>
      <c r="O89" s="12">
        <f t="shared" si="6"/>
        <v>1520</v>
      </c>
      <c r="P89" s="51">
        <f t="shared" si="7"/>
        <v>126.66666666666667</v>
      </c>
    </row>
    <row r="90" spans="1:16" x14ac:dyDescent="0.2">
      <c r="A90" s="84" t="s">
        <v>47</v>
      </c>
      <c r="B90" s="88" t="s">
        <v>48</v>
      </c>
      <c r="C90" s="1">
        <v>90</v>
      </c>
      <c r="D90" s="1">
        <v>122</v>
      </c>
      <c r="E90" s="1">
        <v>131</v>
      </c>
      <c r="F90" s="1">
        <v>120</v>
      </c>
      <c r="G90" s="1">
        <v>138</v>
      </c>
      <c r="H90" s="1">
        <v>141</v>
      </c>
      <c r="I90" s="1">
        <v>150</v>
      </c>
      <c r="J90" s="1">
        <v>133</v>
      </c>
      <c r="K90" s="1">
        <v>132</v>
      </c>
      <c r="L90" s="1">
        <v>134</v>
      </c>
      <c r="M90" s="1">
        <v>134</v>
      </c>
      <c r="N90" s="1">
        <v>130</v>
      </c>
      <c r="O90" s="12">
        <f t="shared" si="6"/>
        <v>1555</v>
      </c>
      <c r="P90" s="51">
        <f t="shared" si="7"/>
        <v>129.58333333333334</v>
      </c>
    </row>
    <row r="91" spans="1:16" x14ac:dyDescent="0.2">
      <c r="A91" s="84" t="s">
        <v>49</v>
      </c>
      <c r="B91" s="88" t="s">
        <v>50</v>
      </c>
      <c r="C91" s="1">
        <v>103</v>
      </c>
      <c r="D91" s="1">
        <v>137</v>
      </c>
      <c r="E91" s="1">
        <v>123</v>
      </c>
      <c r="F91" s="1">
        <v>112</v>
      </c>
      <c r="G91" s="1">
        <v>125</v>
      </c>
      <c r="H91" s="1">
        <v>132</v>
      </c>
      <c r="I91" s="1">
        <v>133</v>
      </c>
      <c r="J91" s="1">
        <v>127</v>
      </c>
      <c r="K91" s="1">
        <v>128</v>
      </c>
      <c r="L91" s="1">
        <v>118</v>
      </c>
      <c r="M91" s="1">
        <v>97</v>
      </c>
      <c r="N91" s="1">
        <v>90</v>
      </c>
      <c r="O91" s="12">
        <f t="shared" si="6"/>
        <v>1425</v>
      </c>
      <c r="P91" s="51">
        <f t="shared" si="7"/>
        <v>118.75</v>
      </c>
    </row>
    <row r="92" spans="1:16" ht="10.8" thickBot="1" x14ac:dyDescent="0.25">
      <c r="A92" s="83" t="s">
        <v>51</v>
      </c>
      <c r="B92" s="87" t="s">
        <v>46</v>
      </c>
      <c r="C92" s="57">
        <v>114</v>
      </c>
      <c r="D92" s="57">
        <v>136</v>
      </c>
      <c r="E92" s="57">
        <v>121</v>
      </c>
      <c r="F92" s="57">
        <v>111</v>
      </c>
      <c r="G92" s="57">
        <v>123</v>
      </c>
      <c r="H92" s="57">
        <v>128</v>
      </c>
      <c r="I92" s="57">
        <v>135</v>
      </c>
      <c r="J92" s="57">
        <v>127</v>
      </c>
      <c r="K92" s="57">
        <v>137</v>
      </c>
      <c r="L92" s="57">
        <v>129</v>
      </c>
      <c r="M92" s="57">
        <v>133</v>
      </c>
      <c r="N92" s="57">
        <v>115</v>
      </c>
      <c r="O92" s="59">
        <f t="shared" si="6"/>
        <v>1509</v>
      </c>
      <c r="P92" s="60">
        <f t="shared" si="7"/>
        <v>125.75</v>
      </c>
    </row>
    <row r="93" spans="1:16" ht="10.8" thickTop="1" x14ac:dyDescent="0.2">
      <c r="O93" s="12"/>
      <c r="P93" s="12"/>
    </row>
    <row r="94" spans="1:16" x14ac:dyDescent="0.2">
      <c r="A94" s="27" t="s">
        <v>52</v>
      </c>
      <c r="C94" s="1">
        <f t="shared" ref="C94:N94" si="8">SUM(C56:C93)</f>
        <v>3770</v>
      </c>
      <c r="D94" s="1">
        <f t="shared" si="8"/>
        <v>4864</v>
      </c>
      <c r="E94" s="1">
        <f t="shared" si="8"/>
        <v>4378</v>
      </c>
      <c r="F94" s="1">
        <f t="shared" si="8"/>
        <v>4133</v>
      </c>
      <c r="G94" s="1">
        <f t="shared" si="8"/>
        <v>4689</v>
      </c>
      <c r="H94" s="1">
        <f t="shared" si="8"/>
        <v>4689</v>
      </c>
      <c r="I94" s="1">
        <f t="shared" si="8"/>
        <v>4663</v>
      </c>
      <c r="J94" s="1">
        <f t="shared" si="8"/>
        <v>4579</v>
      </c>
      <c r="K94" s="1">
        <f t="shared" si="8"/>
        <v>4650</v>
      </c>
      <c r="L94" s="1">
        <f t="shared" si="8"/>
        <v>4128</v>
      </c>
      <c r="M94" s="1">
        <f t="shared" si="8"/>
        <v>4017</v>
      </c>
      <c r="N94" s="1">
        <f t="shared" si="8"/>
        <v>3931</v>
      </c>
      <c r="O94" s="64"/>
      <c r="P94" s="65"/>
    </row>
    <row r="95" spans="1:16" ht="10.8" thickBot="1" x14ac:dyDescent="0.25">
      <c r="A95" s="29" t="s">
        <v>53</v>
      </c>
      <c r="B95" s="66"/>
      <c r="C95" s="67">
        <f>C94/35</f>
        <v>107.71428571428571</v>
      </c>
      <c r="D95" s="67">
        <f>D94/35</f>
        <v>138.97142857142856</v>
      </c>
      <c r="E95" s="67">
        <f>E94/35</f>
        <v>125.08571428571429</v>
      </c>
      <c r="F95" s="67">
        <f>F94/35</f>
        <v>118.08571428571429</v>
      </c>
      <c r="G95" s="67">
        <f>G94/35</f>
        <v>133.97142857142856</v>
      </c>
      <c r="H95" s="67">
        <f>H94/34</f>
        <v>137.91176470588235</v>
      </c>
      <c r="I95" s="67">
        <f>I94/34</f>
        <v>137.14705882352942</v>
      </c>
      <c r="J95" s="67">
        <f>J94/35</f>
        <v>130.82857142857142</v>
      </c>
      <c r="K95" s="67">
        <f>K94/35</f>
        <v>132.85714285714286</v>
      </c>
      <c r="L95" s="67">
        <f>L94/35</f>
        <v>117.94285714285714</v>
      </c>
      <c r="M95" s="67">
        <f>M94/35</f>
        <v>114.77142857142857</v>
      </c>
      <c r="N95" s="67">
        <f>N94/35</f>
        <v>112.31428571428572</v>
      </c>
      <c r="O95" s="68">
        <f>SUM(C95:N95)</f>
        <v>1507.6016806722687</v>
      </c>
      <c r="P95" s="70">
        <f>O95/12</f>
        <v>125.63347338935573</v>
      </c>
    </row>
  </sheetData>
  <phoneticPr fontId="7" type="noConversion"/>
  <pageMargins left="0.75" right="0.75" top="0.27" bottom="0.31" header="0.25" footer="0.26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opLeftCell="A2" workbookViewId="0">
      <selection activeCell="C95" sqref="C95:N95"/>
    </sheetView>
  </sheetViews>
  <sheetFormatPr defaultColWidth="9.109375" defaultRowHeight="10.199999999999999" x14ac:dyDescent="0.2"/>
  <cols>
    <col min="1" max="1" width="15.44140625" style="1" bestFit="1" customWidth="1"/>
    <col min="2" max="3" width="5.6640625" style="1" bestFit="1" customWidth="1"/>
    <col min="4" max="6" width="5.88671875" style="1" bestFit="1" customWidth="1"/>
    <col min="7" max="7" width="6.109375" style="1" bestFit="1" customWidth="1"/>
    <col min="8" max="9" width="5.6640625" style="1" bestFit="1" customWidth="1"/>
    <col min="10" max="10" width="6.109375" style="1" bestFit="1" customWidth="1"/>
    <col min="11" max="11" width="6" style="1" bestFit="1" customWidth="1"/>
    <col min="12" max="12" width="5.6640625" style="1" bestFit="1" customWidth="1"/>
    <col min="13" max="14" width="6" style="1" bestFit="1" customWidth="1"/>
    <col min="15" max="15" width="6.5546875" style="1" bestFit="1" customWidth="1"/>
    <col min="16" max="16" width="7" style="1" bestFit="1" customWidth="1"/>
    <col min="17" max="16384" width="9.10937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6" t="s">
        <v>5</v>
      </c>
      <c r="B2" s="7" t="s">
        <v>6</v>
      </c>
      <c r="C2" s="8">
        <v>35431</v>
      </c>
      <c r="D2" s="8">
        <v>35462</v>
      </c>
      <c r="E2" s="8">
        <v>35490</v>
      </c>
      <c r="F2" s="8">
        <v>35521</v>
      </c>
      <c r="G2" s="8">
        <v>35551</v>
      </c>
      <c r="H2" s="8">
        <v>35582</v>
      </c>
      <c r="I2" s="8">
        <v>35612</v>
      </c>
      <c r="J2" s="8">
        <v>35643</v>
      </c>
      <c r="K2" s="8">
        <v>35674</v>
      </c>
      <c r="L2" s="8">
        <v>35704</v>
      </c>
      <c r="M2" s="8">
        <v>35735</v>
      </c>
      <c r="N2" s="8">
        <v>35765</v>
      </c>
      <c r="O2" s="9" t="s">
        <v>7</v>
      </c>
      <c r="P2" s="9" t="s">
        <v>8</v>
      </c>
    </row>
    <row r="3" spans="1:16" x14ac:dyDescent="0.2">
      <c r="A3" s="13" t="s">
        <v>9</v>
      </c>
      <c r="B3" s="14" t="s">
        <v>10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366</v>
      </c>
      <c r="M3" s="15">
        <v>416</v>
      </c>
      <c r="N3" s="15">
        <v>310</v>
      </c>
      <c r="O3" s="16">
        <f t="shared" ref="O3:O39" si="0">SUM(C3:N3)</f>
        <v>1092</v>
      </c>
      <c r="P3" s="16">
        <f t="shared" ref="P3:P39" si="1">O3/365</f>
        <v>2.9917808219178084</v>
      </c>
    </row>
    <row r="4" spans="1:16" x14ac:dyDescent="0.2">
      <c r="A4" s="18" t="s">
        <v>9</v>
      </c>
      <c r="B4" s="15" t="s">
        <v>11</v>
      </c>
      <c r="C4" s="15">
        <v>3052</v>
      </c>
      <c r="D4" s="15">
        <v>3280</v>
      </c>
      <c r="E4" s="15">
        <v>3403</v>
      </c>
      <c r="F4" s="15">
        <v>3042</v>
      </c>
      <c r="G4" s="15">
        <v>3149</v>
      </c>
      <c r="H4" s="15">
        <v>3149</v>
      </c>
      <c r="I4" s="15">
        <v>2900</v>
      </c>
      <c r="J4" s="15">
        <v>3210</v>
      </c>
      <c r="K4" s="15">
        <v>2845</v>
      </c>
      <c r="L4" s="15">
        <v>3023</v>
      </c>
      <c r="M4" s="15">
        <v>2736</v>
      </c>
      <c r="N4" s="15">
        <v>2720</v>
      </c>
      <c r="O4" s="16">
        <f t="shared" si="0"/>
        <v>36509</v>
      </c>
      <c r="P4" s="16">
        <f t="shared" si="1"/>
        <v>100.02465753424657</v>
      </c>
    </row>
    <row r="5" spans="1:16" x14ac:dyDescent="0.2">
      <c r="A5" s="19" t="s">
        <v>9</v>
      </c>
      <c r="B5" s="20" t="s">
        <v>12</v>
      </c>
      <c r="C5" s="15">
        <v>4210</v>
      </c>
      <c r="D5" s="15">
        <v>4815</v>
      </c>
      <c r="E5" s="15">
        <v>4770</v>
      </c>
      <c r="F5" s="15">
        <v>3799</v>
      </c>
      <c r="G5" s="15">
        <v>4448</v>
      </c>
      <c r="H5" s="15">
        <v>4222</v>
      </c>
      <c r="I5" s="15">
        <v>4959</v>
      </c>
      <c r="J5" s="15">
        <v>4949</v>
      </c>
      <c r="K5" s="15">
        <v>4577</v>
      </c>
      <c r="L5" s="15">
        <v>4717</v>
      </c>
      <c r="M5" s="15">
        <v>2430</v>
      </c>
      <c r="N5" s="15">
        <v>2376</v>
      </c>
      <c r="O5" s="16">
        <f t="shared" si="0"/>
        <v>50272</v>
      </c>
      <c r="P5" s="16">
        <f t="shared" si="1"/>
        <v>137.73150684931508</v>
      </c>
    </row>
    <row r="6" spans="1:16" x14ac:dyDescent="0.2">
      <c r="A6" s="19" t="s">
        <v>9</v>
      </c>
      <c r="B6" s="20" t="s">
        <v>13</v>
      </c>
      <c r="C6" s="15">
        <v>4191</v>
      </c>
      <c r="D6" s="15">
        <v>3460</v>
      </c>
      <c r="E6" s="15">
        <v>3500</v>
      </c>
      <c r="F6" s="15">
        <v>3182</v>
      </c>
      <c r="G6" s="15">
        <v>3135</v>
      </c>
      <c r="H6" s="15">
        <v>3031</v>
      </c>
      <c r="I6" s="15">
        <v>3012</v>
      </c>
      <c r="J6" s="15">
        <v>2637</v>
      </c>
      <c r="K6" s="15">
        <v>2372</v>
      </c>
      <c r="L6" s="15">
        <v>3173</v>
      </c>
      <c r="M6" s="15">
        <v>2661</v>
      </c>
      <c r="N6" s="15">
        <v>2530</v>
      </c>
      <c r="O6" s="16">
        <f t="shared" si="0"/>
        <v>36884</v>
      </c>
      <c r="P6" s="16">
        <f t="shared" si="1"/>
        <v>101.05205479452054</v>
      </c>
    </row>
    <row r="7" spans="1:16" x14ac:dyDescent="0.2">
      <c r="A7" s="19" t="s">
        <v>9</v>
      </c>
      <c r="B7" s="20" t="s">
        <v>14</v>
      </c>
      <c r="C7" s="15">
        <v>7254</v>
      </c>
      <c r="D7" s="15">
        <v>5809</v>
      </c>
      <c r="E7" s="15">
        <v>6843</v>
      </c>
      <c r="F7" s="15">
        <v>6911</v>
      </c>
      <c r="G7" s="15">
        <v>8788</v>
      </c>
      <c r="H7" s="15">
        <v>6761</v>
      </c>
      <c r="I7" s="15">
        <v>5963</v>
      </c>
      <c r="J7" s="15">
        <v>6037</v>
      </c>
      <c r="K7" s="15">
        <v>8146</v>
      </c>
      <c r="L7" s="15">
        <v>6298</v>
      </c>
      <c r="M7" s="15">
        <v>5263</v>
      </c>
      <c r="N7" s="15">
        <v>3583</v>
      </c>
      <c r="O7" s="16">
        <f t="shared" si="0"/>
        <v>77656</v>
      </c>
      <c r="P7" s="16">
        <f t="shared" si="1"/>
        <v>212.75616438356164</v>
      </c>
    </row>
    <row r="8" spans="1:16" x14ac:dyDescent="0.2">
      <c r="A8" s="18" t="s">
        <v>9</v>
      </c>
      <c r="B8" s="15" t="s">
        <v>15</v>
      </c>
      <c r="C8" s="15">
        <v>5933</v>
      </c>
      <c r="D8" s="15">
        <v>6068</v>
      </c>
      <c r="E8" s="15">
        <v>4311</v>
      </c>
      <c r="F8" s="15">
        <v>4726</v>
      </c>
      <c r="G8" s="15">
        <v>4352</v>
      </c>
      <c r="H8" s="15">
        <v>4184</v>
      </c>
      <c r="I8" s="15">
        <v>4338</v>
      </c>
      <c r="J8" s="15">
        <v>3912</v>
      </c>
      <c r="K8" s="15">
        <v>4534</v>
      </c>
      <c r="L8" s="15">
        <v>5292</v>
      </c>
      <c r="M8" s="15">
        <v>4873</v>
      </c>
      <c r="N8" s="15">
        <v>1694</v>
      </c>
      <c r="O8" s="16">
        <f t="shared" si="0"/>
        <v>54217</v>
      </c>
      <c r="P8" s="16">
        <f t="shared" si="1"/>
        <v>148.53972602739725</v>
      </c>
    </row>
    <row r="9" spans="1:16" x14ac:dyDescent="0.2">
      <c r="A9" s="18" t="s">
        <v>9</v>
      </c>
      <c r="B9" s="15" t="s">
        <v>16</v>
      </c>
      <c r="C9" s="15">
        <v>3326</v>
      </c>
      <c r="D9" s="15">
        <v>2314</v>
      </c>
      <c r="E9" s="15">
        <v>3054</v>
      </c>
      <c r="F9" s="15">
        <v>2668</v>
      </c>
      <c r="G9" s="15">
        <v>2361</v>
      </c>
      <c r="H9" s="15">
        <v>751</v>
      </c>
      <c r="I9" s="15">
        <v>1609</v>
      </c>
      <c r="J9" s="15">
        <v>1912</v>
      </c>
      <c r="K9" s="15">
        <v>1866</v>
      </c>
      <c r="L9" s="15">
        <v>1600</v>
      </c>
      <c r="M9" s="15">
        <v>1425</v>
      </c>
      <c r="N9" s="15">
        <v>1165</v>
      </c>
      <c r="O9" s="16">
        <f t="shared" si="0"/>
        <v>24051</v>
      </c>
      <c r="P9" s="16">
        <f t="shared" si="1"/>
        <v>65.893150684931513</v>
      </c>
    </row>
    <row r="10" spans="1:16" x14ac:dyDescent="0.2">
      <c r="A10" s="19" t="s">
        <v>9</v>
      </c>
      <c r="B10" s="20" t="s">
        <v>17</v>
      </c>
      <c r="C10" s="15">
        <v>4080</v>
      </c>
      <c r="D10" s="15">
        <v>3691</v>
      </c>
      <c r="E10" s="15">
        <v>4105</v>
      </c>
      <c r="F10" s="15">
        <v>3783</v>
      </c>
      <c r="G10" s="15">
        <v>3815</v>
      </c>
      <c r="H10" s="15">
        <v>4283</v>
      </c>
      <c r="I10" s="15">
        <v>4217</v>
      </c>
      <c r="J10" s="15">
        <v>4005</v>
      </c>
      <c r="K10" s="15">
        <v>2663</v>
      </c>
      <c r="L10" s="15">
        <v>4308</v>
      </c>
      <c r="M10" s="15">
        <v>4953</v>
      </c>
      <c r="N10" s="15">
        <v>4196</v>
      </c>
      <c r="O10" s="16">
        <f t="shared" si="0"/>
        <v>48099</v>
      </c>
      <c r="P10" s="16">
        <f t="shared" si="1"/>
        <v>131.77808219178081</v>
      </c>
    </row>
    <row r="11" spans="1:16" x14ac:dyDescent="0.2">
      <c r="A11" s="19" t="s">
        <v>9</v>
      </c>
      <c r="B11" s="20" t="s">
        <v>18</v>
      </c>
      <c r="C11" s="15">
        <v>311</v>
      </c>
      <c r="D11" s="15">
        <v>330</v>
      </c>
      <c r="E11" s="15">
        <v>355</v>
      </c>
      <c r="F11" s="15">
        <v>399</v>
      </c>
      <c r="G11" s="15">
        <v>348</v>
      </c>
      <c r="H11" s="15">
        <v>367</v>
      </c>
      <c r="I11" s="15">
        <v>294</v>
      </c>
      <c r="J11" s="15">
        <v>305</v>
      </c>
      <c r="K11" s="15">
        <v>272</v>
      </c>
      <c r="L11" s="15">
        <v>271</v>
      </c>
      <c r="M11" s="15">
        <v>197</v>
      </c>
      <c r="N11" s="15">
        <v>249</v>
      </c>
      <c r="O11" s="16">
        <f t="shared" si="0"/>
        <v>3698</v>
      </c>
      <c r="P11" s="16">
        <f t="shared" si="1"/>
        <v>10.131506849315068</v>
      </c>
    </row>
    <row r="12" spans="1:16" x14ac:dyDescent="0.2">
      <c r="A12" s="19" t="s">
        <v>9</v>
      </c>
      <c r="B12" s="20" t="s">
        <v>19</v>
      </c>
      <c r="C12" s="15">
        <v>1052</v>
      </c>
      <c r="D12" s="15">
        <v>855</v>
      </c>
      <c r="E12" s="15">
        <v>1036</v>
      </c>
      <c r="F12" s="15">
        <v>889</v>
      </c>
      <c r="G12" s="15">
        <v>1131</v>
      </c>
      <c r="H12" s="15">
        <v>1005</v>
      </c>
      <c r="I12" s="15">
        <v>961</v>
      </c>
      <c r="J12" s="15">
        <v>925</v>
      </c>
      <c r="K12" s="15">
        <v>916</v>
      </c>
      <c r="L12" s="15">
        <v>910</v>
      </c>
      <c r="M12" s="15">
        <v>833</v>
      </c>
      <c r="N12" s="15">
        <v>862</v>
      </c>
      <c r="O12" s="16">
        <f t="shared" si="0"/>
        <v>11375</v>
      </c>
      <c r="P12" s="16">
        <f t="shared" si="1"/>
        <v>31.164383561643834</v>
      </c>
    </row>
    <row r="13" spans="1:16" x14ac:dyDescent="0.2">
      <c r="A13" s="19" t="s">
        <v>9</v>
      </c>
      <c r="B13" s="20" t="s">
        <v>20</v>
      </c>
      <c r="C13" s="15">
        <v>408</v>
      </c>
      <c r="D13" s="15">
        <v>401</v>
      </c>
      <c r="E13" s="15">
        <v>415</v>
      </c>
      <c r="F13" s="15">
        <v>452</v>
      </c>
      <c r="G13" s="15">
        <v>437</v>
      </c>
      <c r="H13" s="15">
        <v>766</v>
      </c>
      <c r="I13" s="15">
        <v>419</v>
      </c>
      <c r="J13" s="15">
        <v>398</v>
      </c>
      <c r="K13" s="15">
        <v>393</v>
      </c>
      <c r="L13" s="15">
        <v>404</v>
      </c>
      <c r="M13" s="15">
        <v>404</v>
      </c>
      <c r="N13" s="15">
        <v>389</v>
      </c>
      <c r="O13" s="16">
        <f t="shared" si="0"/>
        <v>5286</v>
      </c>
      <c r="P13" s="16">
        <f t="shared" si="1"/>
        <v>14.482191780821918</v>
      </c>
    </row>
    <row r="14" spans="1:16" x14ac:dyDescent="0.2">
      <c r="A14" s="19" t="s">
        <v>9</v>
      </c>
      <c r="B14" s="20" t="s">
        <v>21</v>
      </c>
      <c r="C14" s="15">
        <v>1332</v>
      </c>
      <c r="D14" s="15">
        <v>1080</v>
      </c>
      <c r="E14" s="15">
        <v>1188</v>
      </c>
      <c r="F14" s="15">
        <v>1206</v>
      </c>
      <c r="G14" s="15">
        <v>1302</v>
      </c>
      <c r="H14" s="15">
        <v>1241</v>
      </c>
      <c r="I14" s="15">
        <v>1339</v>
      </c>
      <c r="J14" s="15">
        <v>1241</v>
      </c>
      <c r="K14" s="15">
        <v>1255</v>
      </c>
      <c r="L14" s="15">
        <v>1278</v>
      </c>
      <c r="M14" s="15">
        <v>1285</v>
      </c>
      <c r="N14" s="15">
        <v>1299</v>
      </c>
      <c r="O14" s="16">
        <f t="shared" si="0"/>
        <v>15046</v>
      </c>
      <c r="P14" s="16">
        <f t="shared" si="1"/>
        <v>41.221917808219175</v>
      </c>
    </row>
    <row r="15" spans="1:16" x14ac:dyDescent="0.2">
      <c r="A15" s="19" t="s">
        <v>9</v>
      </c>
      <c r="B15" s="20" t="s">
        <v>22</v>
      </c>
      <c r="C15" s="15">
        <v>1198</v>
      </c>
      <c r="D15" s="15">
        <v>957</v>
      </c>
      <c r="E15" s="15">
        <v>1024</v>
      </c>
      <c r="F15" s="15">
        <v>1045</v>
      </c>
      <c r="G15" s="15">
        <v>1048</v>
      </c>
      <c r="H15" s="15">
        <v>1096</v>
      </c>
      <c r="I15" s="15">
        <v>821</v>
      </c>
      <c r="J15" s="15">
        <v>750</v>
      </c>
      <c r="K15" s="15">
        <v>926</v>
      </c>
      <c r="L15" s="15">
        <v>844</v>
      </c>
      <c r="M15" s="15">
        <v>821</v>
      </c>
      <c r="N15" s="15">
        <v>1198</v>
      </c>
      <c r="O15" s="16">
        <f t="shared" si="0"/>
        <v>11728</v>
      </c>
      <c r="P15" s="16">
        <f t="shared" si="1"/>
        <v>32.131506849315066</v>
      </c>
    </row>
    <row r="16" spans="1:16" x14ac:dyDescent="0.2">
      <c r="A16" s="18" t="s">
        <v>9</v>
      </c>
      <c r="B16" s="15" t="s">
        <v>23</v>
      </c>
      <c r="C16" s="15">
        <v>4742</v>
      </c>
      <c r="D16" s="15">
        <v>3878</v>
      </c>
      <c r="E16" s="15">
        <v>3698</v>
      </c>
      <c r="F16" s="15">
        <v>4633</v>
      </c>
      <c r="G16" s="15">
        <v>3821</v>
      </c>
      <c r="H16" s="15">
        <v>3714</v>
      </c>
      <c r="I16" s="15">
        <v>4078</v>
      </c>
      <c r="J16" s="15">
        <v>4051</v>
      </c>
      <c r="K16" s="15">
        <v>3715</v>
      </c>
      <c r="L16" s="15">
        <v>2276</v>
      </c>
      <c r="M16" s="15">
        <v>3483</v>
      </c>
      <c r="N16" s="15">
        <v>1230</v>
      </c>
      <c r="O16" s="16">
        <f t="shared" si="0"/>
        <v>43319</v>
      </c>
      <c r="P16" s="16">
        <f t="shared" si="1"/>
        <v>118.68219178082192</v>
      </c>
    </row>
    <row r="17" spans="1:16" x14ac:dyDescent="0.2">
      <c r="A17" s="19" t="s">
        <v>9</v>
      </c>
      <c r="B17" s="20" t="s">
        <v>24</v>
      </c>
      <c r="C17" s="15">
        <v>2392</v>
      </c>
      <c r="D17" s="15">
        <v>2035</v>
      </c>
      <c r="E17" s="15">
        <v>2304</v>
      </c>
      <c r="F17" s="15">
        <v>2306</v>
      </c>
      <c r="G17" s="15">
        <v>2034</v>
      </c>
      <c r="H17" s="15">
        <v>3266</v>
      </c>
      <c r="I17" s="15">
        <v>2365</v>
      </c>
      <c r="J17" s="15">
        <v>2358</v>
      </c>
      <c r="K17" s="15">
        <v>2070</v>
      </c>
      <c r="L17" s="15">
        <v>2009</v>
      </c>
      <c r="M17" s="15">
        <v>2012</v>
      </c>
      <c r="N17" s="15">
        <v>2067</v>
      </c>
      <c r="O17" s="16">
        <f t="shared" si="0"/>
        <v>27218</v>
      </c>
      <c r="P17" s="16">
        <f t="shared" si="1"/>
        <v>74.569863013698637</v>
      </c>
    </row>
    <row r="18" spans="1:16" x14ac:dyDescent="0.2">
      <c r="A18" s="19" t="s">
        <v>9</v>
      </c>
      <c r="B18" s="20" t="s">
        <v>25</v>
      </c>
      <c r="C18" s="15">
        <v>5056</v>
      </c>
      <c r="D18" s="15">
        <v>4410</v>
      </c>
      <c r="E18" s="15">
        <v>4642</v>
      </c>
      <c r="F18" s="15">
        <v>4016</v>
      </c>
      <c r="G18" s="15">
        <v>4580</v>
      </c>
      <c r="H18" s="15">
        <v>5290</v>
      </c>
      <c r="I18" s="15">
        <v>5352</v>
      </c>
      <c r="J18" s="15">
        <v>5453</v>
      </c>
      <c r="K18" s="15">
        <v>5026</v>
      </c>
      <c r="L18" s="15">
        <v>5330</v>
      </c>
      <c r="M18" s="15">
        <v>4978</v>
      </c>
      <c r="N18" s="15">
        <v>4964</v>
      </c>
      <c r="O18" s="16">
        <f t="shared" si="0"/>
        <v>59097</v>
      </c>
      <c r="P18" s="16">
        <f t="shared" si="1"/>
        <v>161.9095890410959</v>
      </c>
    </row>
    <row r="19" spans="1:16" x14ac:dyDescent="0.2">
      <c r="A19" s="18" t="s">
        <v>9</v>
      </c>
      <c r="B19" s="15" t="s">
        <v>26</v>
      </c>
      <c r="C19" s="15">
        <v>2122</v>
      </c>
      <c r="D19" s="15">
        <v>1639</v>
      </c>
      <c r="E19" s="15">
        <v>1856</v>
      </c>
      <c r="F19" s="15">
        <v>2073</v>
      </c>
      <c r="G19" s="15">
        <v>2301</v>
      </c>
      <c r="H19" s="15">
        <v>2413</v>
      </c>
      <c r="I19" s="15">
        <v>2332</v>
      </c>
      <c r="J19" s="15">
        <v>2166</v>
      </c>
      <c r="K19" s="15">
        <v>1835</v>
      </c>
      <c r="L19" s="15">
        <v>2029</v>
      </c>
      <c r="M19" s="15">
        <v>2034</v>
      </c>
      <c r="N19" s="15">
        <v>2043</v>
      </c>
      <c r="O19" s="16">
        <f t="shared" si="0"/>
        <v>24843</v>
      </c>
      <c r="P19" s="16">
        <f t="shared" si="1"/>
        <v>68.063013698630144</v>
      </c>
    </row>
    <row r="20" spans="1:16" x14ac:dyDescent="0.2">
      <c r="A20" s="19" t="s">
        <v>9</v>
      </c>
      <c r="B20" s="20" t="s">
        <v>27</v>
      </c>
      <c r="C20" s="15">
        <v>936</v>
      </c>
      <c r="D20" s="15">
        <v>745</v>
      </c>
      <c r="E20" s="15">
        <v>820</v>
      </c>
      <c r="F20" s="15">
        <v>876</v>
      </c>
      <c r="G20" s="15">
        <v>1120</v>
      </c>
      <c r="H20" s="15">
        <v>216</v>
      </c>
      <c r="I20" s="15">
        <v>176</v>
      </c>
      <c r="J20" s="15">
        <v>858</v>
      </c>
      <c r="K20" s="15">
        <v>416</v>
      </c>
      <c r="L20" s="15">
        <v>790</v>
      </c>
      <c r="M20" s="15">
        <v>720</v>
      </c>
      <c r="N20" s="15">
        <v>592</v>
      </c>
      <c r="O20" s="16">
        <f t="shared" si="0"/>
        <v>8265</v>
      </c>
      <c r="P20" s="16">
        <f t="shared" si="1"/>
        <v>22.643835616438356</v>
      </c>
    </row>
    <row r="21" spans="1:16" x14ac:dyDescent="0.2">
      <c r="A21" s="18" t="s">
        <v>9</v>
      </c>
      <c r="B21" s="15" t="s">
        <v>28</v>
      </c>
      <c r="C21" s="15">
        <v>1320</v>
      </c>
      <c r="D21" s="15">
        <v>882</v>
      </c>
      <c r="E21" s="15">
        <v>1040</v>
      </c>
      <c r="F21" s="15">
        <v>1293</v>
      </c>
      <c r="G21" s="15">
        <v>1114</v>
      </c>
      <c r="H21" s="15">
        <v>1160</v>
      </c>
      <c r="I21" s="15">
        <v>1229</v>
      </c>
      <c r="J21" s="15">
        <v>1146</v>
      </c>
      <c r="K21" s="15">
        <v>1090</v>
      </c>
      <c r="L21" s="15">
        <v>1093</v>
      </c>
      <c r="M21" s="15">
        <v>1112</v>
      </c>
      <c r="N21" s="15">
        <v>1079</v>
      </c>
      <c r="O21" s="16">
        <f t="shared" si="0"/>
        <v>13558</v>
      </c>
      <c r="P21" s="16">
        <f t="shared" si="1"/>
        <v>37.145205479452052</v>
      </c>
    </row>
    <row r="22" spans="1:16" x14ac:dyDescent="0.2">
      <c r="A22" s="18" t="s">
        <v>9</v>
      </c>
      <c r="B22" s="15" t="s">
        <v>29</v>
      </c>
      <c r="C22" s="15">
        <v>2198</v>
      </c>
      <c r="D22" s="15">
        <v>3461</v>
      </c>
      <c r="E22" s="15">
        <v>3877</v>
      </c>
      <c r="F22" s="15">
        <v>3370</v>
      </c>
      <c r="G22" s="15">
        <v>3150</v>
      </c>
      <c r="H22" s="15">
        <v>3323</v>
      </c>
      <c r="I22" s="15">
        <v>3334</v>
      </c>
      <c r="J22" s="15">
        <v>3620</v>
      </c>
      <c r="K22" s="15">
        <v>4229</v>
      </c>
      <c r="L22" s="15">
        <v>3600</v>
      </c>
      <c r="M22" s="15">
        <v>3058</v>
      </c>
      <c r="N22" s="15">
        <v>3157</v>
      </c>
      <c r="O22" s="16">
        <f t="shared" si="0"/>
        <v>40377</v>
      </c>
      <c r="P22" s="16">
        <f t="shared" si="1"/>
        <v>110.62191780821918</v>
      </c>
    </row>
    <row r="23" spans="1:16" x14ac:dyDescent="0.2">
      <c r="A23" s="19" t="s">
        <v>9</v>
      </c>
      <c r="B23" s="20" t="s">
        <v>30</v>
      </c>
      <c r="C23" s="15">
        <v>1063</v>
      </c>
      <c r="D23" s="15">
        <v>1194</v>
      </c>
      <c r="E23" s="15">
        <v>1250</v>
      </c>
      <c r="F23" s="15">
        <v>1262</v>
      </c>
      <c r="G23" s="15">
        <v>1403</v>
      </c>
      <c r="H23" s="15">
        <v>1354</v>
      </c>
      <c r="I23" s="15">
        <v>1389</v>
      </c>
      <c r="J23" s="15">
        <v>1385</v>
      </c>
      <c r="K23" s="15">
        <v>1353</v>
      </c>
      <c r="L23" s="15">
        <v>1328</v>
      </c>
      <c r="M23" s="15">
        <v>1270</v>
      </c>
      <c r="N23" s="15">
        <v>1131</v>
      </c>
      <c r="O23" s="16">
        <f t="shared" si="0"/>
        <v>15382</v>
      </c>
      <c r="P23" s="16">
        <f t="shared" si="1"/>
        <v>42.142465753424659</v>
      </c>
    </row>
    <row r="24" spans="1:16" x14ac:dyDescent="0.2">
      <c r="A24" s="18" t="s">
        <v>9</v>
      </c>
      <c r="B24" s="15" t="s">
        <v>31</v>
      </c>
      <c r="C24" s="15">
        <v>380</v>
      </c>
      <c r="D24" s="15">
        <v>351</v>
      </c>
      <c r="E24" s="15">
        <v>403</v>
      </c>
      <c r="F24" s="15">
        <v>553</v>
      </c>
      <c r="G24" s="15">
        <v>493</v>
      </c>
      <c r="H24" s="15">
        <v>434</v>
      </c>
      <c r="I24" s="15">
        <v>434</v>
      </c>
      <c r="J24" s="15">
        <v>431</v>
      </c>
      <c r="K24" s="15">
        <v>426</v>
      </c>
      <c r="L24" s="15">
        <v>445</v>
      </c>
      <c r="M24" s="15">
        <v>473</v>
      </c>
      <c r="N24" s="15">
        <v>443</v>
      </c>
      <c r="O24" s="16">
        <f t="shared" si="0"/>
        <v>5266</v>
      </c>
      <c r="P24" s="16">
        <f t="shared" si="1"/>
        <v>14.427397260273972</v>
      </c>
    </row>
    <row r="25" spans="1:16" x14ac:dyDescent="0.2">
      <c r="A25" s="18" t="s">
        <v>9</v>
      </c>
      <c r="B25" s="15" t="s">
        <v>32</v>
      </c>
      <c r="C25" s="15">
        <v>2540</v>
      </c>
      <c r="D25" s="15">
        <v>2470</v>
      </c>
      <c r="E25" s="15">
        <v>2769</v>
      </c>
      <c r="F25" s="15">
        <v>2582</v>
      </c>
      <c r="G25" s="15">
        <v>2220</v>
      </c>
      <c r="H25" s="15">
        <v>634</v>
      </c>
      <c r="I25" s="15">
        <v>312</v>
      </c>
      <c r="J25" s="15">
        <v>993</v>
      </c>
      <c r="K25" s="15">
        <v>1090</v>
      </c>
      <c r="L25" s="15">
        <v>1263</v>
      </c>
      <c r="M25" s="15">
        <v>1052</v>
      </c>
      <c r="N25" s="15">
        <v>1154</v>
      </c>
      <c r="O25" s="16">
        <f t="shared" si="0"/>
        <v>19079</v>
      </c>
      <c r="P25" s="16">
        <f t="shared" si="1"/>
        <v>52.271232876712325</v>
      </c>
    </row>
    <row r="26" spans="1:16" x14ac:dyDescent="0.2">
      <c r="A26" s="19" t="s">
        <v>9</v>
      </c>
      <c r="B26" s="20" t="s">
        <v>33</v>
      </c>
      <c r="C26" s="15">
        <v>410</v>
      </c>
      <c r="D26" s="15">
        <v>267</v>
      </c>
      <c r="E26" s="15">
        <v>393</v>
      </c>
      <c r="F26" s="15">
        <v>342</v>
      </c>
      <c r="G26" s="15">
        <v>369</v>
      </c>
      <c r="H26" s="15">
        <v>366</v>
      </c>
      <c r="I26" s="15">
        <v>381</v>
      </c>
      <c r="J26" s="15">
        <v>356</v>
      </c>
      <c r="K26" s="15">
        <v>390</v>
      </c>
      <c r="L26" s="15">
        <v>377</v>
      </c>
      <c r="M26" s="15">
        <v>0</v>
      </c>
      <c r="N26" s="15">
        <v>0</v>
      </c>
      <c r="O26" s="16">
        <f t="shared" si="0"/>
        <v>3651</v>
      </c>
      <c r="P26" s="16">
        <f t="shared" si="1"/>
        <v>10.002739726027396</v>
      </c>
    </row>
    <row r="27" spans="1:16" x14ac:dyDescent="0.2">
      <c r="A27" s="18" t="s">
        <v>9</v>
      </c>
      <c r="B27" s="15" t="s">
        <v>34</v>
      </c>
      <c r="C27" s="15">
        <v>1894</v>
      </c>
      <c r="D27" s="15">
        <v>1487</v>
      </c>
      <c r="E27" s="15">
        <v>1173</v>
      </c>
      <c r="F27" s="15">
        <v>1255</v>
      </c>
      <c r="G27" s="15">
        <v>1586</v>
      </c>
      <c r="H27" s="15">
        <v>1815</v>
      </c>
      <c r="I27" s="15">
        <v>1603</v>
      </c>
      <c r="J27" s="15">
        <v>1542</v>
      </c>
      <c r="K27" s="15">
        <v>1489</v>
      </c>
      <c r="L27" s="15">
        <v>1487</v>
      </c>
      <c r="M27" s="15">
        <v>1372</v>
      </c>
      <c r="N27" s="15">
        <v>1516</v>
      </c>
      <c r="O27" s="16">
        <f t="shared" si="0"/>
        <v>18219</v>
      </c>
      <c r="P27" s="16">
        <f t="shared" si="1"/>
        <v>49.915068493150685</v>
      </c>
    </row>
    <row r="28" spans="1:16" x14ac:dyDescent="0.2">
      <c r="A28" s="18" t="s">
        <v>9</v>
      </c>
      <c r="B28" s="15" t="s">
        <v>35</v>
      </c>
      <c r="C28" s="15">
        <v>623</v>
      </c>
      <c r="D28" s="15">
        <v>528</v>
      </c>
      <c r="E28" s="15">
        <v>599</v>
      </c>
      <c r="F28" s="15">
        <v>546</v>
      </c>
      <c r="G28" s="15">
        <v>603</v>
      </c>
      <c r="H28" s="15">
        <v>605</v>
      </c>
      <c r="I28" s="15">
        <v>613</v>
      </c>
      <c r="J28" s="15">
        <v>591</v>
      </c>
      <c r="K28" s="15">
        <v>579</v>
      </c>
      <c r="L28" s="15">
        <v>583</v>
      </c>
      <c r="M28" s="15">
        <v>536</v>
      </c>
      <c r="N28" s="15">
        <v>540</v>
      </c>
      <c r="O28" s="16">
        <f t="shared" si="0"/>
        <v>6946</v>
      </c>
      <c r="P28" s="16">
        <f t="shared" si="1"/>
        <v>19.030136986301368</v>
      </c>
    </row>
    <row r="29" spans="1:16" x14ac:dyDescent="0.2">
      <c r="A29" s="18" t="s">
        <v>9</v>
      </c>
      <c r="B29" s="15" t="s">
        <v>36</v>
      </c>
      <c r="C29" s="15">
        <v>608</v>
      </c>
      <c r="D29" s="15">
        <v>600</v>
      </c>
      <c r="E29" s="15">
        <v>646</v>
      </c>
      <c r="F29" s="15">
        <v>675</v>
      </c>
      <c r="G29" s="15">
        <v>658</v>
      </c>
      <c r="H29" s="15">
        <v>676</v>
      </c>
      <c r="I29" s="15">
        <v>669</v>
      </c>
      <c r="J29" s="15">
        <v>657</v>
      </c>
      <c r="K29" s="15">
        <v>635</v>
      </c>
      <c r="L29" s="15">
        <v>728</v>
      </c>
      <c r="M29" s="15">
        <v>618</v>
      </c>
      <c r="N29" s="15">
        <v>630</v>
      </c>
      <c r="O29" s="16">
        <f t="shared" si="0"/>
        <v>7800</v>
      </c>
      <c r="P29" s="16">
        <f t="shared" si="1"/>
        <v>21.36986301369863</v>
      </c>
    </row>
    <row r="30" spans="1:16" x14ac:dyDescent="0.2">
      <c r="A30" s="18" t="s">
        <v>9</v>
      </c>
      <c r="B30" s="15" t="s">
        <v>37</v>
      </c>
      <c r="C30" s="15">
        <v>2182</v>
      </c>
      <c r="D30" s="15">
        <v>1990</v>
      </c>
      <c r="E30" s="15">
        <v>1991</v>
      </c>
      <c r="F30" s="15">
        <v>1811</v>
      </c>
      <c r="G30" s="15">
        <v>2068</v>
      </c>
      <c r="H30" s="15">
        <v>6788</v>
      </c>
      <c r="I30" s="15">
        <v>16376</v>
      </c>
      <c r="J30" s="15">
        <v>14558</v>
      </c>
      <c r="K30" s="15">
        <v>14300</v>
      </c>
      <c r="L30" s="15">
        <v>15233</v>
      </c>
      <c r="M30" s="15">
        <v>15511</v>
      </c>
      <c r="N30" s="15">
        <v>3013</v>
      </c>
      <c r="O30" s="16">
        <f t="shared" si="0"/>
        <v>95821</v>
      </c>
      <c r="P30" s="16">
        <f t="shared" si="1"/>
        <v>262.52328767123288</v>
      </c>
    </row>
    <row r="31" spans="1:16" x14ac:dyDescent="0.2">
      <c r="A31" s="19" t="s">
        <v>38</v>
      </c>
      <c r="B31" s="20" t="s">
        <v>39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6">
        <f t="shared" si="0"/>
        <v>0</v>
      </c>
      <c r="P31" s="16">
        <f t="shared" si="1"/>
        <v>0</v>
      </c>
    </row>
    <row r="32" spans="1:16" x14ac:dyDescent="0.2">
      <c r="A32" s="18" t="s">
        <v>40</v>
      </c>
      <c r="B32" s="15" t="s">
        <v>41</v>
      </c>
      <c r="C32" s="15">
        <v>4763</v>
      </c>
      <c r="D32" s="15">
        <v>4371</v>
      </c>
      <c r="E32" s="15">
        <v>3641</v>
      </c>
      <c r="F32" s="15">
        <v>3268</v>
      </c>
      <c r="G32" s="15">
        <v>3608</v>
      </c>
      <c r="H32" s="15">
        <v>3512</v>
      </c>
      <c r="I32" s="15">
        <v>3255</v>
      </c>
      <c r="J32" s="15">
        <v>4094</v>
      </c>
      <c r="K32" s="15">
        <v>3953</v>
      </c>
      <c r="L32" s="15">
        <v>2992</v>
      </c>
      <c r="M32" s="15">
        <v>2899</v>
      </c>
      <c r="N32" s="15">
        <v>2486</v>
      </c>
      <c r="O32" s="16">
        <f t="shared" si="0"/>
        <v>42842</v>
      </c>
      <c r="P32" s="16">
        <f t="shared" si="1"/>
        <v>117.37534246575342</v>
      </c>
    </row>
    <row r="33" spans="1:16" x14ac:dyDescent="0.2">
      <c r="A33" s="19" t="s">
        <v>40</v>
      </c>
      <c r="B33" s="20" t="s">
        <v>42</v>
      </c>
      <c r="C33" s="15">
        <v>1052</v>
      </c>
      <c r="D33" s="15">
        <v>784</v>
      </c>
      <c r="E33" s="15">
        <v>803</v>
      </c>
      <c r="F33" s="15">
        <v>874</v>
      </c>
      <c r="G33" s="15">
        <v>714</v>
      </c>
      <c r="H33" s="15">
        <v>425</v>
      </c>
      <c r="I33" s="15">
        <v>908</v>
      </c>
      <c r="J33" s="15">
        <v>817</v>
      </c>
      <c r="K33" s="15">
        <v>877</v>
      </c>
      <c r="L33" s="15">
        <v>788</v>
      </c>
      <c r="M33" s="15">
        <v>790</v>
      </c>
      <c r="N33" s="15">
        <v>955</v>
      </c>
      <c r="O33" s="16">
        <f t="shared" si="0"/>
        <v>9787</v>
      </c>
      <c r="P33" s="16">
        <f t="shared" si="1"/>
        <v>26.813698630136987</v>
      </c>
    </row>
    <row r="34" spans="1:16" x14ac:dyDescent="0.2">
      <c r="A34" s="19" t="s">
        <v>40</v>
      </c>
      <c r="B34" s="20" t="s">
        <v>43</v>
      </c>
      <c r="C34" s="15">
        <v>1387</v>
      </c>
      <c r="D34" s="15">
        <v>1202</v>
      </c>
      <c r="E34" s="15">
        <v>1277</v>
      </c>
      <c r="F34" s="15">
        <v>1091</v>
      </c>
      <c r="G34" s="15">
        <v>1254</v>
      </c>
      <c r="H34" s="15">
        <v>1257</v>
      </c>
      <c r="I34" s="15">
        <v>1343</v>
      </c>
      <c r="J34" s="15">
        <v>1123</v>
      </c>
      <c r="K34" s="15">
        <v>1146</v>
      </c>
      <c r="L34" s="15">
        <v>1247</v>
      </c>
      <c r="M34" s="15">
        <v>1279</v>
      </c>
      <c r="N34" s="15">
        <v>1173</v>
      </c>
      <c r="O34" s="16">
        <f t="shared" si="0"/>
        <v>14779</v>
      </c>
      <c r="P34" s="16">
        <f t="shared" si="1"/>
        <v>40.490410958904107</v>
      </c>
    </row>
    <row r="35" spans="1:16" x14ac:dyDescent="0.2">
      <c r="A35" s="19" t="s">
        <v>40</v>
      </c>
      <c r="B35" s="20" t="s">
        <v>44</v>
      </c>
      <c r="C35" s="15">
        <v>774</v>
      </c>
      <c r="D35" s="15">
        <v>887</v>
      </c>
      <c r="E35" s="15">
        <v>889</v>
      </c>
      <c r="F35" s="15">
        <v>958</v>
      </c>
      <c r="G35" s="15">
        <v>594</v>
      </c>
      <c r="H35" s="15">
        <v>812</v>
      </c>
      <c r="I35" s="15">
        <v>584</v>
      </c>
      <c r="J35" s="15">
        <v>578</v>
      </c>
      <c r="K35" s="15">
        <v>517</v>
      </c>
      <c r="L35" s="15">
        <v>430</v>
      </c>
      <c r="M35" s="15">
        <v>683</v>
      </c>
      <c r="N35" s="15">
        <v>464</v>
      </c>
      <c r="O35" s="16">
        <f t="shared" si="0"/>
        <v>8170</v>
      </c>
      <c r="P35" s="16">
        <f t="shared" si="1"/>
        <v>22.383561643835616</v>
      </c>
    </row>
    <row r="36" spans="1:16" x14ac:dyDescent="0.2">
      <c r="A36" s="19" t="s">
        <v>45</v>
      </c>
      <c r="B36" s="20" t="s">
        <v>46</v>
      </c>
      <c r="C36" s="15">
        <v>7142</v>
      </c>
      <c r="D36" s="15">
        <v>6077</v>
      </c>
      <c r="E36" s="15">
        <v>5688</v>
      </c>
      <c r="F36" s="15">
        <v>5745</v>
      </c>
      <c r="G36" s="15">
        <v>5454</v>
      </c>
      <c r="H36" s="15">
        <v>4866</v>
      </c>
      <c r="I36" s="15">
        <v>4814</v>
      </c>
      <c r="J36" s="15">
        <v>4673</v>
      </c>
      <c r="K36" s="15">
        <v>4373</v>
      </c>
      <c r="L36" s="15">
        <v>4923</v>
      </c>
      <c r="M36" s="15">
        <v>4753</v>
      </c>
      <c r="N36" s="15">
        <v>1710</v>
      </c>
      <c r="O36" s="16">
        <f t="shared" si="0"/>
        <v>60218</v>
      </c>
      <c r="P36" s="16">
        <f t="shared" si="1"/>
        <v>164.98082191780821</v>
      </c>
    </row>
    <row r="37" spans="1:16" x14ac:dyDescent="0.2">
      <c r="A37" s="19" t="s">
        <v>47</v>
      </c>
      <c r="B37" s="20" t="s">
        <v>48</v>
      </c>
      <c r="C37" s="15">
        <v>1056</v>
      </c>
      <c r="D37" s="15">
        <v>911</v>
      </c>
      <c r="E37" s="15">
        <v>1163</v>
      </c>
      <c r="F37" s="15">
        <v>1102</v>
      </c>
      <c r="G37" s="15">
        <v>1026</v>
      </c>
      <c r="H37" s="15">
        <v>1027</v>
      </c>
      <c r="I37" s="15">
        <v>1044</v>
      </c>
      <c r="J37" s="15">
        <v>893</v>
      </c>
      <c r="K37" s="15">
        <v>841</v>
      </c>
      <c r="L37" s="15">
        <v>1027</v>
      </c>
      <c r="M37" s="15">
        <v>1002</v>
      </c>
      <c r="N37" s="15">
        <v>821</v>
      </c>
      <c r="O37" s="16">
        <f t="shared" si="0"/>
        <v>11913</v>
      </c>
      <c r="P37" s="16">
        <f t="shared" si="1"/>
        <v>32.638356164383559</v>
      </c>
    </row>
    <row r="38" spans="1:16" x14ac:dyDescent="0.2">
      <c r="A38" s="19" t="s">
        <v>49</v>
      </c>
      <c r="B38" s="20" t="s">
        <v>50</v>
      </c>
      <c r="C38" s="15">
        <v>1949</v>
      </c>
      <c r="D38" s="15">
        <v>1092</v>
      </c>
      <c r="E38" s="15">
        <v>1653</v>
      </c>
      <c r="F38" s="15">
        <v>1946</v>
      </c>
      <c r="G38" s="15">
        <v>1775</v>
      </c>
      <c r="H38" s="15">
        <v>1636</v>
      </c>
      <c r="I38" s="15">
        <v>1759</v>
      </c>
      <c r="J38" s="15">
        <v>1236</v>
      </c>
      <c r="K38" s="15">
        <v>633</v>
      </c>
      <c r="L38" s="15">
        <v>178</v>
      </c>
      <c r="M38" s="15">
        <v>322</v>
      </c>
      <c r="N38" s="15">
        <v>866</v>
      </c>
      <c r="O38" s="16">
        <f t="shared" si="0"/>
        <v>15045</v>
      </c>
      <c r="P38" s="16">
        <f t="shared" si="1"/>
        <v>41.219178082191782</v>
      </c>
    </row>
    <row r="39" spans="1:16" ht="10.8" thickBot="1" x14ac:dyDescent="0.25">
      <c r="A39" s="21" t="s">
        <v>51</v>
      </c>
      <c r="B39" s="22" t="s">
        <v>46</v>
      </c>
      <c r="C39" s="22">
        <v>5889</v>
      </c>
      <c r="D39" s="22">
        <v>4905</v>
      </c>
      <c r="E39" s="22">
        <v>4647</v>
      </c>
      <c r="F39" s="22">
        <v>3860</v>
      </c>
      <c r="G39" s="22">
        <v>4192</v>
      </c>
      <c r="H39" s="22">
        <v>3637</v>
      </c>
      <c r="I39" s="22">
        <v>3740</v>
      </c>
      <c r="J39" s="22">
        <v>3347</v>
      </c>
      <c r="K39" s="22">
        <v>3314</v>
      </c>
      <c r="L39" s="22">
        <v>2978</v>
      </c>
      <c r="M39" s="22">
        <v>2920</v>
      </c>
      <c r="N39" s="22">
        <v>3532</v>
      </c>
      <c r="O39" s="23">
        <f t="shared" si="0"/>
        <v>46961</v>
      </c>
      <c r="P39" s="24">
        <f t="shared" si="1"/>
        <v>128.66027397260274</v>
      </c>
    </row>
    <row r="40" spans="1:16" ht="10.8" thickTop="1" x14ac:dyDescent="0.2">
      <c r="A40" s="27" t="s">
        <v>52</v>
      </c>
      <c r="B40" s="20"/>
      <c r="C40" s="15">
        <f t="shared" ref="C40:O40" si="2">SUM(C3:C39)</f>
        <v>88825</v>
      </c>
      <c r="D40" s="15">
        <f t="shared" si="2"/>
        <v>79226</v>
      </c>
      <c r="E40" s="15">
        <f t="shared" si="2"/>
        <v>81226</v>
      </c>
      <c r="F40" s="15">
        <f t="shared" si="2"/>
        <v>78539</v>
      </c>
      <c r="G40" s="15">
        <f t="shared" si="2"/>
        <v>80451</v>
      </c>
      <c r="H40" s="15">
        <f t="shared" si="2"/>
        <v>80082</v>
      </c>
      <c r="I40" s="15">
        <f t="shared" si="2"/>
        <v>88922</v>
      </c>
      <c r="J40" s="15">
        <f t="shared" si="2"/>
        <v>87207</v>
      </c>
      <c r="K40" s="15">
        <f t="shared" si="2"/>
        <v>85062</v>
      </c>
      <c r="L40" s="15">
        <f t="shared" si="2"/>
        <v>85618</v>
      </c>
      <c r="M40" s="15">
        <f t="shared" si="2"/>
        <v>81174</v>
      </c>
      <c r="N40" s="15">
        <f t="shared" si="2"/>
        <v>58137</v>
      </c>
      <c r="O40" s="17">
        <f t="shared" si="2"/>
        <v>974469</v>
      </c>
      <c r="P40" s="17">
        <f>O40/365</f>
        <v>2669.7780821917809</v>
      </c>
    </row>
    <row r="41" spans="1:16" ht="10.8" thickBot="1" x14ac:dyDescent="0.25">
      <c r="A41" s="29" t="s">
        <v>53</v>
      </c>
      <c r="B41" s="30"/>
      <c r="C41" s="31">
        <f>C40/31</f>
        <v>2865.3225806451615</v>
      </c>
      <c r="D41" s="31">
        <f>D40/28</f>
        <v>2829.5</v>
      </c>
      <c r="E41" s="31">
        <f>E40/31</f>
        <v>2620.1935483870966</v>
      </c>
      <c r="F41" s="31">
        <f>F40/30</f>
        <v>2617.9666666666667</v>
      </c>
      <c r="G41" s="31">
        <f>G40/31</f>
        <v>2595.1935483870966</v>
      </c>
      <c r="H41" s="31">
        <f>H40/30</f>
        <v>2669.4</v>
      </c>
      <c r="I41" s="31">
        <f>I40/31</f>
        <v>2868.4516129032259</v>
      </c>
      <c r="J41" s="31">
        <f>J40/31</f>
        <v>2813.1290322580644</v>
      </c>
      <c r="K41" s="31">
        <f>K40/30</f>
        <v>2835.4</v>
      </c>
      <c r="L41" s="31">
        <f>L40/31</f>
        <v>2761.8709677419356</v>
      </c>
      <c r="M41" s="31">
        <f>M40/30</f>
        <v>2705.8</v>
      </c>
      <c r="N41" s="31">
        <f>N40/31</f>
        <v>1875.3870967741937</v>
      </c>
      <c r="O41" s="32"/>
      <c r="P41" s="32"/>
    </row>
    <row r="42" spans="1:16" x14ac:dyDescent="0.2">
      <c r="A42" s="34" t="s">
        <v>9</v>
      </c>
      <c r="B42" s="35" t="s">
        <v>54</v>
      </c>
      <c r="C42" s="36">
        <v>2602</v>
      </c>
      <c r="D42" s="36">
        <v>1485</v>
      </c>
      <c r="E42" s="36">
        <v>1700</v>
      </c>
      <c r="F42" s="36">
        <v>2324</v>
      </c>
      <c r="G42" s="36">
        <v>2704</v>
      </c>
      <c r="H42" s="36">
        <v>2445</v>
      </c>
      <c r="I42" s="36">
        <v>2629</v>
      </c>
      <c r="J42" s="36">
        <v>2696</v>
      </c>
      <c r="K42" s="36">
        <v>2326</v>
      </c>
      <c r="L42" s="36">
        <v>2191</v>
      </c>
      <c r="M42" s="36">
        <v>1847</v>
      </c>
      <c r="N42" s="36">
        <v>2288</v>
      </c>
      <c r="O42" s="37">
        <f t="shared" ref="O42:O48" si="3">SUM(C42:N42)</f>
        <v>27237</v>
      </c>
      <c r="P42" s="37">
        <f t="shared" ref="P42:P48" si="4">O42/365</f>
        <v>74.62191780821918</v>
      </c>
    </row>
    <row r="43" spans="1:16" x14ac:dyDescent="0.2">
      <c r="A43" s="19" t="s">
        <v>9</v>
      </c>
      <c r="B43" s="20" t="s">
        <v>55</v>
      </c>
      <c r="C43" s="15">
        <v>5530</v>
      </c>
      <c r="D43" s="15">
        <v>4374</v>
      </c>
      <c r="E43" s="15">
        <v>5146</v>
      </c>
      <c r="F43" s="15">
        <v>4563</v>
      </c>
      <c r="G43" s="15">
        <v>4996</v>
      </c>
      <c r="H43" s="15">
        <v>4825</v>
      </c>
      <c r="I43" s="15">
        <v>4303</v>
      </c>
      <c r="J43" s="15">
        <v>4704</v>
      </c>
      <c r="K43" s="15">
        <v>5393</v>
      </c>
      <c r="L43" s="15">
        <v>4651</v>
      </c>
      <c r="M43" s="15">
        <v>2737</v>
      </c>
      <c r="N43" s="15">
        <v>3656</v>
      </c>
      <c r="O43" s="28">
        <f t="shared" si="3"/>
        <v>54878</v>
      </c>
      <c r="P43" s="28">
        <f t="shared" si="4"/>
        <v>150.35068493150686</v>
      </c>
    </row>
    <row r="44" spans="1:16" x14ac:dyDescent="0.2">
      <c r="A44" s="19" t="s">
        <v>9</v>
      </c>
      <c r="B44" s="20" t="s">
        <v>56</v>
      </c>
      <c r="C44" s="15">
        <v>1409</v>
      </c>
      <c r="D44" s="15">
        <v>1215</v>
      </c>
      <c r="E44" s="15">
        <v>1591</v>
      </c>
      <c r="F44" s="15">
        <v>1366</v>
      </c>
      <c r="G44" s="15">
        <v>0</v>
      </c>
      <c r="H44" s="15">
        <v>1747</v>
      </c>
      <c r="I44" s="15">
        <v>0</v>
      </c>
      <c r="J44" s="15">
        <v>1809</v>
      </c>
      <c r="K44" s="15">
        <v>1351</v>
      </c>
      <c r="L44" s="15">
        <v>1570</v>
      </c>
      <c r="M44" s="15">
        <v>1362</v>
      </c>
      <c r="N44" s="15">
        <v>1067</v>
      </c>
      <c r="O44" s="28">
        <f t="shared" si="3"/>
        <v>14487</v>
      </c>
      <c r="P44" s="28">
        <f t="shared" si="4"/>
        <v>39.69041095890411</v>
      </c>
    </row>
    <row r="45" spans="1:16" x14ac:dyDescent="0.2">
      <c r="A45" s="19" t="s">
        <v>9</v>
      </c>
      <c r="B45" s="20" t="s">
        <v>57</v>
      </c>
      <c r="C45" s="15">
        <v>2092</v>
      </c>
      <c r="D45" s="15">
        <v>1895</v>
      </c>
      <c r="E45" s="15">
        <v>1904</v>
      </c>
      <c r="F45" s="15">
        <v>1905</v>
      </c>
      <c r="G45" s="15">
        <v>2469</v>
      </c>
      <c r="H45" s="15">
        <v>2113</v>
      </c>
      <c r="I45" s="15">
        <v>1783</v>
      </c>
      <c r="J45" s="15">
        <v>2149</v>
      </c>
      <c r="K45" s="15">
        <v>2066</v>
      </c>
      <c r="L45" s="15">
        <v>1654</v>
      </c>
      <c r="M45" s="15">
        <v>1824</v>
      </c>
      <c r="N45" s="15">
        <v>1121</v>
      </c>
      <c r="O45" s="28">
        <f t="shared" si="3"/>
        <v>22975</v>
      </c>
      <c r="P45" s="28">
        <f t="shared" si="4"/>
        <v>62.945205479452056</v>
      </c>
    </row>
    <row r="46" spans="1:16" x14ac:dyDescent="0.2">
      <c r="A46" s="19" t="s">
        <v>9</v>
      </c>
      <c r="B46" s="20" t="s">
        <v>58</v>
      </c>
      <c r="C46" s="15">
        <v>2367</v>
      </c>
      <c r="D46" s="15">
        <v>1773</v>
      </c>
      <c r="E46" s="15">
        <v>2037</v>
      </c>
      <c r="F46" s="15">
        <v>1899</v>
      </c>
      <c r="G46" s="15">
        <v>2275</v>
      </c>
      <c r="H46" s="15">
        <v>1765</v>
      </c>
      <c r="I46" s="15">
        <v>1913</v>
      </c>
      <c r="J46" s="15">
        <v>1552</v>
      </c>
      <c r="K46" s="15">
        <v>2127</v>
      </c>
      <c r="L46" s="15">
        <v>1603</v>
      </c>
      <c r="M46" s="15">
        <v>1904</v>
      </c>
      <c r="N46" s="15">
        <v>1650</v>
      </c>
      <c r="O46" s="28">
        <f t="shared" si="3"/>
        <v>22865</v>
      </c>
      <c r="P46" s="28">
        <f t="shared" si="4"/>
        <v>62.643835616438359</v>
      </c>
    </row>
    <row r="47" spans="1:16" x14ac:dyDescent="0.2">
      <c r="A47" s="19" t="s">
        <v>9</v>
      </c>
      <c r="B47" s="20" t="s">
        <v>59</v>
      </c>
      <c r="C47" s="15">
        <v>2260</v>
      </c>
      <c r="D47" s="15">
        <v>2013</v>
      </c>
      <c r="E47" s="15">
        <v>2228</v>
      </c>
      <c r="F47" s="15">
        <v>2091</v>
      </c>
      <c r="G47" s="15">
        <v>2230</v>
      </c>
      <c r="H47" s="15">
        <v>2223</v>
      </c>
      <c r="I47" s="15">
        <v>2112</v>
      </c>
      <c r="J47" s="15">
        <v>2293</v>
      </c>
      <c r="K47" s="15">
        <v>2184</v>
      </c>
      <c r="L47" s="15">
        <v>2107</v>
      </c>
      <c r="M47" s="15">
        <v>2014</v>
      </c>
      <c r="N47" s="15">
        <v>1724</v>
      </c>
      <c r="O47" s="28">
        <f t="shared" si="3"/>
        <v>25479</v>
      </c>
      <c r="P47" s="28">
        <f t="shared" si="4"/>
        <v>69.805479452054797</v>
      </c>
    </row>
    <row r="48" spans="1:16" ht="10.8" thickBot="1" x14ac:dyDescent="0.25">
      <c r="A48" s="43" t="s">
        <v>9</v>
      </c>
      <c r="B48" s="30" t="s">
        <v>60</v>
      </c>
      <c r="C48" s="31">
        <v>1511</v>
      </c>
      <c r="D48" s="31">
        <v>2706</v>
      </c>
      <c r="E48" s="31">
        <v>2906</v>
      </c>
      <c r="F48" s="31">
        <v>2383</v>
      </c>
      <c r="G48" s="31">
        <v>2586</v>
      </c>
      <c r="H48" s="31">
        <v>2807</v>
      </c>
      <c r="I48" s="31">
        <v>2489</v>
      </c>
      <c r="J48" s="31">
        <v>1519</v>
      </c>
      <c r="K48" s="31">
        <v>2126</v>
      </c>
      <c r="L48" s="31">
        <v>1606</v>
      </c>
      <c r="M48" s="31">
        <v>1643</v>
      </c>
      <c r="N48" s="31">
        <v>2092</v>
      </c>
      <c r="O48" s="33">
        <f t="shared" si="3"/>
        <v>26374</v>
      </c>
      <c r="P48" s="33">
        <f t="shared" si="4"/>
        <v>72.257534246575347</v>
      </c>
    </row>
    <row r="49" spans="1:16" x14ac:dyDescent="0.2">
      <c r="A49" s="27" t="s">
        <v>52</v>
      </c>
      <c r="B49" s="20"/>
      <c r="C49" s="15">
        <f t="shared" ref="C49:O49" si="5">SUM(C42:C48)</f>
        <v>17771</v>
      </c>
      <c r="D49" s="15">
        <f t="shared" si="5"/>
        <v>15461</v>
      </c>
      <c r="E49" s="15">
        <f t="shared" si="5"/>
        <v>17512</v>
      </c>
      <c r="F49" s="15">
        <f t="shared" si="5"/>
        <v>16531</v>
      </c>
      <c r="G49" s="15">
        <f t="shared" si="5"/>
        <v>17260</v>
      </c>
      <c r="H49" s="15">
        <f t="shared" si="5"/>
        <v>17925</v>
      </c>
      <c r="I49" s="15">
        <f t="shared" si="5"/>
        <v>15229</v>
      </c>
      <c r="J49" s="15">
        <f t="shared" si="5"/>
        <v>16722</v>
      </c>
      <c r="K49" s="15">
        <f t="shared" si="5"/>
        <v>17573</v>
      </c>
      <c r="L49" s="15">
        <f t="shared" si="5"/>
        <v>15382</v>
      </c>
      <c r="M49" s="15">
        <f t="shared" si="5"/>
        <v>13331</v>
      </c>
      <c r="N49" s="15">
        <f t="shared" si="5"/>
        <v>13598</v>
      </c>
      <c r="O49" s="28">
        <f t="shared" si="5"/>
        <v>194295</v>
      </c>
      <c r="P49" s="28">
        <f>O49/365</f>
        <v>532.31506849315065</v>
      </c>
    </row>
    <row r="50" spans="1:16" ht="10.8" thickBot="1" x14ac:dyDescent="0.25">
      <c r="A50" s="47" t="s">
        <v>53</v>
      </c>
      <c r="B50" s="30"/>
      <c r="C50" s="31">
        <f>C49/31</f>
        <v>573.25806451612902</v>
      </c>
      <c r="D50" s="31">
        <f>D49/28</f>
        <v>552.17857142857144</v>
      </c>
      <c r="E50" s="31">
        <f>E49/31</f>
        <v>564.90322580645159</v>
      </c>
      <c r="F50" s="31">
        <f>F49/30</f>
        <v>551.0333333333333</v>
      </c>
      <c r="G50" s="31">
        <f>G49/31</f>
        <v>556.77419354838707</v>
      </c>
      <c r="H50" s="31">
        <f>H49/30</f>
        <v>597.5</v>
      </c>
      <c r="I50" s="31">
        <f>I49/31</f>
        <v>491.25806451612902</v>
      </c>
      <c r="J50" s="31">
        <f>J49/31</f>
        <v>539.41935483870964</v>
      </c>
      <c r="K50" s="31">
        <f>K49/30</f>
        <v>585.76666666666665</v>
      </c>
      <c r="L50" s="31">
        <f>L49/31</f>
        <v>496.19354838709677</v>
      </c>
      <c r="M50" s="31">
        <f>M49/30</f>
        <v>444.36666666666667</v>
      </c>
      <c r="N50" s="31">
        <f>N49/31</f>
        <v>438.64516129032256</v>
      </c>
      <c r="O50" s="48"/>
      <c r="P50" s="48"/>
    </row>
    <row r="53" spans="1:16" x14ac:dyDescent="0.2">
      <c r="A53" s="72" t="s">
        <v>61</v>
      </c>
      <c r="B53" s="72"/>
      <c r="C53" s="72"/>
      <c r="D53" s="72" t="s">
        <v>1</v>
      </c>
      <c r="E53" s="72"/>
      <c r="F53" s="72"/>
      <c r="G53" s="72"/>
      <c r="H53" s="72"/>
      <c r="I53" s="72"/>
      <c r="J53" s="72" t="s">
        <v>2</v>
      </c>
      <c r="K53" s="72"/>
      <c r="L53" s="72"/>
    </row>
    <row r="54" spans="1:1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9"/>
      <c r="O54" s="4" t="s">
        <v>3</v>
      </c>
      <c r="P54" s="5" t="s">
        <v>4</v>
      </c>
    </row>
    <row r="55" spans="1:16" x14ac:dyDescent="0.2">
      <c r="A55" s="77" t="s">
        <v>5</v>
      </c>
      <c r="B55" s="78" t="s">
        <v>6</v>
      </c>
      <c r="C55" s="8">
        <v>35431</v>
      </c>
      <c r="D55" s="8">
        <v>35462</v>
      </c>
      <c r="E55" s="8">
        <v>35490</v>
      </c>
      <c r="F55" s="8">
        <v>35521</v>
      </c>
      <c r="G55" s="8">
        <v>35551</v>
      </c>
      <c r="H55" s="8">
        <v>35582</v>
      </c>
      <c r="I55" s="8">
        <v>35612</v>
      </c>
      <c r="J55" s="8">
        <v>35643</v>
      </c>
      <c r="K55" s="8">
        <v>35674</v>
      </c>
      <c r="L55" s="8">
        <v>35704</v>
      </c>
      <c r="M55" s="8">
        <v>35735</v>
      </c>
      <c r="N55" s="8">
        <v>35765</v>
      </c>
      <c r="O55" s="9" t="s">
        <v>62</v>
      </c>
      <c r="P55" s="9" t="s">
        <v>62</v>
      </c>
    </row>
    <row r="56" spans="1:16" x14ac:dyDescent="0.2">
      <c r="A56" s="80" t="s">
        <v>9</v>
      </c>
      <c r="B56" s="86" t="s">
        <v>10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78</v>
      </c>
      <c r="M56" s="52">
        <v>79</v>
      </c>
      <c r="N56" s="52">
        <v>100</v>
      </c>
      <c r="O56" s="12">
        <f t="shared" ref="O56:O92" si="6">SUM(C56:N56)</f>
        <v>257</v>
      </c>
      <c r="P56" s="51">
        <f>O56/3</f>
        <v>85.666666666666671</v>
      </c>
    </row>
    <row r="57" spans="1:16" x14ac:dyDescent="0.2">
      <c r="A57" s="83" t="s">
        <v>9</v>
      </c>
      <c r="B57" s="87" t="s">
        <v>11</v>
      </c>
      <c r="C57" s="52">
        <v>93</v>
      </c>
      <c r="D57" s="1">
        <v>100</v>
      </c>
      <c r="E57" s="1">
        <v>104</v>
      </c>
      <c r="F57" s="52">
        <v>102</v>
      </c>
      <c r="G57" s="52">
        <v>92</v>
      </c>
      <c r="H57" s="52">
        <v>83</v>
      </c>
      <c r="I57" s="52">
        <v>90</v>
      </c>
      <c r="J57" s="52">
        <v>91</v>
      </c>
      <c r="K57" s="1">
        <v>92</v>
      </c>
      <c r="L57" s="1">
        <v>86</v>
      </c>
      <c r="M57" s="52">
        <v>85</v>
      </c>
      <c r="N57" s="1">
        <v>80</v>
      </c>
      <c r="O57" s="12">
        <f t="shared" si="6"/>
        <v>1098</v>
      </c>
      <c r="P57" s="51">
        <f t="shared" ref="P57:P78" si="7">O57/12</f>
        <v>91.5</v>
      </c>
    </row>
    <row r="58" spans="1:16" x14ac:dyDescent="0.2">
      <c r="A58" s="84" t="s">
        <v>9</v>
      </c>
      <c r="B58" s="88" t="s">
        <v>12</v>
      </c>
      <c r="C58" s="1">
        <v>102</v>
      </c>
      <c r="D58" s="1">
        <v>101</v>
      </c>
      <c r="E58" s="1">
        <v>105</v>
      </c>
      <c r="F58" s="52">
        <v>115</v>
      </c>
      <c r="G58" s="52">
        <v>99</v>
      </c>
      <c r="H58" s="52">
        <v>83</v>
      </c>
      <c r="I58" s="52">
        <v>80</v>
      </c>
      <c r="J58" s="52">
        <v>81</v>
      </c>
      <c r="K58" s="1">
        <v>82</v>
      </c>
      <c r="L58" s="1">
        <v>94</v>
      </c>
      <c r="M58" s="52">
        <v>106</v>
      </c>
      <c r="N58" s="52">
        <v>116</v>
      </c>
      <c r="O58" s="12">
        <f t="shared" si="6"/>
        <v>1164</v>
      </c>
      <c r="P58" s="51">
        <f t="shared" si="7"/>
        <v>97</v>
      </c>
    </row>
    <row r="59" spans="1:16" x14ac:dyDescent="0.2">
      <c r="A59" s="84" t="s">
        <v>9</v>
      </c>
      <c r="B59" s="88" t="s">
        <v>13</v>
      </c>
      <c r="C59" s="1">
        <v>93</v>
      </c>
      <c r="D59" s="1">
        <v>85</v>
      </c>
      <c r="E59" s="52">
        <v>83</v>
      </c>
      <c r="F59" s="52">
        <v>90</v>
      </c>
      <c r="G59" s="52">
        <v>86</v>
      </c>
      <c r="H59" s="52">
        <v>85</v>
      </c>
      <c r="I59" s="52">
        <v>86</v>
      </c>
      <c r="J59" s="52">
        <v>85</v>
      </c>
      <c r="K59" s="1">
        <v>90</v>
      </c>
      <c r="L59" s="1">
        <v>95</v>
      </c>
      <c r="M59" s="52">
        <v>97</v>
      </c>
      <c r="N59" s="1">
        <v>108</v>
      </c>
      <c r="O59" s="12">
        <f t="shared" si="6"/>
        <v>1083</v>
      </c>
      <c r="P59" s="51">
        <f t="shared" si="7"/>
        <v>90.25</v>
      </c>
    </row>
    <row r="60" spans="1:16" x14ac:dyDescent="0.2">
      <c r="A60" s="84" t="s">
        <v>9</v>
      </c>
      <c r="B60" s="88" t="s">
        <v>14</v>
      </c>
      <c r="C60" s="1">
        <v>99</v>
      </c>
      <c r="D60" s="1">
        <v>95</v>
      </c>
      <c r="E60" s="1">
        <v>97</v>
      </c>
      <c r="F60" s="52">
        <v>104</v>
      </c>
      <c r="G60" s="52">
        <v>93</v>
      </c>
      <c r="H60" s="52">
        <v>82</v>
      </c>
      <c r="I60" s="52">
        <v>91</v>
      </c>
      <c r="J60" s="52">
        <v>97</v>
      </c>
      <c r="K60" s="1">
        <v>105</v>
      </c>
      <c r="L60" s="52">
        <v>97</v>
      </c>
      <c r="M60" s="52">
        <v>88</v>
      </c>
      <c r="N60" s="1">
        <v>94</v>
      </c>
      <c r="O60" s="12">
        <f t="shared" si="6"/>
        <v>1142</v>
      </c>
      <c r="P60" s="51">
        <f t="shared" si="7"/>
        <v>95.166666666666671</v>
      </c>
    </row>
    <row r="61" spans="1:16" x14ac:dyDescent="0.2">
      <c r="A61" s="83" t="s">
        <v>9</v>
      </c>
      <c r="B61" s="87" t="s">
        <v>15</v>
      </c>
      <c r="C61" s="1">
        <v>82</v>
      </c>
      <c r="D61" s="1">
        <v>82</v>
      </c>
      <c r="E61" s="1">
        <v>86</v>
      </c>
      <c r="F61" s="1">
        <v>94</v>
      </c>
      <c r="G61" s="1">
        <v>87</v>
      </c>
      <c r="H61" s="1">
        <v>84</v>
      </c>
      <c r="I61" s="1">
        <v>86</v>
      </c>
      <c r="J61" s="52">
        <v>85</v>
      </c>
      <c r="K61" s="1">
        <v>87</v>
      </c>
      <c r="L61" s="1">
        <v>86</v>
      </c>
      <c r="M61" s="1">
        <v>88</v>
      </c>
      <c r="N61" s="52">
        <v>81</v>
      </c>
      <c r="O61" s="12">
        <f t="shared" si="6"/>
        <v>1028</v>
      </c>
      <c r="P61" s="51">
        <f t="shared" si="7"/>
        <v>85.666666666666671</v>
      </c>
    </row>
    <row r="62" spans="1:16" x14ac:dyDescent="0.2">
      <c r="A62" s="83" t="s">
        <v>9</v>
      </c>
      <c r="B62" s="87" t="s">
        <v>16</v>
      </c>
      <c r="C62" s="52">
        <v>122</v>
      </c>
      <c r="D62" s="52">
        <v>104</v>
      </c>
      <c r="E62" s="52">
        <v>110</v>
      </c>
      <c r="F62" s="52">
        <v>105</v>
      </c>
      <c r="G62" s="52">
        <v>100</v>
      </c>
      <c r="H62" s="1">
        <v>107</v>
      </c>
      <c r="I62" s="1">
        <v>91</v>
      </c>
      <c r="J62" s="1">
        <v>87</v>
      </c>
      <c r="K62" s="1">
        <v>90</v>
      </c>
      <c r="L62" s="1">
        <v>98</v>
      </c>
      <c r="M62" s="1">
        <v>84</v>
      </c>
      <c r="N62" s="1">
        <v>92</v>
      </c>
      <c r="O62" s="12">
        <f t="shared" si="6"/>
        <v>1190</v>
      </c>
      <c r="P62" s="51">
        <f t="shared" si="7"/>
        <v>99.166666666666671</v>
      </c>
    </row>
    <row r="63" spans="1:16" x14ac:dyDescent="0.2">
      <c r="A63" s="84" t="s">
        <v>9</v>
      </c>
      <c r="B63" s="88" t="s">
        <v>17</v>
      </c>
      <c r="C63" s="52">
        <v>96</v>
      </c>
      <c r="D63" s="52">
        <v>94</v>
      </c>
      <c r="E63" s="52">
        <v>97</v>
      </c>
      <c r="F63" s="52">
        <v>104</v>
      </c>
      <c r="G63" s="52">
        <v>95</v>
      </c>
      <c r="H63" s="1">
        <v>93</v>
      </c>
      <c r="I63" s="1">
        <v>91</v>
      </c>
      <c r="J63" s="52">
        <v>87</v>
      </c>
      <c r="K63" s="1">
        <v>94</v>
      </c>
      <c r="L63" s="1">
        <v>107</v>
      </c>
      <c r="M63" s="1">
        <v>110</v>
      </c>
      <c r="N63" s="1">
        <v>115</v>
      </c>
      <c r="O63" s="12">
        <f t="shared" si="6"/>
        <v>1183</v>
      </c>
      <c r="P63" s="51">
        <f t="shared" si="7"/>
        <v>98.583333333333329</v>
      </c>
    </row>
    <row r="64" spans="1:16" x14ac:dyDescent="0.2">
      <c r="A64" s="84" t="s">
        <v>9</v>
      </c>
      <c r="B64" s="88" t="s">
        <v>18</v>
      </c>
      <c r="C64" s="1">
        <v>106</v>
      </c>
      <c r="D64" s="1">
        <v>110</v>
      </c>
      <c r="E64" s="1">
        <v>115</v>
      </c>
      <c r="F64" s="1">
        <v>118</v>
      </c>
      <c r="G64" s="52">
        <v>113</v>
      </c>
      <c r="H64" s="1">
        <v>101</v>
      </c>
      <c r="I64" s="1">
        <v>98</v>
      </c>
      <c r="J64" s="1">
        <v>100</v>
      </c>
      <c r="K64" s="1">
        <v>101</v>
      </c>
      <c r="L64" s="52">
        <v>90</v>
      </c>
      <c r="M64" s="52">
        <v>83</v>
      </c>
      <c r="N64" s="1">
        <v>90</v>
      </c>
      <c r="O64" s="12">
        <f t="shared" si="6"/>
        <v>1225</v>
      </c>
      <c r="P64" s="51">
        <f t="shared" si="7"/>
        <v>102.08333333333333</v>
      </c>
    </row>
    <row r="65" spans="1:16" x14ac:dyDescent="0.2">
      <c r="A65" s="84" t="s">
        <v>9</v>
      </c>
      <c r="B65" s="88" t="s">
        <v>19</v>
      </c>
      <c r="C65" s="1">
        <v>100</v>
      </c>
      <c r="D65" s="1">
        <v>105</v>
      </c>
      <c r="E65" s="1">
        <v>109</v>
      </c>
      <c r="F65" s="1">
        <v>108</v>
      </c>
      <c r="G65" s="1">
        <v>131</v>
      </c>
      <c r="H65" s="1">
        <v>96</v>
      </c>
      <c r="I65" s="1">
        <v>94</v>
      </c>
      <c r="J65" s="1">
        <v>92</v>
      </c>
      <c r="K65" s="1">
        <v>96</v>
      </c>
      <c r="L65" s="1">
        <v>93</v>
      </c>
      <c r="M65" s="1">
        <v>96</v>
      </c>
      <c r="N65" s="1">
        <v>93</v>
      </c>
      <c r="O65" s="12">
        <f t="shared" si="6"/>
        <v>1213</v>
      </c>
      <c r="P65" s="51">
        <f t="shared" si="7"/>
        <v>101.08333333333333</v>
      </c>
    </row>
    <row r="66" spans="1:16" x14ac:dyDescent="0.2">
      <c r="A66" s="84" t="s">
        <v>9</v>
      </c>
      <c r="B66" s="88" t="s">
        <v>20</v>
      </c>
      <c r="C66" s="1">
        <v>87</v>
      </c>
      <c r="D66" s="1">
        <v>89</v>
      </c>
      <c r="E66" s="1">
        <v>87</v>
      </c>
      <c r="F66" s="1">
        <v>95</v>
      </c>
      <c r="G66" s="52">
        <v>92</v>
      </c>
      <c r="H66" s="1">
        <v>94</v>
      </c>
      <c r="I66" s="1">
        <v>93</v>
      </c>
      <c r="J66" s="1">
        <v>86</v>
      </c>
      <c r="K66" s="1">
        <v>93</v>
      </c>
      <c r="L66" s="1">
        <v>87</v>
      </c>
      <c r="M66" s="1">
        <v>90</v>
      </c>
      <c r="N66" s="1">
        <v>89</v>
      </c>
      <c r="O66" s="12">
        <f t="shared" si="6"/>
        <v>1082</v>
      </c>
      <c r="P66" s="51">
        <f t="shared" si="7"/>
        <v>90.166666666666671</v>
      </c>
    </row>
    <row r="67" spans="1:16" x14ac:dyDescent="0.2">
      <c r="A67" s="84" t="s">
        <v>9</v>
      </c>
      <c r="B67" s="88" t="s">
        <v>21</v>
      </c>
      <c r="C67" s="1">
        <v>85</v>
      </c>
      <c r="D67" s="1">
        <v>84</v>
      </c>
      <c r="E67" s="1">
        <v>86</v>
      </c>
      <c r="F67" s="1">
        <v>93</v>
      </c>
      <c r="G67" s="1">
        <v>87</v>
      </c>
      <c r="H67" s="1">
        <v>85</v>
      </c>
      <c r="I67" s="1">
        <v>87</v>
      </c>
      <c r="J67" s="1">
        <v>84</v>
      </c>
      <c r="K67" s="1">
        <v>89</v>
      </c>
      <c r="L67" s="1">
        <v>86</v>
      </c>
      <c r="M67" s="1">
        <v>89</v>
      </c>
      <c r="N67" s="1">
        <v>83</v>
      </c>
      <c r="O67" s="12">
        <f t="shared" si="6"/>
        <v>1038</v>
      </c>
      <c r="P67" s="51">
        <f t="shared" si="7"/>
        <v>86.5</v>
      </c>
    </row>
    <row r="68" spans="1:16" x14ac:dyDescent="0.2">
      <c r="A68" s="84" t="s">
        <v>9</v>
      </c>
      <c r="B68" s="88" t="s">
        <v>22</v>
      </c>
      <c r="C68" s="1">
        <v>92</v>
      </c>
      <c r="D68" s="1">
        <v>93</v>
      </c>
      <c r="E68" s="1">
        <v>99</v>
      </c>
      <c r="F68" s="1">
        <v>104</v>
      </c>
      <c r="G68" s="1">
        <v>91</v>
      </c>
      <c r="H68" s="1">
        <v>88</v>
      </c>
      <c r="I68" s="1">
        <v>89</v>
      </c>
      <c r="J68" s="1">
        <v>87</v>
      </c>
      <c r="K68" s="1">
        <v>92</v>
      </c>
      <c r="L68" s="52">
        <v>90</v>
      </c>
      <c r="M68" s="52">
        <v>93</v>
      </c>
      <c r="N68" s="1">
        <v>86</v>
      </c>
      <c r="O68" s="12">
        <f t="shared" si="6"/>
        <v>1104</v>
      </c>
      <c r="P68" s="51">
        <f t="shared" si="7"/>
        <v>92</v>
      </c>
    </row>
    <row r="69" spans="1:16" x14ac:dyDescent="0.2">
      <c r="A69" s="83" t="s">
        <v>9</v>
      </c>
      <c r="B69" s="87" t="s">
        <v>23</v>
      </c>
      <c r="C69" s="1">
        <v>87</v>
      </c>
      <c r="D69" s="52">
        <v>86</v>
      </c>
      <c r="E69" s="52">
        <v>87</v>
      </c>
      <c r="F69" s="52">
        <v>85</v>
      </c>
      <c r="G69" s="52">
        <v>80</v>
      </c>
      <c r="H69" s="52">
        <v>82</v>
      </c>
      <c r="I69" s="52">
        <v>83</v>
      </c>
      <c r="J69" s="52">
        <v>82</v>
      </c>
      <c r="K69" s="52">
        <v>79</v>
      </c>
      <c r="L69" s="52">
        <v>77</v>
      </c>
      <c r="M69" s="52">
        <v>82</v>
      </c>
      <c r="N69" s="52">
        <v>80</v>
      </c>
      <c r="O69" s="12">
        <f t="shared" si="6"/>
        <v>990</v>
      </c>
      <c r="P69" s="51">
        <f t="shared" si="7"/>
        <v>82.5</v>
      </c>
    </row>
    <row r="70" spans="1:16" x14ac:dyDescent="0.2">
      <c r="A70" s="84" t="s">
        <v>9</v>
      </c>
      <c r="B70" s="88" t="s">
        <v>24</v>
      </c>
      <c r="C70" s="1">
        <v>90</v>
      </c>
      <c r="D70" s="1">
        <v>94</v>
      </c>
      <c r="E70" s="1">
        <v>98</v>
      </c>
      <c r="F70" s="1">
        <v>104</v>
      </c>
      <c r="G70" s="52">
        <v>97</v>
      </c>
      <c r="H70" s="1">
        <v>193</v>
      </c>
      <c r="I70" s="1">
        <v>94</v>
      </c>
      <c r="J70" s="1">
        <v>91</v>
      </c>
      <c r="K70" s="1">
        <v>96</v>
      </c>
      <c r="L70" s="1">
        <v>95</v>
      </c>
      <c r="M70" s="1">
        <v>98</v>
      </c>
      <c r="N70" s="52">
        <v>102</v>
      </c>
      <c r="O70" s="12">
        <f t="shared" si="6"/>
        <v>1252</v>
      </c>
      <c r="P70" s="51">
        <f t="shared" si="7"/>
        <v>104.33333333333333</v>
      </c>
    </row>
    <row r="71" spans="1:16" x14ac:dyDescent="0.2">
      <c r="A71" s="84" t="s">
        <v>9</v>
      </c>
      <c r="B71" s="88" t="s">
        <v>25</v>
      </c>
      <c r="C71" s="1">
        <v>107</v>
      </c>
      <c r="D71" s="1">
        <v>99</v>
      </c>
      <c r="E71" s="1">
        <v>99</v>
      </c>
      <c r="F71" s="1">
        <v>104</v>
      </c>
      <c r="G71" s="52">
        <v>115</v>
      </c>
      <c r="H71" s="1">
        <v>112</v>
      </c>
      <c r="I71" s="52">
        <v>106</v>
      </c>
      <c r="J71" s="1">
        <v>109</v>
      </c>
      <c r="K71" s="1">
        <v>101</v>
      </c>
      <c r="L71" s="1">
        <v>98</v>
      </c>
      <c r="M71" s="1">
        <v>105</v>
      </c>
      <c r="N71" s="1">
        <v>120</v>
      </c>
      <c r="O71" s="12">
        <f t="shared" si="6"/>
        <v>1275</v>
      </c>
      <c r="P71" s="51">
        <f t="shared" si="7"/>
        <v>106.25</v>
      </c>
    </row>
    <row r="72" spans="1:16" x14ac:dyDescent="0.2">
      <c r="A72" s="83" t="s">
        <v>9</v>
      </c>
      <c r="B72" s="87" t="s">
        <v>26</v>
      </c>
      <c r="C72" s="1">
        <v>108</v>
      </c>
      <c r="D72" s="52">
        <v>107</v>
      </c>
      <c r="E72" s="52">
        <v>116</v>
      </c>
      <c r="F72" s="52">
        <v>115</v>
      </c>
      <c r="G72" s="52">
        <v>110</v>
      </c>
      <c r="H72" s="1">
        <v>101</v>
      </c>
      <c r="I72" s="52">
        <v>101</v>
      </c>
      <c r="J72" s="1">
        <v>95</v>
      </c>
      <c r="K72" s="1">
        <v>107</v>
      </c>
      <c r="L72" s="1">
        <v>96</v>
      </c>
      <c r="M72" s="1">
        <v>111</v>
      </c>
      <c r="N72" s="1">
        <v>125</v>
      </c>
      <c r="O72" s="12">
        <f t="shared" si="6"/>
        <v>1292</v>
      </c>
      <c r="P72" s="51">
        <f t="shared" si="7"/>
        <v>107.66666666666667</v>
      </c>
    </row>
    <row r="73" spans="1:16" x14ac:dyDescent="0.2">
      <c r="A73" s="84" t="s">
        <v>9</v>
      </c>
      <c r="B73" s="88" t="s">
        <v>27</v>
      </c>
      <c r="C73" s="1">
        <v>105</v>
      </c>
      <c r="D73" s="1">
        <v>114</v>
      </c>
      <c r="E73" s="1">
        <v>109</v>
      </c>
      <c r="F73" s="1">
        <v>111</v>
      </c>
      <c r="G73" s="52">
        <v>100</v>
      </c>
      <c r="H73" s="1">
        <v>102</v>
      </c>
      <c r="I73" s="52">
        <v>85</v>
      </c>
      <c r="J73" s="52">
        <v>90</v>
      </c>
      <c r="K73" s="1">
        <v>92</v>
      </c>
      <c r="L73" s="1">
        <v>88</v>
      </c>
      <c r="M73" s="1">
        <v>89</v>
      </c>
      <c r="N73" s="1">
        <v>92</v>
      </c>
      <c r="O73" s="12">
        <f t="shared" si="6"/>
        <v>1177</v>
      </c>
      <c r="P73" s="51">
        <f t="shared" si="7"/>
        <v>98.083333333333329</v>
      </c>
    </row>
    <row r="74" spans="1:16" x14ac:dyDescent="0.2">
      <c r="A74" s="83" t="s">
        <v>9</v>
      </c>
      <c r="B74" s="87" t="s">
        <v>28</v>
      </c>
      <c r="C74" s="55">
        <v>104</v>
      </c>
      <c r="D74" s="55">
        <v>110</v>
      </c>
      <c r="E74" s="55">
        <v>110</v>
      </c>
      <c r="F74" s="1">
        <v>111</v>
      </c>
      <c r="G74" s="52">
        <v>97</v>
      </c>
      <c r="H74" s="1">
        <v>92</v>
      </c>
      <c r="I74" s="52">
        <v>92</v>
      </c>
      <c r="J74" s="1">
        <v>91</v>
      </c>
      <c r="K74" s="1">
        <v>92</v>
      </c>
      <c r="L74" s="1">
        <v>93</v>
      </c>
      <c r="M74" s="1">
        <v>100</v>
      </c>
      <c r="N74" s="1">
        <v>101</v>
      </c>
      <c r="O74" s="12">
        <f t="shared" si="6"/>
        <v>1193</v>
      </c>
      <c r="P74" s="51">
        <f t="shared" si="7"/>
        <v>99.416666666666671</v>
      </c>
    </row>
    <row r="75" spans="1:16" x14ac:dyDescent="0.2">
      <c r="A75" s="83" t="s">
        <v>9</v>
      </c>
      <c r="B75" s="87" t="s">
        <v>29</v>
      </c>
      <c r="C75" s="52">
        <v>98</v>
      </c>
      <c r="D75" s="52">
        <v>101</v>
      </c>
      <c r="E75" s="52">
        <v>96</v>
      </c>
      <c r="F75" s="52">
        <v>93</v>
      </c>
      <c r="G75" s="52">
        <v>91</v>
      </c>
      <c r="H75" s="1">
        <v>94</v>
      </c>
      <c r="I75" s="52">
        <v>98</v>
      </c>
      <c r="J75" s="1">
        <v>98</v>
      </c>
      <c r="K75" s="1">
        <v>97</v>
      </c>
      <c r="L75" s="52">
        <v>93</v>
      </c>
      <c r="M75" s="52">
        <v>96</v>
      </c>
      <c r="N75" s="1">
        <v>87</v>
      </c>
      <c r="O75" s="12">
        <f t="shared" si="6"/>
        <v>1142</v>
      </c>
      <c r="P75" s="51">
        <f t="shared" si="7"/>
        <v>95.166666666666671</v>
      </c>
    </row>
    <row r="76" spans="1:16" x14ac:dyDescent="0.2">
      <c r="A76" s="84" t="s">
        <v>9</v>
      </c>
      <c r="B76" s="88" t="s">
        <v>30</v>
      </c>
      <c r="C76" s="1">
        <v>113</v>
      </c>
      <c r="D76" s="1">
        <v>109</v>
      </c>
      <c r="E76" s="1">
        <v>102</v>
      </c>
      <c r="F76" s="1">
        <v>106</v>
      </c>
      <c r="G76" s="1">
        <v>98</v>
      </c>
      <c r="H76" s="52">
        <v>95</v>
      </c>
      <c r="I76" s="1">
        <v>93</v>
      </c>
      <c r="J76" s="1">
        <v>92</v>
      </c>
      <c r="K76" s="1">
        <v>99</v>
      </c>
      <c r="L76" s="1">
        <v>96</v>
      </c>
      <c r="M76" s="1">
        <v>116</v>
      </c>
      <c r="N76" s="1">
        <v>120</v>
      </c>
      <c r="O76" s="12">
        <f t="shared" si="6"/>
        <v>1239</v>
      </c>
      <c r="P76" s="51">
        <f t="shared" si="7"/>
        <v>103.25</v>
      </c>
    </row>
    <row r="77" spans="1:16" x14ac:dyDescent="0.2">
      <c r="A77" s="83" t="s">
        <v>9</v>
      </c>
      <c r="B77" s="87" t="s">
        <v>31</v>
      </c>
      <c r="C77" s="52">
        <v>177</v>
      </c>
      <c r="D77" s="52">
        <v>83</v>
      </c>
      <c r="E77" s="52">
        <v>84</v>
      </c>
      <c r="F77" s="52">
        <v>91</v>
      </c>
      <c r="G77" s="52">
        <v>86</v>
      </c>
      <c r="H77" s="52">
        <v>85</v>
      </c>
      <c r="I77" s="1">
        <v>88</v>
      </c>
      <c r="J77" s="1">
        <v>89</v>
      </c>
      <c r="K77" s="1">
        <v>90</v>
      </c>
      <c r="L77" s="1">
        <v>85</v>
      </c>
      <c r="M77" s="1">
        <v>83</v>
      </c>
      <c r="N77" s="1">
        <v>85</v>
      </c>
      <c r="O77" s="12">
        <f t="shared" si="6"/>
        <v>1126</v>
      </c>
      <c r="P77" s="51">
        <f t="shared" si="7"/>
        <v>93.833333333333329</v>
      </c>
    </row>
    <row r="78" spans="1:16" x14ac:dyDescent="0.2">
      <c r="A78" s="83" t="s">
        <v>9</v>
      </c>
      <c r="B78" s="87" t="s">
        <v>32</v>
      </c>
      <c r="C78" s="52">
        <v>91</v>
      </c>
      <c r="D78" s="52">
        <v>81</v>
      </c>
      <c r="E78" s="52">
        <v>79</v>
      </c>
      <c r="F78" s="52">
        <v>87</v>
      </c>
      <c r="G78" s="52">
        <v>85</v>
      </c>
      <c r="H78" s="1">
        <v>80</v>
      </c>
      <c r="I78" s="1">
        <v>105</v>
      </c>
      <c r="J78" s="52">
        <v>85</v>
      </c>
      <c r="K78" s="1">
        <v>83</v>
      </c>
      <c r="L78" s="52">
        <v>103</v>
      </c>
      <c r="M78" s="1">
        <v>94</v>
      </c>
      <c r="N78" s="1">
        <v>93</v>
      </c>
      <c r="O78" s="12">
        <f t="shared" si="6"/>
        <v>1066</v>
      </c>
      <c r="P78" s="51">
        <f t="shared" si="7"/>
        <v>88.833333333333329</v>
      </c>
    </row>
    <row r="79" spans="1:16" x14ac:dyDescent="0.2">
      <c r="A79" s="84" t="s">
        <v>9</v>
      </c>
      <c r="B79" s="88" t="s">
        <v>33</v>
      </c>
      <c r="C79" s="1">
        <v>94</v>
      </c>
      <c r="D79" s="1">
        <v>93</v>
      </c>
      <c r="E79" s="1">
        <v>101</v>
      </c>
      <c r="F79" s="1">
        <v>105</v>
      </c>
      <c r="G79" s="1">
        <v>92</v>
      </c>
      <c r="H79" s="1">
        <v>89</v>
      </c>
      <c r="I79" s="1">
        <v>89</v>
      </c>
      <c r="J79" s="1">
        <v>87</v>
      </c>
      <c r="K79" s="1">
        <v>92</v>
      </c>
      <c r="L79" s="1">
        <v>87</v>
      </c>
      <c r="M79" s="1">
        <v>0</v>
      </c>
      <c r="N79" s="1">
        <v>0</v>
      </c>
      <c r="O79" s="12">
        <f t="shared" si="6"/>
        <v>929</v>
      </c>
      <c r="P79" s="51">
        <f>O79/10</f>
        <v>92.9</v>
      </c>
    </row>
    <row r="80" spans="1:16" x14ac:dyDescent="0.2">
      <c r="A80" s="83" t="s">
        <v>9</v>
      </c>
      <c r="B80" s="87" t="s">
        <v>34</v>
      </c>
      <c r="C80" s="1">
        <v>97</v>
      </c>
      <c r="D80" s="52">
        <v>90</v>
      </c>
      <c r="E80" s="52">
        <v>98</v>
      </c>
      <c r="F80" s="1">
        <v>103</v>
      </c>
      <c r="G80" s="1">
        <v>93</v>
      </c>
      <c r="H80" s="52">
        <v>129</v>
      </c>
      <c r="I80" s="1">
        <v>91</v>
      </c>
      <c r="J80" s="1">
        <v>87</v>
      </c>
      <c r="K80" s="1">
        <v>96</v>
      </c>
      <c r="L80" s="1">
        <v>92</v>
      </c>
      <c r="M80" s="1">
        <v>96</v>
      </c>
      <c r="N80" s="1">
        <v>108</v>
      </c>
      <c r="O80" s="12">
        <f t="shared" si="6"/>
        <v>1180</v>
      </c>
      <c r="P80" s="51">
        <f t="shared" ref="P80:P92" si="8">O80/12</f>
        <v>98.333333333333329</v>
      </c>
    </row>
    <row r="81" spans="1:16" x14ac:dyDescent="0.2">
      <c r="A81" s="83" t="s">
        <v>9</v>
      </c>
      <c r="B81" s="87" t="s">
        <v>35</v>
      </c>
      <c r="C81" s="52">
        <v>94</v>
      </c>
      <c r="D81" s="52">
        <v>96</v>
      </c>
      <c r="E81" s="52">
        <v>105</v>
      </c>
      <c r="F81" s="52">
        <v>100</v>
      </c>
      <c r="G81" s="52">
        <v>88</v>
      </c>
      <c r="H81" s="52">
        <v>92</v>
      </c>
      <c r="I81" s="52">
        <v>95</v>
      </c>
      <c r="J81" s="52">
        <v>88</v>
      </c>
      <c r="K81" s="1">
        <v>98</v>
      </c>
      <c r="L81" s="1">
        <v>94</v>
      </c>
      <c r="M81" s="1">
        <v>106</v>
      </c>
      <c r="N81" s="1">
        <v>115</v>
      </c>
      <c r="O81" s="12">
        <f t="shared" si="6"/>
        <v>1171</v>
      </c>
      <c r="P81" s="51">
        <f t="shared" si="8"/>
        <v>97.583333333333329</v>
      </c>
    </row>
    <row r="82" spans="1:16" x14ac:dyDescent="0.2">
      <c r="A82" s="83" t="s">
        <v>9</v>
      </c>
      <c r="B82" s="87" t="s">
        <v>36</v>
      </c>
      <c r="C82" s="52">
        <v>111</v>
      </c>
      <c r="D82" s="52">
        <v>113</v>
      </c>
      <c r="E82" s="52">
        <v>106</v>
      </c>
      <c r="F82" s="52">
        <v>107</v>
      </c>
      <c r="G82" s="52">
        <v>95</v>
      </c>
      <c r="H82" s="52">
        <v>97</v>
      </c>
      <c r="I82" s="52">
        <v>92</v>
      </c>
      <c r="J82" s="52">
        <v>91</v>
      </c>
      <c r="K82" s="1">
        <v>96</v>
      </c>
      <c r="L82" s="52">
        <v>93</v>
      </c>
      <c r="M82" s="1">
        <v>98</v>
      </c>
      <c r="N82" s="1">
        <v>119</v>
      </c>
      <c r="O82" s="12">
        <f t="shared" si="6"/>
        <v>1218</v>
      </c>
      <c r="P82" s="51">
        <f t="shared" si="8"/>
        <v>101.5</v>
      </c>
    </row>
    <row r="83" spans="1:16" x14ac:dyDescent="0.2">
      <c r="A83" s="83" t="s">
        <v>9</v>
      </c>
      <c r="B83" s="87" t="s">
        <v>37</v>
      </c>
      <c r="C83" s="52">
        <v>112</v>
      </c>
      <c r="D83" s="52">
        <v>102</v>
      </c>
      <c r="E83" s="52">
        <v>104</v>
      </c>
      <c r="F83" s="1">
        <v>111</v>
      </c>
      <c r="G83" s="52">
        <v>97</v>
      </c>
      <c r="H83" s="52">
        <v>97</v>
      </c>
      <c r="I83" s="52">
        <v>283</v>
      </c>
      <c r="J83" s="1">
        <v>228</v>
      </c>
      <c r="K83" s="1">
        <v>215</v>
      </c>
      <c r="L83" s="52">
        <v>182</v>
      </c>
      <c r="M83" s="52">
        <v>128</v>
      </c>
      <c r="N83" s="52">
        <v>170</v>
      </c>
      <c r="O83" s="12">
        <f t="shared" si="6"/>
        <v>1829</v>
      </c>
      <c r="P83" s="51">
        <f t="shared" si="8"/>
        <v>152.41666666666666</v>
      </c>
    </row>
    <row r="84" spans="1:16" x14ac:dyDescent="0.2">
      <c r="A84" s="84" t="s">
        <v>38</v>
      </c>
      <c r="B84" s="88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2">
        <f t="shared" si="6"/>
        <v>0</v>
      </c>
      <c r="P84" s="51">
        <f t="shared" si="8"/>
        <v>0</v>
      </c>
    </row>
    <row r="85" spans="1:16" x14ac:dyDescent="0.2">
      <c r="A85" s="83" t="s">
        <v>40</v>
      </c>
      <c r="B85" s="87" t="s">
        <v>41</v>
      </c>
      <c r="C85" s="52">
        <v>137</v>
      </c>
      <c r="D85" s="52">
        <v>106</v>
      </c>
      <c r="E85" s="52">
        <v>108</v>
      </c>
      <c r="F85" s="52">
        <v>101</v>
      </c>
      <c r="G85" s="52">
        <v>95</v>
      </c>
      <c r="H85" s="52">
        <v>108</v>
      </c>
      <c r="I85" s="52">
        <v>106</v>
      </c>
      <c r="J85" s="52">
        <v>103</v>
      </c>
      <c r="K85" s="1">
        <v>103</v>
      </c>
      <c r="L85" s="52">
        <v>97</v>
      </c>
      <c r="M85" s="52">
        <v>101</v>
      </c>
      <c r="N85" s="52">
        <v>104</v>
      </c>
      <c r="O85" s="12">
        <f t="shared" si="6"/>
        <v>1269</v>
      </c>
      <c r="P85" s="51">
        <f t="shared" si="8"/>
        <v>105.75</v>
      </c>
    </row>
    <row r="86" spans="1:16" x14ac:dyDescent="0.2">
      <c r="A86" s="84" t="s">
        <v>40</v>
      </c>
      <c r="B86" s="88" t="s">
        <v>42</v>
      </c>
      <c r="C86" s="1">
        <v>102</v>
      </c>
      <c r="D86" s="1">
        <v>100</v>
      </c>
      <c r="E86" s="1">
        <v>104</v>
      </c>
      <c r="F86" s="1">
        <v>104</v>
      </c>
      <c r="G86" s="1">
        <v>90</v>
      </c>
      <c r="H86" s="52">
        <v>103</v>
      </c>
      <c r="I86" s="1">
        <v>102</v>
      </c>
      <c r="J86" s="1">
        <v>95</v>
      </c>
      <c r="K86" s="1">
        <v>97</v>
      </c>
      <c r="L86" s="1">
        <v>95</v>
      </c>
      <c r="M86" s="1">
        <v>100</v>
      </c>
      <c r="N86" s="1">
        <v>104</v>
      </c>
      <c r="O86" s="12">
        <f t="shared" si="6"/>
        <v>1196</v>
      </c>
      <c r="P86" s="51">
        <f t="shared" si="8"/>
        <v>99.666666666666671</v>
      </c>
    </row>
    <row r="87" spans="1:16" x14ac:dyDescent="0.2">
      <c r="A87" s="84" t="s">
        <v>40</v>
      </c>
      <c r="B87" s="88" t="s">
        <v>43</v>
      </c>
      <c r="C87" s="1">
        <v>113</v>
      </c>
      <c r="D87" s="1">
        <v>116</v>
      </c>
      <c r="E87" s="1">
        <v>118</v>
      </c>
      <c r="F87" s="1">
        <v>110</v>
      </c>
      <c r="G87" s="1">
        <v>99</v>
      </c>
      <c r="H87" s="1">
        <v>104</v>
      </c>
      <c r="I87" s="1">
        <v>106</v>
      </c>
      <c r="J87" s="1">
        <v>100</v>
      </c>
      <c r="K87" s="1">
        <v>100</v>
      </c>
      <c r="L87" s="1">
        <v>93</v>
      </c>
      <c r="M87" s="1">
        <v>98</v>
      </c>
      <c r="N87" s="1">
        <v>111</v>
      </c>
      <c r="O87" s="12">
        <f t="shared" si="6"/>
        <v>1268</v>
      </c>
      <c r="P87" s="51">
        <f t="shared" si="8"/>
        <v>105.66666666666667</v>
      </c>
    </row>
    <row r="88" spans="1:16" x14ac:dyDescent="0.2">
      <c r="A88" s="84" t="s">
        <v>40</v>
      </c>
      <c r="B88" s="88" t="s">
        <v>44</v>
      </c>
      <c r="C88" s="1">
        <v>112</v>
      </c>
      <c r="D88" s="1">
        <v>113</v>
      </c>
      <c r="E88" s="1">
        <v>116</v>
      </c>
      <c r="F88" s="1">
        <v>111</v>
      </c>
      <c r="G88" s="1">
        <v>107</v>
      </c>
      <c r="H88" s="1">
        <v>114</v>
      </c>
      <c r="I88" s="1">
        <v>112</v>
      </c>
      <c r="J88" s="1">
        <v>100</v>
      </c>
      <c r="K88" s="1">
        <v>97</v>
      </c>
      <c r="L88" s="52">
        <v>93</v>
      </c>
      <c r="M88" s="1">
        <v>97</v>
      </c>
      <c r="N88" s="1">
        <v>121</v>
      </c>
      <c r="O88" s="12">
        <f t="shared" si="6"/>
        <v>1293</v>
      </c>
      <c r="P88" s="51">
        <f t="shared" si="8"/>
        <v>107.75</v>
      </c>
    </row>
    <row r="89" spans="1:16" x14ac:dyDescent="0.2">
      <c r="A89" s="84" t="s">
        <v>45</v>
      </c>
      <c r="B89" s="88" t="s">
        <v>46</v>
      </c>
      <c r="C89" s="1">
        <v>106</v>
      </c>
      <c r="D89" s="1">
        <v>103</v>
      </c>
      <c r="E89" s="1">
        <v>104</v>
      </c>
      <c r="F89" s="1">
        <v>108</v>
      </c>
      <c r="G89" s="1">
        <v>112</v>
      </c>
      <c r="H89" s="52">
        <v>99</v>
      </c>
      <c r="I89" s="52">
        <v>98</v>
      </c>
      <c r="J89" s="52">
        <v>96</v>
      </c>
      <c r="K89" s="1">
        <v>105</v>
      </c>
      <c r="L89" s="1">
        <v>97</v>
      </c>
      <c r="M89" s="1">
        <v>97</v>
      </c>
      <c r="N89" s="52">
        <v>100</v>
      </c>
      <c r="O89" s="12">
        <f t="shared" si="6"/>
        <v>1225</v>
      </c>
      <c r="P89" s="51">
        <f t="shared" si="8"/>
        <v>102.08333333333333</v>
      </c>
    </row>
    <row r="90" spans="1:16" x14ac:dyDescent="0.2">
      <c r="A90" s="84" t="s">
        <v>47</v>
      </c>
      <c r="B90" s="88" t="s">
        <v>48</v>
      </c>
      <c r="C90" s="1">
        <v>100</v>
      </c>
      <c r="D90" s="1">
        <v>101</v>
      </c>
      <c r="E90" s="1">
        <v>103</v>
      </c>
      <c r="F90" s="1">
        <v>100</v>
      </c>
      <c r="G90" s="52">
        <v>94</v>
      </c>
      <c r="H90" s="1">
        <v>101</v>
      </c>
      <c r="I90" s="1">
        <v>103</v>
      </c>
      <c r="J90" s="1">
        <v>99</v>
      </c>
      <c r="K90" s="1">
        <v>98</v>
      </c>
      <c r="L90" s="1">
        <v>95</v>
      </c>
      <c r="M90" s="1">
        <v>98</v>
      </c>
      <c r="N90" s="1">
        <v>92</v>
      </c>
      <c r="O90" s="12">
        <f t="shared" si="6"/>
        <v>1184</v>
      </c>
      <c r="P90" s="51">
        <f t="shared" si="8"/>
        <v>98.666666666666671</v>
      </c>
    </row>
    <row r="91" spans="1:16" x14ac:dyDescent="0.2">
      <c r="A91" s="84" t="s">
        <v>49</v>
      </c>
      <c r="B91" s="88" t="s">
        <v>50</v>
      </c>
      <c r="C91" s="1">
        <v>111</v>
      </c>
      <c r="D91" s="1">
        <v>106</v>
      </c>
      <c r="E91" s="1">
        <v>101</v>
      </c>
      <c r="F91" s="1">
        <v>114</v>
      </c>
      <c r="G91" s="52">
        <v>112</v>
      </c>
      <c r="H91" s="1">
        <v>114</v>
      </c>
      <c r="I91" s="1">
        <v>110</v>
      </c>
      <c r="J91" s="1">
        <v>112</v>
      </c>
      <c r="K91" s="1">
        <v>110</v>
      </c>
      <c r="L91" s="52">
        <v>96</v>
      </c>
      <c r="M91" s="52">
        <v>102</v>
      </c>
      <c r="N91" s="52">
        <v>100</v>
      </c>
      <c r="O91" s="12">
        <f t="shared" si="6"/>
        <v>1288</v>
      </c>
      <c r="P91" s="51">
        <f t="shared" si="8"/>
        <v>107.33333333333333</v>
      </c>
    </row>
    <row r="92" spans="1:16" ht="10.8" thickBot="1" x14ac:dyDescent="0.25">
      <c r="A92" s="83" t="s">
        <v>51</v>
      </c>
      <c r="B92" s="87" t="s">
        <v>46</v>
      </c>
      <c r="C92" s="57">
        <v>175</v>
      </c>
      <c r="D92" s="58">
        <v>160</v>
      </c>
      <c r="E92" s="58">
        <v>160</v>
      </c>
      <c r="F92" s="58">
        <v>140</v>
      </c>
      <c r="G92" s="58">
        <v>120</v>
      </c>
      <c r="H92" s="58">
        <v>108</v>
      </c>
      <c r="I92" s="58">
        <v>106</v>
      </c>
      <c r="J92" s="58">
        <v>100</v>
      </c>
      <c r="K92" s="58">
        <v>107</v>
      </c>
      <c r="L92" s="58">
        <v>95</v>
      </c>
      <c r="M92" s="57">
        <v>95</v>
      </c>
      <c r="N92" s="57">
        <v>114</v>
      </c>
      <c r="O92" s="59">
        <f t="shared" si="6"/>
        <v>1480</v>
      </c>
      <c r="P92" s="61">
        <f t="shared" si="8"/>
        <v>123.33333333333333</v>
      </c>
    </row>
    <row r="93" spans="1:16" ht="10.8" thickTop="1" x14ac:dyDescent="0.2">
      <c r="O93" s="12"/>
      <c r="P93" s="12"/>
    </row>
    <row r="94" spans="1:16" x14ac:dyDescent="0.2">
      <c r="A94" s="27" t="s">
        <v>52</v>
      </c>
      <c r="C94" s="1">
        <f t="shared" ref="C94:N94" si="9">SUM(C56:C93)</f>
        <v>3701</v>
      </c>
      <c r="D94" s="1">
        <f t="shared" si="9"/>
        <v>3525</v>
      </c>
      <c r="E94" s="1">
        <f t="shared" si="9"/>
        <v>3586</v>
      </c>
      <c r="F94" s="1">
        <f t="shared" si="9"/>
        <v>3653</v>
      </c>
      <c r="G94" s="1">
        <f t="shared" si="9"/>
        <v>3419</v>
      </c>
      <c r="H94" s="1">
        <f t="shared" si="9"/>
        <v>3472</v>
      </c>
      <c r="I94" s="1">
        <f t="shared" si="9"/>
        <v>3514</v>
      </c>
      <c r="J94" s="1">
        <f t="shared" si="9"/>
        <v>3370</v>
      </c>
      <c r="K94" s="1">
        <f t="shared" si="9"/>
        <v>3461</v>
      </c>
      <c r="L94" s="1">
        <f t="shared" si="9"/>
        <v>3420</v>
      </c>
      <c r="M94" s="1">
        <f t="shared" si="9"/>
        <v>3378</v>
      </c>
      <c r="N94" s="1">
        <f t="shared" si="9"/>
        <v>3590</v>
      </c>
      <c r="O94" s="64"/>
      <c r="P94" s="64"/>
    </row>
    <row r="95" spans="1:16" ht="10.8" thickBot="1" x14ac:dyDescent="0.25">
      <c r="A95" s="29" t="s">
        <v>53</v>
      </c>
      <c r="B95" s="66"/>
      <c r="C95" s="67">
        <f t="shared" ref="C95:K95" si="10">C94/35</f>
        <v>105.74285714285715</v>
      </c>
      <c r="D95" s="67">
        <f t="shared" si="10"/>
        <v>100.71428571428571</v>
      </c>
      <c r="E95" s="67">
        <f t="shared" si="10"/>
        <v>102.45714285714286</v>
      </c>
      <c r="F95" s="67">
        <f t="shared" si="10"/>
        <v>104.37142857142857</v>
      </c>
      <c r="G95" s="67">
        <f t="shared" si="10"/>
        <v>97.685714285714283</v>
      </c>
      <c r="H95" s="67">
        <f t="shared" si="10"/>
        <v>99.2</v>
      </c>
      <c r="I95" s="67">
        <f t="shared" si="10"/>
        <v>100.4</v>
      </c>
      <c r="J95" s="67">
        <f t="shared" si="10"/>
        <v>96.285714285714292</v>
      </c>
      <c r="K95" s="67">
        <f t="shared" si="10"/>
        <v>98.885714285714286</v>
      </c>
      <c r="L95" s="67">
        <f>L94/36</f>
        <v>95</v>
      </c>
      <c r="M95" s="67">
        <f>M94/35</f>
        <v>96.51428571428572</v>
      </c>
      <c r="N95" s="67">
        <f>N94/35</f>
        <v>102.57142857142857</v>
      </c>
      <c r="O95" s="68">
        <f>SUM(C95:N95)</f>
        <v>1199.8285714285714</v>
      </c>
      <c r="P95" s="69">
        <f>O95/12</f>
        <v>99.98571428571428</v>
      </c>
    </row>
  </sheetData>
  <phoneticPr fontId="7" type="noConversion"/>
  <pageMargins left="0.75" right="0.75" top="0.27" bottom="0.34" header="0.25" footer="0.26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1"/>
  <sheetViews>
    <sheetView workbookViewId="0">
      <pane xSplit="2" ySplit="5" topLeftCell="AL96" activePane="bottomRight" state="frozen"/>
      <selection pane="topRight" activeCell="C1" sqref="C1"/>
      <selection pane="bottomLeft" activeCell="A6" sqref="A6"/>
      <selection pane="bottomRight" activeCell="AU114" sqref="AU114"/>
    </sheetView>
  </sheetViews>
  <sheetFormatPr defaultColWidth="9.109375" defaultRowHeight="10.199999999999999" x14ac:dyDescent="0.2"/>
  <cols>
    <col min="1" max="1" width="29.109375" style="1" bestFit="1" customWidth="1"/>
    <col min="2" max="2" width="5.6640625" style="1" bestFit="1" customWidth="1"/>
    <col min="3" max="3" width="5.88671875" style="1" bestFit="1" customWidth="1"/>
    <col min="4" max="6" width="6" style="1" bestFit="1" customWidth="1"/>
    <col min="7" max="7" width="6.33203125" style="1" bestFit="1" customWidth="1"/>
    <col min="8" max="8" width="5.88671875" style="1" bestFit="1" customWidth="1"/>
    <col min="9" max="9" width="5.6640625" style="1" bestFit="1" customWidth="1"/>
    <col min="10" max="10" width="6.33203125" style="1" bestFit="1" customWidth="1"/>
    <col min="11" max="11" width="6.109375" style="1" bestFit="1" customWidth="1"/>
    <col min="12" max="12" width="5.88671875" style="1" bestFit="1" customWidth="1"/>
    <col min="13" max="14" width="6.109375" style="1" bestFit="1" customWidth="1"/>
    <col min="15" max="15" width="5.88671875" style="1" bestFit="1" customWidth="1"/>
    <col min="16" max="18" width="6" style="1" bestFit="1" customWidth="1"/>
    <col min="19" max="19" width="6.33203125" style="1" bestFit="1" customWidth="1"/>
    <col min="20" max="20" width="5.88671875" style="1" bestFit="1" customWidth="1"/>
    <col min="21" max="21" width="5.6640625" style="1" bestFit="1" customWidth="1"/>
    <col min="22" max="22" width="6.33203125" style="1" bestFit="1" customWidth="1"/>
    <col min="23" max="23" width="6.109375" style="1" bestFit="1" customWidth="1"/>
    <col min="24" max="24" width="5.88671875" style="1" bestFit="1" customWidth="1"/>
    <col min="25" max="26" width="6.109375" style="1" bestFit="1" customWidth="1"/>
    <col min="27" max="27" width="5.88671875" style="1" bestFit="1" customWidth="1"/>
    <col min="28" max="30" width="6" style="1" bestFit="1" customWidth="1"/>
    <col min="31" max="31" width="6.33203125" style="1" bestFit="1" customWidth="1"/>
    <col min="32" max="32" width="5.88671875" style="1" bestFit="1" customWidth="1"/>
    <col min="33" max="33" width="5.6640625" style="1" bestFit="1" customWidth="1"/>
    <col min="34" max="34" width="6.33203125" style="1" bestFit="1" customWidth="1"/>
    <col min="35" max="35" width="6.109375" style="1" bestFit="1" customWidth="1"/>
    <col min="36" max="36" width="5.88671875" style="1" bestFit="1" customWidth="1"/>
    <col min="37" max="38" width="6.109375" style="1" bestFit="1" customWidth="1"/>
    <col min="39" max="39" width="5.88671875" style="1" bestFit="1" customWidth="1"/>
    <col min="40" max="42" width="6" style="1" bestFit="1" customWidth="1"/>
    <col min="43" max="43" width="6.33203125" style="1" bestFit="1" customWidth="1"/>
    <col min="44" max="44" width="5.88671875" style="1" bestFit="1" customWidth="1"/>
    <col min="45" max="45" width="6" style="1" customWidth="1"/>
    <col min="46" max="46" width="6.33203125" style="1" bestFit="1" customWidth="1"/>
    <col min="47" max="47" width="6.109375" style="1" bestFit="1" customWidth="1"/>
    <col min="48" max="48" width="5.88671875" style="1" bestFit="1" customWidth="1"/>
    <col min="49" max="50" width="6.109375" style="1" bestFit="1" customWidth="1"/>
    <col min="51" max="51" width="6.5546875" style="1" bestFit="1" customWidth="1"/>
    <col min="52" max="52" width="8.44140625" style="1" bestFit="1" customWidth="1"/>
    <col min="53" max="53" width="5.6640625" style="1" bestFit="1" customWidth="1"/>
    <col min="54" max="56" width="5.88671875" style="1" bestFit="1" customWidth="1"/>
    <col min="57" max="57" width="6.109375" style="1" bestFit="1" customWidth="1"/>
    <col min="58" max="58" width="5.6640625" style="1" bestFit="1" customWidth="1"/>
    <col min="59" max="59" width="5.109375" style="1" bestFit="1" customWidth="1"/>
    <col min="60" max="60" width="6.109375" style="1" bestFit="1" customWidth="1"/>
    <col min="61" max="61" width="6" style="1" bestFit="1" customWidth="1"/>
    <col min="62" max="62" width="5.6640625" style="1" bestFit="1" customWidth="1"/>
    <col min="63" max="64" width="6" style="1" bestFit="1" customWidth="1"/>
    <col min="65" max="65" width="5.88671875" style="1" bestFit="1" customWidth="1"/>
    <col min="66" max="66" width="8.33203125" style="1" bestFit="1" customWidth="1"/>
    <col min="67" max="16384" width="9.109375" style="1"/>
  </cols>
  <sheetData>
    <row r="1" spans="1:52" x14ac:dyDescent="0.2">
      <c r="A1" s="1" t="s">
        <v>0</v>
      </c>
    </row>
    <row r="2" spans="1:52" x14ac:dyDescent="0.2">
      <c r="A2" s="1" t="s">
        <v>1</v>
      </c>
    </row>
    <row r="3" spans="1:52" x14ac:dyDescent="0.2">
      <c r="A3" s="1" t="s">
        <v>2</v>
      </c>
    </row>
    <row r="4" spans="1:52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4" t="s">
        <v>3</v>
      </c>
      <c r="AZ4" s="5" t="s">
        <v>4</v>
      </c>
    </row>
    <row r="5" spans="1:52" x14ac:dyDescent="0.2">
      <c r="A5" s="6" t="s">
        <v>5</v>
      </c>
      <c r="B5" s="7" t="s">
        <v>6</v>
      </c>
      <c r="C5" s="8">
        <v>35431</v>
      </c>
      <c r="D5" s="8">
        <v>35462</v>
      </c>
      <c r="E5" s="8">
        <v>35490</v>
      </c>
      <c r="F5" s="8">
        <v>35521</v>
      </c>
      <c r="G5" s="8">
        <v>35551</v>
      </c>
      <c r="H5" s="8">
        <v>35582</v>
      </c>
      <c r="I5" s="8">
        <v>35612</v>
      </c>
      <c r="J5" s="8">
        <v>35643</v>
      </c>
      <c r="K5" s="8">
        <v>35674</v>
      </c>
      <c r="L5" s="8">
        <v>35704</v>
      </c>
      <c r="M5" s="8">
        <v>35735</v>
      </c>
      <c r="N5" s="8">
        <v>35765</v>
      </c>
      <c r="O5" s="8">
        <v>35796</v>
      </c>
      <c r="P5" s="8">
        <v>35827</v>
      </c>
      <c r="Q5" s="8">
        <v>35855</v>
      </c>
      <c r="R5" s="8">
        <v>35886</v>
      </c>
      <c r="S5" s="8">
        <v>35916</v>
      </c>
      <c r="T5" s="8">
        <v>35947</v>
      </c>
      <c r="U5" s="8">
        <v>35977</v>
      </c>
      <c r="V5" s="8">
        <v>36008</v>
      </c>
      <c r="W5" s="8">
        <v>36039</v>
      </c>
      <c r="X5" s="8">
        <v>36069</v>
      </c>
      <c r="Y5" s="8">
        <v>36100</v>
      </c>
      <c r="Z5" s="8">
        <v>36130</v>
      </c>
      <c r="AA5" s="8">
        <v>36161</v>
      </c>
      <c r="AB5" s="8">
        <v>36192</v>
      </c>
      <c r="AC5" s="8">
        <v>36220</v>
      </c>
      <c r="AD5" s="8">
        <v>36251</v>
      </c>
      <c r="AE5" s="8">
        <v>36281</v>
      </c>
      <c r="AF5" s="8">
        <v>36312</v>
      </c>
      <c r="AG5" s="8">
        <v>36342</v>
      </c>
      <c r="AH5" s="8">
        <v>36373</v>
      </c>
      <c r="AI5" s="8">
        <v>36404</v>
      </c>
      <c r="AJ5" s="8">
        <v>36434</v>
      </c>
      <c r="AK5" s="8">
        <v>36465</v>
      </c>
      <c r="AL5" s="8">
        <v>36495</v>
      </c>
      <c r="AM5" s="8">
        <v>36526</v>
      </c>
      <c r="AN5" s="8">
        <v>36557</v>
      </c>
      <c r="AO5" s="8">
        <v>36586</v>
      </c>
      <c r="AP5" s="8">
        <v>36617</v>
      </c>
      <c r="AQ5" s="8">
        <v>36647</v>
      </c>
      <c r="AR5" s="8">
        <v>36678</v>
      </c>
      <c r="AS5" s="8">
        <v>36708</v>
      </c>
      <c r="AT5" s="8">
        <v>36739</v>
      </c>
      <c r="AU5" s="8">
        <v>36770</v>
      </c>
      <c r="AV5" s="8">
        <v>36800</v>
      </c>
      <c r="AW5" s="8">
        <v>36831</v>
      </c>
      <c r="AX5" s="8">
        <v>36861</v>
      </c>
      <c r="AY5" s="9" t="s">
        <v>7</v>
      </c>
      <c r="AZ5" s="9" t="s">
        <v>8</v>
      </c>
    </row>
    <row r="6" spans="1:52" x14ac:dyDescent="0.2">
      <c r="A6" s="10"/>
      <c r="B6" s="11"/>
      <c r="AY6" s="12"/>
      <c r="AZ6" s="12"/>
    </row>
    <row r="7" spans="1:52" x14ac:dyDescent="0.2">
      <c r="A7" s="91" t="s">
        <v>9</v>
      </c>
      <c r="B7" s="81" t="s">
        <v>10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366</v>
      </c>
      <c r="M7" s="15">
        <v>416</v>
      </c>
      <c r="N7" s="15">
        <v>310</v>
      </c>
      <c r="O7" s="15">
        <v>337</v>
      </c>
      <c r="P7" s="15">
        <v>418</v>
      </c>
      <c r="Q7" s="15">
        <v>409</v>
      </c>
      <c r="R7" s="15">
        <v>248</v>
      </c>
      <c r="S7" s="15">
        <v>318</v>
      </c>
      <c r="T7" s="15">
        <v>169</v>
      </c>
      <c r="U7" s="15">
        <v>328</v>
      </c>
      <c r="V7" s="15">
        <v>2310</v>
      </c>
      <c r="W7" s="15">
        <v>1429</v>
      </c>
      <c r="X7" s="15">
        <v>2779</v>
      </c>
      <c r="Y7" s="15">
        <v>2541</v>
      </c>
      <c r="Z7" s="15">
        <v>2502</v>
      </c>
      <c r="AA7" s="15">
        <v>2079</v>
      </c>
      <c r="AB7" s="15">
        <v>1908</v>
      </c>
      <c r="AC7" s="15">
        <v>2278</v>
      </c>
      <c r="AD7" s="15">
        <v>2031</v>
      </c>
      <c r="AE7" s="15">
        <v>2153</v>
      </c>
      <c r="AF7" s="15">
        <v>1967</v>
      </c>
      <c r="AG7" s="15">
        <v>2228</v>
      </c>
      <c r="AH7" s="15">
        <v>2669</v>
      </c>
      <c r="AI7" s="15">
        <v>2767</v>
      </c>
      <c r="AJ7" s="15">
        <v>3133</v>
      </c>
      <c r="AK7" s="15">
        <v>3214</v>
      </c>
      <c r="AL7" s="15">
        <v>3305</v>
      </c>
      <c r="AM7" s="15">
        <v>2578</v>
      </c>
      <c r="AN7" s="15">
        <v>3234</v>
      </c>
      <c r="AO7" s="15">
        <v>3352</v>
      </c>
      <c r="AP7" s="15">
        <v>3218</v>
      </c>
      <c r="AQ7" s="82">
        <v>3075</v>
      </c>
      <c r="AR7" s="15">
        <v>1212</v>
      </c>
      <c r="AS7" s="15">
        <v>1574</v>
      </c>
      <c r="AT7" s="15">
        <v>1914</v>
      </c>
      <c r="AU7" s="15">
        <v>2702</v>
      </c>
      <c r="AV7" s="15">
        <v>2940</v>
      </c>
      <c r="AW7" s="15"/>
      <c r="AX7" s="15"/>
      <c r="AY7" s="17">
        <f t="shared" ref="AY7:AY43" si="0">SUM(AM7:AX7)</f>
        <v>25799</v>
      </c>
      <c r="AZ7" s="17">
        <f>AY7/244</f>
        <v>105.73360655737704</v>
      </c>
    </row>
    <row r="8" spans="1:52" x14ac:dyDescent="0.2">
      <c r="A8" s="92" t="s">
        <v>9</v>
      </c>
      <c r="B8" s="82" t="s">
        <v>11</v>
      </c>
      <c r="C8" s="15">
        <v>3052</v>
      </c>
      <c r="D8" s="15">
        <v>3280</v>
      </c>
      <c r="E8" s="15">
        <v>3403</v>
      </c>
      <c r="F8" s="15">
        <v>3042</v>
      </c>
      <c r="G8" s="15">
        <v>3149</v>
      </c>
      <c r="H8" s="15">
        <v>3149</v>
      </c>
      <c r="I8" s="15">
        <v>2900</v>
      </c>
      <c r="J8" s="15">
        <v>3210</v>
      </c>
      <c r="K8" s="15">
        <v>2845</v>
      </c>
      <c r="L8" s="15">
        <v>3023</v>
      </c>
      <c r="M8" s="15">
        <v>2736</v>
      </c>
      <c r="N8" s="15">
        <v>2720</v>
      </c>
      <c r="O8" s="15">
        <v>2693</v>
      </c>
      <c r="P8" s="15">
        <v>822</v>
      </c>
      <c r="Q8" s="15">
        <v>1650</v>
      </c>
      <c r="R8" s="15">
        <v>2424</v>
      </c>
      <c r="S8" s="15">
        <v>1132</v>
      </c>
      <c r="T8" s="15">
        <v>1784</v>
      </c>
      <c r="U8" s="15">
        <v>2091</v>
      </c>
      <c r="V8" s="15">
        <v>2193</v>
      </c>
      <c r="W8" s="15">
        <v>1543</v>
      </c>
      <c r="X8" s="15">
        <v>1975</v>
      </c>
      <c r="Y8" s="15">
        <v>1069</v>
      </c>
      <c r="Z8" s="15">
        <v>1631</v>
      </c>
      <c r="AA8" s="15">
        <v>1735</v>
      </c>
      <c r="AB8" s="15">
        <v>1504</v>
      </c>
      <c r="AC8" s="15">
        <v>1358</v>
      </c>
      <c r="AD8" s="15">
        <v>1493</v>
      </c>
      <c r="AE8" s="15">
        <v>1413</v>
      </c>
      <c r="AF8" s="15">
        <v>1310</v>
      </c>
      <c r="AG8" s="15">
        <v>1656</v>
      </c>
      <c r="AH8" s="15">
        <v>1628</v>
      </c>
      <c r="AI8" s="15">
        <v>1520</v>
      </c>
      <c r="AJ8" s="15">
        <v>1495</v>
      </c>
      <c r="AK8" s="15">
        <v>1350</v>
      </c>
      <c r="AL8" s="15">
        <v>1493</v>
      </c>
      <c r="AM8" s="15">
        <v>1391</v>
      </c>
      <c r="AN8" s="15">
        <v>1563</v>
      </c>
      <c r="AO8" s="15">
        <v>1425</v>
      </c>
      <c r="AP8" s="15">
        <v>1327</v>
      </c>
      <c r="AQ8" s="82">
        <v>1751</v>
      </c>
      <c r="AR8" s="15">
        <v>1524</v>
      </c>
      <c r="AS8" s="15">
        <v>1834</v>
      </c>
      <c r="AT8" s="15">
        <v>2515</v>
      </c>
      <c r="AU8" s="15">
        <v>2764</v>
      </c>
      <c r="AV8" s="15">
        <v>2652</v>
      </c>
      <c r="AW8" s="15"/>
      <c r="AX8" s="15"/>
      <c r="AY8" s="17">
        <f t="shared" si="0"/>
        <v>18746</v>
      </c>
      <c r="AZ8" s="17">
        <f t="shared" ref="AZ8:AZ29" si="1">AY8/244</f>
        <v>76.827868852459019</v>
      </c>
    </row>
    <row r="9" spans="1:52" x14ac:dyDescent="0.2">
      <c r="A9" s="19" t="s">
        <v>9</v>
      </c>
      <c r="B9" s="20" t="s">
        <v>12</v>
      </c>
      <c r="C9" s="15">
        <v>4210</v>
      </c>
      <c r="D9" s="15">
        <v>4815</v>
      </c>
      <c r="E9" s="15">
        <v>4770</v>
      </c>
      <c r="F9" s="15">
        <v>3799</v>
      </c>
      <c r="G9" s="15">
        <v>4448</v>
      </c>
      <c r="H9" s="15">
        <v>4222</v>
      </c>
      <c r="I9" s="15">
        <v>4959</v>
      </c>
      <c r="J9" s="15">
        <v>4949</v>
      </c>
      <c r="K9" s="15">
        <v>4577</v>
      </c>
      <c r="L9" s="15">
        <v>4717</v>
      </c>
      <c r="M9" s="15">
        <v>2430</v>
      </c>
      <c r="N9" s="15">
        <v>2376</v>
      </c>
      <c r="O9" s="15">
        <v>2831</v>
      </c>
      <c r="P9" s="15">
        <v>2139</v>
      </c>
      <c r="Q9" s="15">
        <v>4351</v>
      </c>
      <c r="R9" s="15">
        <v>4634</v>
      </c>
      <c r="S9" s="15">
        <v>3677</v>
      </c>
      <c r="T9" s="15">
        <v>3638</v>
      </c>
      <c r="U9" s="15">
        <v>3988</v>
      </c>
      <c r="V9" s="15">
        <v>4463</v>
      </c>
      <c r="W9" s="15">
        <v>3334</v>
      </c>
      <c r="X9" s="15">
        <v>4766</v>
      </c>
      <c r="Y9" s="15">
        <v>4190</v>
      </c>
      <c r="Z9" s="15">
        <v>4265</v>
      </c>
      <c r="AA9" s="15">
        <v>4408</v>
      </c>
      <c r="AB9" s="15">
        <v>3022</v>
      </c>
      <c r="AC9" s="15">
        <v>3190</v>
      </c>
      <c r="AD9" s="15">
        <v>3121</v>
      </c>
      <c r="AE9" s="15">
        <v>3117</v>
      </c>
      <c r="AF9" s="15">
        <v>2712</v>
      </c>
      <c r="AG9" s="15">
        <v>4401</v>
      </c>
      <c r="AH9" s="15">
        <v>4027</v>
      </c>
      <c r="AI9" s="15">
        <v>3880</v>
      </c>
      <c r="AJ9" s="15">
        <v>4050</v>
      </c>
      <c r="AK9" s="15">
        <v>3604</v>
      </c>
      <c r="AL9" s="15">
        <v>3589</v>
      </c>
      <c r="AM9" s="15">
        <v>3512</v>
      </c>
      <c r="AN9" s="15">
        <v>3397</v>
      </c>
      <c r="AO9" s="15">
        <v>3839</v>
      </c>
      <c r="AP9" s="15">
        <v>3373</v>
      </c>
      <c r="AQ9" s="82">
        <v>3368</v>
      </c>
      <c r="AR9" s="15">
        <v>1910</v>
      </c>
      <c r="AS9" s="15">
        <v>2019</v>
      </c>
      <c r="AT9" s="15">
        <v>2467</v>
      </c>
      <c r="AU9" s="15">
        <v>3058</v>
      </c>
      <c r="AV9" s="15">
        <v>3572</v>
      </c>
      <c r="AW9" s="15"/>
      <c r="AX9" s="15"/>
      <c r="AY9" s="17">
        <f t="shared" si="0"/>
        <v>30515</v>
      </c>
      <c r="AZ9" s="17">
        <f t="shared" si="1"/>
        <v>125.06147540983606</v>
      </c>
    </row>
    <row r="10" spans="1:52" x14ac:dyDescent="0.2">
      <c r="A10" s="19" t="s">
        <v>9</v>
      </c>
      <c r="B10" s="20" t="s">
        <v>13</v>
      </c>
      <c r="C10" s="15">
        <v>4191</v>
      </c>
      <c r="D10" s="15">
        <v>3460</v>
      </c>
      <c r="E10" s="15">
        <v>3500</v>
      </c>
      <c r="F10" s="15">
        <v>3182</v>
      </c>
      <c r="G10" s="15">
        <v>3135</v>
      </c>
      <c r="H10" s="15">
        <v>3031</v>
      </c>
      <c r="I10" s="15">
        <v>3012</v>
      </c>
      <c r="J10" s="15">
        <v>2637</v>
      </c>
      <c r="K10" s="15">
        <v>2372</v>
      </c>
      <c r="L10" s="15">
        <v>3173</v>
      </c>
      <c r="M10" s="15">
        <v>2661</v>
      </c>
      <c r="N10" s="15">
        <v>2530</v>
      </c>
      <c r="O10" s="15">
        <v>2000</v>
      </c>
      <c r="P10" s="15">
        <v>1795</v>
      </c>
      <c r="Q10" s="15">
        <v>1950</v>
      </c>
      <c r="R10" s="15">
        <v>2029</v>
      </c>
      <c r="S10" s="15">
        <v>1956</v>
      </c>
      <c r="T10" s="15">
        <v>2117</v>
      </c>
      <c r="U10" s="15">
        <v>1883</v>
      </c>
      <c r="V10" s="15">
        <v>1628</v>
      </c>
      <c r="W10" s="15">
        <v>1457</v>
      </c>
      <c r="X10" s="15">
        <v>1734</v>
      </c>
      <c r="Y10" s="15">
        <v>1538</v>
      </c>
      <c r="Z10" s="15">
        <v>1726</v>
      </c>
      <c r="AA10" s="15">
        <v>1290</v>
      </c>
      <c r="AB10" s="15">
        <v>1198</v>
      </c>
      <c r="AC10" s="15">
        <v>1336</v>
      </c>
      <c r="AD10" s="15">
        <v>1412</v>
      </c>
      <c r="AE10" s="15">
        <v>1472</v>
      </c>
      <c r="AF10" s="15">
        <v>2826</v>
      </c>
      <c r="AG10" s="15">
        <v>4575</v>
      </c>
      <c r="AH10" s="15">
        <v>3529</v>
      </c>
      <c r="AI10" s="15">
        <v>5645</v>
      </c>
      <c r="AJ10" s="15">
        <v>6925</v>
      </c>
      <c r="AK10" s="15">
        <v>8121</v>
      </c>
      <c r="AL10" s="15">
        <v>8633</v>
      </c>
      <c r="AM10" s="15">
        <v>6871</v>
      </c>
      <c r="AN10" s="15">
        <v>7290</v>
      </c>
      <c r="AO10" s="15">
        <v>4410</v>
      </c>
      <c r="AP10" s="15">
        <v>3121</v>
      </c>
      <c r="AQ10" s="82">
        <v>7774</v>
      </c>
      <c r="AR10" s="15">
        <v>4163</v>
      </c>
      <c r="AS10" s="15">
        <v>3768</v>
      </c>
      <c r="AT10" s="15">
        <v>5111</v>
      </c>
      <c r="AU10" s="15">
        <v>5448</v>
      </c>
      <c r="AV10" s="15">
        <v>4867</v>
      </c>
      <c r="AW10" s="15"/>
      <c r="AX10" s="15"/>
      <c r="AY10" s="17">
        <f t="shared" si="0"/>
        <v>52823</v>
      </c>
      <c r="AZ10" s="17">
        <f t="shared" si="1"/>
        <v>216.48770491803279</v>
      </c>
    </row>
    <row r="11" spans="1:52" x14ac:dyDescent="0.2">
      <c r="A11" s="19" t="s">
        <v>9</v>
      </c>
      <c r="B11" s="20" t="s">
        <v>14</v>
      </c>
      <c r="C11" s="15">
        <v>7254</v>
      </c>
      <c r="D11" s="15">
        <v>5809</v>
      </c>
      <c r="E11" s="15">
        <v>6843</v>
      </c>
      <c r="F11" s="15">
        <v>6911</v>
      </c>
      <c r="G11" s="15">
        <v>8788</v>
      </c>
      <c r="H11" s="15">
        <v>6761</v>
      </c>
      <c r="I11" s="15">
        <v>5963</v>
      </c>
      <c r="J11" s="15">
        <v>6037</v>
      </c>
      <c r="K11" s="15">
        <v>8146</v>
      </c>
      <c r="L11" s="15">
        <v>6298</v>
      </c>
      <c r="M11" s="15">
        <v>5263</v>
      </c>
      <c r="N11" s="15">
        <v>3583</v>
      </c>
      <c r="O11" s="15">
        <v>6599</v>
      </c>
      <c r="P11" s="15">
        <v>3757</v>
      </c>
      <c r="Q11" s="15">
        <v>3922</v>
      </c>
      <c r="R11" s="15">
        <v>5286</v>
      </c>
      <c r="S11" s="15">
        <v>5499</v>
      </c>
      <c r="T11" s="15">
        <v>1017</v>
      </c>
      <c r="U11" s="15">
        <v>3820</v>
      </c>
      <c r="V11" s="15">
        <v>1902</v>
      </c>
      <c r="W11" s="15">
        <v>3462</v>
      </c>
      <c r="X11" s="15">
        <v>9051</v>
      </c>
      <c r="Y11" s="15">
        <v>8169</v>
      </c>
      <c r="Z11" s="15">
        <v>4286</v>
      </c>
      <c r="AA11" s="15">
        <v>6589</v>
      </c>
      <c r="AB11" s="15">
        <v>5827</v>
      </c>
      <c r="AC11" s="15">
        <v>5750</v>
      </c>
      <c r="AD11" s="15">
        <v>5350</v>
      </c>
      <c r="AE11" s="15">
        <v>4420</v>
      </c>
      <c r="AF11" s="15">
        <v>4399</v>
      </c>
      <c r="AG11" s="15">
        <v>8129</v>
      </c>
      <c r="AH11" s="15">
        <v>7020</v>
      </c>
      <c r="AI11" s="15">
        <v>6319</v>
      </c>
      <c r="AJ11" s="15">
        <v>5914</v>
      </c>
      <c r="AK11" s="15">
        <v>6357</v>
      </c>
      <c r="AL11" s="15">
        <v>6224</v>
      </c>
      <c r="AM11" s="15">
        <v>5515</v>
      </c>
      <c r="AN11" s="15">
        <v>5910</v>
      </c>
      <c r="AO11" s="15">
        <v>6445</v>
      </c>
      <c r="AP11" s="15">
        <v>6633</v>
      </c>
      <c r="AQ11" s="82">
        <v>6192</v>
      </c>
      <c r="AR11" s="15">
        <v>3233</v>
      </c>
      <c r="AS11" s="15">
        <v>4676</v>
      </c>
      <c r="AT11" s="15">
        <v>5828</v>
      </c>
      <c r="AU11" s="15">
        <v>7412</v>
      </c>
      <c r="AV11" s="15">
        <v>7095</v>
      </c>
      <c r="AW11" s="15"/>
      <c r="AX11" s="15"/>
      <c r="AY11" s="17">
        <f t="shared" si="0"/>
        <v>58939</v>
      </c>
      <c r="AZ11" s="17">
        <f t="shared" si="1"/>
        <v>241.55327868852459</v>
      </c>
    </row>
    <row r="12" spans="1:52" x14ac:dyDescent="0.2">
      <c r="A12" s="18" t="s">
        <v>9</v>
      </c>
      <c r="B12" s="15" t="s">
        <v>15</v>
      </c>
      <c r="C12" s="15">
        <v>5933</v>
      </c>
      <c r="D12" s="15">
        <v>6068</v>
      </c>
      <c r="E12" s="15">
        <v>4311</v>
      </c>
      <c r="F12" s="15">
        <v>4726</v>
      </c>
      <c r="G12" s="15">
        <v>4352</v>
      </c>
      <c r="H12" s="15">
        <v>4184</v>
      </c>
      <c r="I12" s="15">
        <v>4338</v>
      </c>
      <c r="J12" s="15">
        <v>3912</v>
      </c>
      <c r="K12" s="15">
        <v>4534</v>
      </c>
      <c r="L12" s="15">
        <v>5292</v>
      </c>
      <c r="M12" s="15">
        <v>4873</v>
      </c>
      <c r="N12" s="15">
        <v>1694</v>
      </c>
      <c r="O12" s="15">
        <v>2861</v>
      </c>
      <c r="P12" s="15">
        <v>2288</v>
      </c>
      <c r="Q12" s="15">
        <v>3634</v>
      </c>
      <c r="R12" s="15">
        <v>3822</v>
      </c>
      <c r="S12" s="15">
        <v>3621</v>
      </c>
      <c r="T12" s="15">
        <v>3787</v>
      </c>
      <c r="U12" s="15">
        <v>3380</v>
      </c>
      <c r="V12" s="15">
        <v>4015</v>
      </c>
      <c r="W12" s="15">
        <v>2960</v>
      </c>
      <c r="X12" s="15">
        <v>3642</v>
      </c>
      <c r="Y12" s="15">
        <v>3703</v>
      </c>
      <c r="Z12" s="15">
        <v>3898</v>
      </c>
      <c r="AA12" s="15">
        <v>3805</v>
      </c>
      <c r="AB12" s="15">
        <v>3197</v>
      </c>
      <c r="AC12" s="15">
        <v>3416</v>
      </c>
      <c r="AD12" s="15">
        <v>2868</v>
      </c>
      <c r="AE12" s="15">
        <v>4112</v>
      </c>
      <c r="AF12" s="15">
        <v>3378</v>
      </c>
      <c r="AG12" s="15">
        <v>3999</v>
      </c>
      <c r="AH12" s="15">
        <v>5114</v>
      </c>
      <c r="AI12" s="15">
        <v>3741</v>
      </c>
      <c r="AJ12" s="15">
        <v>4955</v>
      </c>
      <c r="AK12" s="15">
        <v>4617</v>
      </c>
      <c r="AL12" s="15">
        <v>5354</v>
      </c>
      <c r="AM12" s="15">
        <v>4988</v>
      </c>
      <c r="AN12" s="15">
        <v>4475</v>
      </c>
      <c r="AO12" s="15">
        <v>3916</v>
      </c>
      <c r="AP12" s="15">
        <v>4191</v>
      </c>
      <c r="AQ12" s="82">
        <v>4742</v>
      </c>
      <c r="AR12" s="15">
        <v>2019</v>
      </c>
      <c r="AS12" s="15">
        <v>3070</v>
      </c>
      <c r="AT12" s="15">
        <v>3287</v>
      </c>
      <c r="AU12" s="15">
        <v>3357</v>
      </c>
      <c r="AV12" s="15">
        <v>3226</v>
      </c>
      <c r="AW12" s="15"/>
      <c r="AX12" s="15"/>
      <c r="AY12" s="17">
        <f t="shared" si="0"/>
        <v>37271</v>
      </c>
      <c r="AZ12" s="17">
        <f t="shared" si="1"/>
        <v>152.75</v>
      </c>
    </row>
    <row r="13" spans="1:52" x14ac:dyDescent="0.2">
      <c r="A13" s="18" t="s">
        <v>9</v>
      </c>
      <c r="B13" s="15" t="s">
        <v>16</v>
      </c>
      <c r="C13" s="15">
        <v>3326</v>
      </c>
      <c r="D13" s="15">
        <v>2314</v>
      </c>
      <c r="E13" s="15">
        <v>3054</v>
      </c>
      <c r="F13" s="15">
        <v>2668</v>
      </c>
      <c r="G13" s="15">
        <v>2361</v>
      </c>
      <c r="H13" s="15">
        <v>751</v>
      </c>
      <c r="I13" s="15">
        <v>1609</v>
      </c>
      <c r="J13" s="15">
        <v>1912</v>
      </c>
      <c r="K13" s="15">
        <v>1866</v>
      </c>
      <c r="L13" s="15">
        <v>1600</v>
      </c>
      <c r="M13" s="15">
        <v>1425</v>
      </c>
      <c r="N13" s="15">
        <v>1165</v>
      </c>
      <c r="O13" s="15">
        <v>1079</v>
      </c>
      <c r="P13" s="15">
        <v>1252</v>
      </c>
      <c r="Q13" s="15">
        <v>1297</v>
      </c>
      <c r="R13" s="15">
        <v>1311</v>
      </c>
      <c r="S13" s="15">
        <v>1249</v>
      </c>
      <c r="T13" s="15">
        <v>724</v>
      </c>
      <c r="U13" s="15">
        <v>26</v>
      </c>
      <c r="V13" s="15">
        <v>590</v>
      </c>
      <c r="W13" s="15">
        <v>1566</v>
      </c>
      <c r="X13" s="15">
        <v>1852</v>
      </c>
      <c r="Y13" s="15">
        <v>2384</v>
      </c>
      <c r="Z13" s="15">
        <v>3605</v>
      </c>
      <c r="AA13" s="15">
        <v>3734</v>
      </c>
      <c r="AB13" s="15">
        <v>1972</v>
      </c>
      <c r="AC13" s="15">
        <v>1931</v>
      </c>
      <c r="AD13" s="15">
        <v>3128</v>
      </c>
      <c r="AE13" s="15">
        <v>2965</v>
      </c>
      <c r="AF13" s="15">
        <v>3467</v>
      </c>
      <c r="AG13" s="15">
        <v>2848</v>
      </c>
      <c r="AH13" s="15">
        <v>1385</v>
      </c>
      <c r="AI13" s="15">
        <v>1576</v>
      </c>
      <c r="AJ13" s="15">
        <v>1085</v>
      </c>
      <c r="AK13" s="15">
        <v>2132</v>
      </c>
      <c r="AL13" s="15">
        <v>1774</v>
      </c>
      <c r="AM13" s="15">
        <v>1537</v>
      </c>
      <c r="AN13" s="15">
        <v>1831</v>
      </c>
      <c r="AO13" s="15">
        <v>1800</v>
      </c>
      <c r="AP13" s="15">
        <v>555</v>
      </c>
      <c r="AQ13" s="82">
        <v>1915</v>
      </c>
      <c r="AR13" s="15">
        <v>2430</v>
      </c>
      <c r="AS13" s="15">
        <v>2326</v>
      </c>
      <c r="AT13" s="15">
        <v>1866</v>
      </c>
      <c r="AU13" s="15">
        <v>1798</v>
      </c>
      <c r="AV13" s="15">
        <v>1601</v>
      </c>
      <c r="AW13" s="15"/>
      <c r="AX13" s="15"/>
      <c r="AY13" s="17">
        <f t="shared" si="0"/>
        <v>17659</v>
      </c>
      <c r="AZ13" s="17">
        <f t="shared" si="1"/>
        <v>72.372950819672127</v>
      </c>
    </row>
    <row r="14" spans="1:52" x14ac:dyDescent="0.2">
      <c r="A14" s="19" t="s">
        <v>9</v>
      </c>
      <c r="B14" s="20" t="s">
        <v>17</v>
      </c>
      <c r="C14" s="15">
        <v>4080</v>
      </c>
      <c r="D14" s="15">
        <v>3691</v>
      </c>
      <c r="E14" s="15">
        <v>4105</v>
      </c>
      <c r="F14" s="15">
        <v>3783</v>
      </c>
      <c r="G14" s="15">
        <v>3815</v>
      </c>
      <c r="H14" s="15">
        <v>4283</v>
      </c>
      <c r="I14" s="15">
        <v>4217</v>
      </c>
      <c r="J14" s="15">
        <v>4005</v>
      </c>
      <c r="K14" s="15">
        <v>2663</v>
      </c>
      <c r="L14" s="15">
        <v>4308</v>
      </c>
      <c r="M14" s="15">
        <v>4953</v>
      </c>
      <c r="N14" s="15">
        <v>4196</v>
      </c>
      <c r="O14" s="15">
        <v>3675</v>
      </c>
      <c r="P14" s="15">
        <v>3065</v>
      </c>
      <c r="Q14" s="15">
        <v>3613</v>
      </c>
      <c r="R14" s="15">
        <v>3405</v>
      </c>
      <c r="S14" s="15">
        <v>3180</v>
      </c>
      <c r="T14" s="15">
        <v>3169</v>
      </c>
      <c r="U14" s="15">
        <v>1050</v>
      </c>
      <c r="V14" s="15">
        <v>1663</v>
      </c>
      <c r="W14" s="15">
        <v>1883</v>
      </c>
      <c r="X14" s="15">
        <v>1899</v>
      </c>
      <c r="Y14" s="15">
        <v>2249</v>
      </c>
      <c r="Z14" s="15">
        <v>1837</v>
      </c>
      <c r="AA14" s="15">
        <v>2676</v>
      </c>
      <c r="AB14" s="15">
        <v>3185</v>
      </c>
      <c r="AC14" s="15">
        <v>3768</v>
      </c>
      <c r="AD14" s="15">
        <v>3689</v>
      </c>
      <c r="AE14" s="15">
        <v>5964</v>
      </c>
      <c r="AF14" s="15">
        <v>3019</v>
      </c>
      <c r="AG14" s="15">
        <v>5248</v>
      </c>
      <c r="AH14" s="15">
        <v>4583</v>
      </c>
      <c r="AI14" s="15">
        <v>3285</v>
      </c>
      <c r="AJ14" s="15">
        <v>4540</v>
      </c>
      <c r="AK14" s="15">
        <v>4079</v>
      </c>
      <c r="AL14" s="15">
        <v>4780</v>
      </c>
      <c r="AM14" s="15">
        <v>3869</v>
      </c>
      <c r="AN14" s="15">
        <v>3930</v>
      </c>
      <c r="AO14" s="15">
        <v>3658</v>
      </c>
      <c r="AP14" s="15">
        <v>3478</v>
      </c>
      <c r="AQ14" s="82">
        <v>4632</v>
      </c>
      <c r="AR14" s="15">
        <v>1877</v>
      </c>
      <c r="AS14" s="15">
        <v>2717</v>
      </c>
      <c r="AT14" s="15">
        <v>3502</v>
      </c>
      <c r="AU14" s="15">
        <v>3057</v>
      </c>
      <c r="AV14" s="15">
        <v>2754</v>
      </c>
      <c r="AW14" s="15"/>
      <c r="AX14" s="15"/>
      <c r="AY14" s="17">
        <f t="shared" si="0"/>
        <v>33474</v>
      </c>
      <c r="AZ14" s="17">
        <f t="shared" si="1"/>
        <v>137.18852459016392</v>
      </c>
    </row>
    <row r="15" spans="1:52" x14ac:dyDescent="0.2">
      <c r="A15" s="19" t="s">
        <v>9</v>
      </c>
      <c r="B15" s="20" t="s">
        <v>18</v>
      </c>
      <c r="C15" s="15">
        <v>311</v>
      </c>
      <c r="D15" s="15">
        <v>330</v>
      </c>
      <c r="E15" s="15">
        <v>355</v>
      </c>
      <c r="F15" s="15">
        <v>399</v>
      </c>
      <c r="G15" s="15">
        <v>348</v>
      </c>
      <c r="H15" s="15">
        <v>367</v>
      </c>
      <c r="I15" s="15">
        <v>294</v>
      </c>
      <c r="J15" s="15">
        <v>305</v>
      </c>
      <c r="K15" s="15">
        <v>272</v>
      </c>
      <c r="L15" s="15">
        <v>271</v>
      </c>
      <c r="M15" s="15">
        <v>197</v>
      </c>
      <c r="N15" s="15">
        <v>249</v>
      </c>
      <c r="O15" s="15">
        <v>229</v>
      </c>
      <c r="P15" s="15">
        <v>107</v>
      </c>
      <c r="Q15" s="15">
        <v>140</v>
      </c>
      <c r="R15" s="15">
        <v>229</v>
      </c>
      <c r="S15" s="15">
        <v>212</v>
      </c>
      <c r="T15" s="15">
        <v>212</v>
      </c>
      <c r="U15" s="15">
        <v>237</v>
      </c>
      <c r="V15" s="15">
        <v>260</v>
      </c>
      <c r="W15" s="15">
        <v>174</v>
      </c>
      <c r="X15" s="15">
        <v>259</v>
      </c>
      <c r="Y15" s="15">
        <v>198</v>
      </c>
      <c r="Z15" s="15">
        <v>217</v>
      </c>
      <c r="AA15" s="15">
        <v>216</v>
      </c>
      <c r="AB15" s="15">
        <v>221</v>
      </c>
      <c r="AC15" s="15">
        <v>221</v>
      </c>
      <c r="AD15" s="15">
        <v>240</v>
      </c>
      <c r="AE15" s="15">
        <v>269</v>
      </c>
      <c r="AF15" s="15">
        <v>178</v>
      </c>
      <c r="AG15" s="15">
        <v>254</v>
      </c>
      <c r="AH15" s="15">
        <v>210</v>
      </c>
      <c r="AI15" s="15">
        <v>161</v>
      </c>
      <c r="AJ15" s="15">
        <v>250</v>
      </c>
      <c r="AK15" s="15">
        <v>195</v>
      </c>
      <c r="AL15" s="15">
        <v>235</v>
      </c>
      <c r="AM15" s="15">
        <v>201</v>
      </c>
      <c r="AN15" s="15">
        <v>209</v>
      </c>
      <c r="AO15" s="15">
        <v>207</v>
      </c>
      <c r="AP15" s="15">
        <v>202</v>
      </c>
      <c r="AQ15" s="82">
        <v>221</v>
      </c>
      <c r="AR15" s="15">
        <v>118</v>
      </c>
      <c r="AS15" s="15">
        <v>184</v>
      </c>
      <c r="AT15" s="15">
        <v>181</v>
      </c>
      <c r="AU15" s="15">
        <v>103</v>
      </c>
      <c r="AV15" s="15">
        <v>83</v>
      </c>
      <c r="AW15" s="15"/>
      <c r="AX15" s="15"/>
      <c r="AY15" s="17">
        <f t="shared" si="0"/>
        <v>1709</v>
      </c>
      <c r="AZ15" s="17">
        <f t="shared" si="1"/>
        <v>7.0040983606557381</v>
      </c>
    </row>
    <row r="16" spans="1:52" x14ac:dyDescent="0.2">
      <c r="A16" s="19" t="s">
        <v>9</v>
      </c>
      <c r="B16" s="20" t="s">
        <v>19</v>
      </c>
      <c r="C16" s="15">
        <v>1052</v>
      </c>
      <c r="D16" s="15">
        <v>855</v>
      </c>
      <c r="E16" s="15">
        <v>1036</v>
      </c>
      <c r="F16" s="15">
        <v>889</v>
      </c>
      <c r="G16" s="15">
        <v>1131</v>
      </c>
      <c r="H16" s="15">
        <v>1005</v>
      </c>
      <c r="I16" s="15">
        <v>961</v>
      </c>
      <c r="J16" s="15">
        <v>925</v>
      </c>
      <c r="K16" s="15">
        <v>916</v>
      </c>
      <c r="L16" s="15">
        <v>910</v>
      </c>
      <c r="M16" s="15">
        <v>833</v>
      </c>
      <c r="N16" s="15">
        <v>862</v>
      </c>
      <c r="O16" s="15">
        <v>715</v>
      </c>
      <c r="P16" s="15">
        <v>827</v>
      </c>
      <c r="Q16" s="15">
        <v>865</v>
      </c>
      <c r="R16" s="15">
        <v>862</v>
      </c>
      <c r="S16" s="15">
        <v>927</v>
      </c>
      <c r="T16" s="15">
        <v>979</v>
      </c>
      <c r="U16" s="15">
        <v>885</v>
      </c>
      <c r="V16" s="15">
        <v>886</v>
      </c>
      <c r="W16" s="15">
        <v>842</v>
      </c>
      <c r="X16" s="15">
        <v>839</v>
      </c>
      <c r="Y16" s="15">
        <v>797</v>
      </c>
      <c r="Z16" s="15">
        <v>639</v>
      </c>
      <c r="AA16" s="15">
        <v>555</v>
      </c>
      <c r="AB16" s="15">
        <v>745</v>
      </c>
      <c r="AC16" s="15">
        <v>854</v>
      </c>
      <c r="AD16" s="15">
        <v>787</v>
      </c>
      <c r="AE16" s="15">
        <v>830</v>
      </c>
      <c r="AF16" s="15">
        <v>793</v>
      </c>
      <c r="AG16" s="15">
        <v>806</v>
      </c>
      <c r="AH16" s="15">
        <v>796</v>
      </c>
      <c r="AI16" s="15">
        <v>828</v>
      </c>
      <c r="AJ16" s="15">
        <v>804</v>
      </c>
      <c r="AK16" s="15">
        <v>809</v>
      </c>
      <c r="AL16" s="15">
        <v>745</v>
      </c>
      <c r="AM16" s="15">
        <v>678</v>
      </c>
      <c r="AN16" s="15">
        <v>708</v>
      </c>
      <c r="AO16" s="15">
        <v>753</v>
      </c>
      <c r="AP16" s="15">
        <v>715</v>
      </c>
      <c r="AQ16" s="82">
        <v>787</v>
      </c>
      <c r="AR16" s="15">
        <v>752</v>
      </c>
      <c r="AS16" s="15">
        <v>780</v>
      </c>
      <c r="AT16" s="15">
        <v>833</v>
      </c>
      <c r="AU16" s="15">
        <v>839</v>
      </c>
      <c r="AV16" s="15">
        <v>827</v>
      </c>
      <c r="AW16" s="15"/>
      <c r="AX16" s="15"/>
      <c r="AY16" s="17">
        <f t="shared" si="0"/>
        <v>7672</v>
      </c>
      <c r="AZ16" s="17">
        <f t="shared" si="1"/>
        <v>31.442622950819672</v>
      </c>
    </row>
    <row r="17" spans="1:52" x14ac:dyDescent="0.2">
      <c r="A17" s="19" t="s">
        <v>9</v>
      </c>
      <c r="B17" s="20" t="s">
        <v>20</v>
      </c>
      <c r="C17" s="15">
        <v>408</v>
      </c>
      <c r="D17" s="15">
        <v>401</v>
      </c>
      <c r="E17" s="15">
        <v>415</v>
      </c>
      <c r="F17" s="15">
        <v>452</v>
      </c>
      <c r="G17" s="15">
        <v>437</v>
      </c>
      <c r="H17" s="15">
        <v>766</v>
      </c>
      <c r="I17" s="15">
        <v>419</v>
      </c>
      <c r="J17" s="15">
        <v>398</v>
      </c>
      <c r="K17" s="15">
        <v>393</v>
      </c>
      <c r="L17" s="15">
        <v>404</v>
      </c>
      <c r="M17" s="15">
        <v>404</v>
      </c>
      <c r="N17" s="15">
        <v>389</v>
      </c>
      <c r="O17" s="15">
        <v>328</v>
      </c>
      <c r="P17" s="15">
        <v>347</v>
      </c>
      <c r="Q17" s="15">
        <v>374</v>
      </c>
      <c r="R17" s="15">
        <v>376</v>
      </c>
      <c r="S17" s="15">
        <v>417</v>
      </c>
      <c r="T17" s="15">
        <v>418</v>
      </c>
      <c r="U17" s="15">
        <v>439</v>
      </c>
      <c r="V17" s="15">
        <v>392</v>
      </c>
      <c r="W17" s="15">
        <v>325</v>
      </c>
      <c r="X17" s="15">
        <v>386</v>
      </c>
      <c r="Y17" s="15">
        <v>371</v>
      </c>
      <c r="Z17" s="15">
        <v>335</v>
      </c>
      <c r="AA17" s="15">
        <v>410</v>
      </c>
      <c r="AB17" s="15">
        <v>323</v>
      </c>
      <c r="AC17" s="15">
        <v>371</v>
      </c>
      <c r="AD17" s="15">
        <v>392</v>
      </c>
      <c r="AE17" s="15">
        <v>401</v>
      </c>
      <c r="AF17" s="15">
        <v>400</v>
      </c>
      <c r="AG17" s="15">
        <v>258</v>
      </c>
      <c r="AH17" s="15">
        <v>536</v>
      </c>
      <c r="AI17" s="15">
        <v>481</v>
      </c>
      <c r="AJ17" s="15">
        <v>572</v>
      </c>
      <c r="AK17" s="15">
        <v>1143</v>
      </c>
      <c r="AL17" s="15">
        <v>850</v>
      </c>
      <c r="AM17" s="15">
        <v>753</v>
      </c>
      <c r="AN17" s="15">
        <v>657</v>
      </c>
      <c r="AO17" s="15">
        <v>629</v>
      </c>
      <c r="AP17" s="15">
        <v>721</v>
      </c>
      <c r="AQ17" s="82">
        <v>1352</v>
      </c>
      <c r="AR17" s="15">
        <v>708</v>
      </c>
      <c r="AS17" s="15">
        <v>1021</v>
      </c>
      <c r="AT17" s="15">
        <v>1036</v>
      </c>
      <c r="AU17" s="15">
        <v>1692</v>
      </c>
      <c r="AV17" s="15">
        <v>1289</v>
      </c>
      <c r="AW17" s="15"/>
      <c r="AX17" s="15"/>
      <c r="AY17" s="17">
        <f t="shared" si="0"/>
        <v>9858</v>
      </c>
      <c r="AZ17" s="17">
        <f t="shared" si="1"/>
        <v>40.401639344262293</v>
      </c>
    </row>
    <row r="18" spans="1:52" x14ac:dyDescent="0.2">
      <c r="A18" s="19" t="s">
        <v>9</v>
      </c>
      <c r="B18" s="20" t="s">
        <v>21</v>
      </c>
      <c r="C18" s="15">
        <v>1332</v>
      </c>
      <c r="D18" s="15">
        <v>1080</v>
      </c>
      <c r="E18" s="15">
        <v>1188</v>
      </c>
      <c r="F18" s="15">
        <v>1206</v>
      </c>
      <c r="G18" s="15">
        <v>1302</v>
      </c>
      <c r="H18" s="15">
        <v>1241</v>
      </c>
      <c r="I18" s="15">
        <v>1339</v>
      </c>
      <c r="J18" s="15">
        <v>1241</v>
      </c>
      <c r="K18" s="15">
        <v>1255</v>
      </c>
      <c r="L18" s="15">
        <v>1278</v>
      </c>
      <c r="M18" s="15">
        <v>1285</v>
      </c>
      <c r="N18" s="15">
        <v>1299</v>
      </c>
      <c r="O18" s="15">
        <v>1215</v>
      </c>
      <c r="P18" s="15">
        <v>1079</v>
      </c>
      <c r="Q18" s="15">
        <v>1154</v>
      </c>
      <c r="R18" s="15">
        <v>1164</v>
      </c>
      <c r="S18" s="15">
        <v>1186</v>
      </c>
      <c r="T18" s="15">
        <v>1185</v>
      </c>
      <c r="U18" s="15">
        <v>1207</v>
      </c>
      <c r="V18" s="15">
        <v>1140</v>
      </c>
      <c r="W18" s="15">
        <v>1011</v>
      </c>
      <c r="X18" s="15">
        <v>1252</v>
      </c>
      <c r="Y18" s="15">
        <v>1027</v>
      </c>
      <c r="Z18" s="15">
        <v>1140</v>
      </c>
      <c r="AA18" s="15">
        <v>1275</v>
      </c>
      <c r="AB18" s="15">
        <v>1133</v>
      </c>
      <c r="AC18" s="15">
        <v>1106</v>
      </c>
      <c r="AD18" s="15">
        <v>1050</v>
      </c>
      <c r="AE18" s="15">
        <v>1259</v>
      </c>
      <c r="AF18" s="15">
        <v>1180</v>
      </c>
      <c r="AG18" s="15">
        <v>1335</v>
      </c>
      <c r="AH18" s="15">
        <v>1163</v>
      </c>
      <c r="AI18" s="15">
        <v>1134</v>
      </c>
      <c r="AJ18" s="15">
        <v>1271</v>
      </c>
      <c r="AK18" s="15">
        <v>1160</v>
      </c>
      <c r="AL18" s="15">
        <v>1391</v>
      </c>
      <c r="AM18" s="15">
        <v>1217</v>
      </c>
      <c r="AN18" s="15">
        <v>1075</v>
      </c>
      <c r="AO18" s="15">
        <v>1065</v>
      </c>
      <c r="AP18" s="15">
        <v>1046</v>
      </c>
      <c r="AQ18" s="82">
        <v>1173</v>
      </c>
      <c r="AR18" s="15">
        <v>752</v>
      </c>
      <c r="AS18" s="15">
        <v>1127</v>
      </c>
      <c r="AT18" s="15">
        <v>1149</v>
      </c>
      <c r="AU18" s="15">
        <v>1126</v>
      </c>
      <c r="AV18" s="15">
        <v>1188</v>
      </c>
      <c r="AW18" s="15"/>
      <c r="AX18" s="15"/>
      <c r="AY18" s="17">
        <f t="shared" si="0"/>
        <v>10918</v>
      </c>
      <c r="AZ18" s="17">
        <f t="shared" si="1"/>
        <v>44.745901639344261</v>
      </c>
    </row>
    <row r="19" spans="1:52" x14ac:dyDescent="0.2">
      <c r="A19" s="19" t="s">
        <v>9</v>
      </c>
      <c r="B19" s="20" t="s">
        <v>22</v>
      </c>
      <c r="C19" s="15">
        <v>1198</v>
      </c>
      <c r="D19" s="15">
        <v>957</v>
      </c>
      <c r="E19" s="15">
        <v>1024</v>
      </c>
      <c r="F19" s="15">
        <v>1045</v>
      </c>
      <c r="G19" s="15">
        <v>1048</v>
      </c>
      <c r="H19" s="15">
        <v>1096</v>
      </c>
      <c r="I19" s="15">
        <v>821</v>
      </c>
      <c r="J19" s="15">
        <v>750</v>
      </c>
      <c r="K19" s="15">
        <v>926</v>
      </c>
      <c r="L19" s="15">
        <v>844</v>
      </c>
      <c r="M19" s="15">
        <v>821</v>
      </c>
      <c r="N19" s="15">
        <v>1198</v>
      </c>
      <c r="O19" s="15">
        <v>926</v>
      </c>
      <c r="P19" s="15">
        <v>1048</v>
      </c>
      <c r="Q19" s="15">
        <v>845</v>
      </c>
      <c r="R19" s="15">
        <v>1099</v>
      </c>
      <c r="S19" s="15">
        <v>987</v>
      </c>
      <c r="T19" s="15">
        <v>2265</v>
      </c>
      <c r="U19" s="15">
        <v>2124</v>
      </c>
      <c r="V19" s="15">
        <v>2261</v>
      </c>
      <c r="W19" s="15">
        <v>1732</v>
      </c>
      <c r="X19" s="15">
        <v>1408</v>
      </c>
      <c r="Y19" s="15">
        <v>1114</v>
      </c>
      <c r="Z19" s="15">
        <v>2380</v>
      </c>
      <c r="AA19" s="15">
        <v>1696</v>
      </c>
      <c r="AB19" s="15">
        <v>1207</v>
      </c>
      <c r="AC19" s="15">
        <v>1331</v>
      </c>
      <c r="AD19" s="15">
        <v>1098</v>
      </c>
      <c r="AE19" s="15">
        <v>1721</v>
      </c>
      <c r="AF19" s="15">
        <v>1050</v>
      </c>
      <c r="AG19" s="15">
        <v>2045</v>
      </c>
      <c r="AH19" s="15">
        <v>1801</v>
      </c>
      <c r="AI19" s="15">
        <v>1130</v>
      </c>
      <c r="AJ19" s="15">
        <v>1607</v>
      </c>
      <c r="AK19" s="15">
        <v>1631</v>
      </c>
      <c r="AL19" s="15">
        <v>1780</v>
      </c>
      <c r="AM19" s="15">
        <v>1230</v>
      </c>
      <c r="AN19" s="15">
        <v>1022</v>
      </c>
      <c r="AO19" s="15">
        <v>1035</v>
      </c>
      <c r="AP19" s="15">
        <v>933</v>
      </c>
      <c r="AQ19" s="82">
        <v>1092</v>
      </c>
      <c r="AR19" s="15">
        <v>757</v>
      </c>
      <c r="AS19" s="15">
        <v>1790</v>
      </c>
      <c r="AT19" s="15">
        <v>1607</v>
      </c>
      <c r="AU19" s="15">
        <v>1398</v>
      </c>
      <c r="AV19" s="15">
        <v>782</v>
      </c>
      <c r="AW19" s="15"/>
      <c r="AX19" s="15"/>
      <c r="AY19" s="17">
        <f t="shared" si="0"/>
        <v>11646</v>
      </c>
      <c r="AZ19" s="17">
        <f t="shared" si="1"/>
        <v>47.729508196721312</v>
      </c>
    </row>
    <row r="20" spans="1:52" x14ac:dyDescent="0.2">
      <c r="A20" s="18" t="s">
        <v>9</v>
      </c>
      <c r="B20" s="15" t="s">
        <v>23</v>
      </c>
      <c r="C20" s="15">
        <v>4742</v>
      </c>
      <c r="D20" s="15">
        <v>3878</v>
      </c>
      <c r="E20" s="15">
        <v>3698</v>
      </c>
      <c r="F20" s="15">
        <v>4633</v>
      </c>
      <c r="G20" s="15">
        <v>3821</v>
      </c>
      <c r="H20" s="15">
        <v>3714</v>
      </c>
      <c r="I20" s="15">
        <v>4078</v>
      </c>
      <c r="J20" s="15">
        <v>4051</v>
      </c>
      <c r="K20" s="15">
        <v>3715</v>
      </c>
      <c r="L20" s="15">
        <v>2276</v>
      </c>
      <c r="M20" s="15">
        <v>3483</v>
      </c>
      <c r="N20" s="15">
        <v>1230</v>
      </c>
      <c r="O20" s="15">
        <v>2468</v>
      </c>
      <c r="P20" s="15">
        <v>261</v>
      </c>
      <c r="Q20" s="15">
        <v>856</v>
      </c>
      <c r="R20" s="15">
        <v>1927</v>
      </c>
      <c r="S20" s="15">
        <v>841</v>
      </c>
      <c r="T20" s="15">
        <v>870</v>
      </c>
      <c r="U20" s="15">
        <v>45</v>
      </c>
      <c r="V20" s="15">
        <v>1051</v>
      </c>
      <c r="W20" s="15">
        <v>1168</v>
      </c>
      <c r="X20" s="15">
        <v>1981</v>
      </c>
      <c r="Y20" s="15">
        <v>567</v>
      </c>
      <c r="Z20" s="15">
        <v>929</v>
      </c>
      <c r="AA20" s="15">
        <v>609</v>
      </c>
      <c r="AB20" s="15">
        <v>408</v>
      </c>
      <c r="AC20" s="15">
        <v>305</v>
      </c>
      <c r="AD20" s="15">
        <v>1625</v>
      </c>
      <c r="AE20" s="15">
        <v>2004</v>
      </c>
      <c r="AF20" s="15">
        <v>1860</v>
      </c>
      <c r="AG20" s="15">
        <v>2072</v>
      </c>
      <c r="AH20" s="15">
        <v>2990</v>
      </c>
      <c r="AI20" s="15">
        <v>1160</v>
      </c>
      <c r="AJ20" s="15">
        <v>1930</v>
      </c>
      <c r="AK20" s="15">
        <v>2850</v>
      </c>
      <c r="AL20" s="15">
        <v>3255</v>
      </c>
      <c r="AM20" s="15">
        <v>2284</v>
      </c>
      <c r="AN20" s="15">
        <v>3438</v>
      </c>
      <c r="AO20" s="15">
        <v>3393</v>
      </c>
      <c r="AP20" s="15">
        <v>523</v>
      </c>
      <c r="AQ20" s="82">
        <v>2470</v>
      </c>
      <c r="AR20" s="15">
        <v>1278</v>
      </c>
      <c r="AS20" s="15">
        <v>57</v>
      </c>
      <c r="AT20" s="15">
        <v>890</v>
      </c>
      <c r="AU20" s="15">
        <v>1507</v>
      </c>
      <c r="AV20" s="15">
        <v>88</v>
      </c>
      <c r="AW20" s="15"/>
      <c r="AX20" s="15"/>
      <c r="AY20" s="17">
        <f t="shared" si="0"/>
        <v>15928</v>
      </c>
      <c r="AZ20" s="17">
        <f t="shared" si="1"/>
        <v>65.278688524590166</v>
      </c>
    </row>
    <row r="21" spans="1:52" x14ac:dyDescent="0.2">
      <c r="A21" s="19" t="s">
        <v>9</v>
      </c>
      <c r="B21" s="20" t="s">
        <v>24</v>
      </c>
      <c r="C21" s="15">
        <v>2392</v>
      </c>
      <c r="D21" s="15">
        <v>2035</v>
      </c>
      <c r="E21" s="15">
        <v>2304</v>
      </c>
      <c r="F21" s="15">
        <v>2306</v>
      </c>
      <c r="G21" s="15">
        <v>2034</v>
      </c>
      <c r="H21" s="15">
        <v>3266</v>
      </c>
      <c r="I21" s="15">
        <v>2365</v>
      </c>
      <c r="J21" s="15">
        <v>2358</v>
      </c>
      <c r="K21" s="15">
        <v>2070</v>
      </c>
      <c r="L21" s="15">
        <v>2009</v>
      </c>
      <c r="M21" s="15">
        <v>2012</v>
      </c>
      <c r="N21" s="15">
        <v>2067</v>
      </c>
      <c r="O21" s="15">
        <v>2031</v>
      </c>
      <c r="P21" s="15">
        <v>1563</v>
      </c>
      <c r="Q21" s="15">
        <v>1819</v>
      </c>
      <c r="R21" s="15">
        <v>1751</v>
      </c>
      <c r="S21" s="15">
        <v>2068</v>
      </c>
      <c r="T21" s="15">
        <v>1928</v>
      </c>
      <c r="U21" s="15">
        <v>2004</v>
      </c>
      <c r="V21" s="15">
        <v>2082</v>
      </c>
      <c r="W21" s="15">
        <v>1886</v>
      </c>
      <c r="X21" s="15">
        <v>2098</v>
      </c>
      <c r="Y21" s="15">
        <v>1877</v>
      </c>
      <c r="Z21" s="15">
        <v>1842</v>
      </c>
      <c r="AA21" s="15">
        <v>1686</v>
      </c>
      <c r="AB21" s="15">
        <v>1462</v>
      </c>
      <c r="AC21" s="15">
        <v>2067</v>
      </c>
      <c r="AD21" s="15">
        <v>2287</v>
      </c>
      <c r="AE21" s="15">
        <v>2671</v>
      </c>
      <c r="AF21" s="15">
        <v>2109</v>
      </c>
      <c r="AG21" s="15">
        <v>2533</v>
      </c>
      <c r="AH21" s="15">
        <v>2409</v>
      </c>
      <c r="AI21" s="15">
        <v>1941</v>
      </c>
      <c r="AJ21" s="15">
        <v>2137</v>
      </c>
      <c r="AK21" s="15">
        <v>2428</v>
      </c>
      <c r="AL21" s="15">
        <v>3082</v>
      </c>
      <c r="AM21" s="15">
        <v>2216</v>
      </c>
      <c r="AN21" s="15">
        <v>1950</v>
      </c>
      <c r="AO21" s="15">
        <v>2135</v>
      </c>
      <c r="AP21" s="15">
        <v>1844</v>
      </c>
      <c r="AQ21" s="82">
        <v>1857</v>
      </c>
      <c r="AR21" s="15">
        <v>1366</v>
      </c>
      <c r="AS21" s="15">
        <v>1166</v>
      </c>
      <c r="AT21" s="15">
        <v>1583</v>
      </c>
      <c r="AU21" s="15">
        <v>1193</v>
      </c>
      <c r="AV21" s="15">
        <v>1372</v>
      </c>
      <c r="AW21" s="15"/>
      <c r="AX21" s="15"/>
      <c r="AY21" s="17">
        <f t="shared" si="0"/>
        <v>16682</v>
      </c>
      <c r="AZ21" s="17">
        <f t="shared" si="1"/>
        <v>68.368852459016395</v>
      </c>
    </row>
    <row r="22" spans="1:52" x14ac:dyDescent="0.2">
      <c r="A22" s="19" t="s">
        <v>9</v>
      </c>
      <c r="B22" s="20" t="s">
        <v>25</v>
      </c>
      <c r="C22" s="15">
        <v>5056</v>
      </c>
      <c r="D22" s="15">
        <v>4410</v>
      </c>
      <c r="E22" s="15">
        <v>4642</v>
      </c>
      <c r="F22" s="15">
        <v>4016</v>
      </c>
      <c r="G22" s="15">
        <v>4580</v>
      </c>
      <c r="H22" s="15">
        <v>5290</v>
      </c>
      <c r="I22" s="15">
        <v>5352</v>
      </c>
      <c r="J22" s="15">
        <v>5453</v>
      </c>
      <c r="K22" s="15">
        <v>5026</v>
      </c>
      <c r="L22" s="15">
        <v>5330</v>
      </c>
      <c r="M22" s="15">
        <v>4978</v>
      </c>
      <c r="N22" s="15">
        <v>4964</v>
      </c>
      <c r="O22" s="15">
        <v>4706</v>
      </c>
      <c r="P22" s="15">
        <v>4352</v>
      </c>
      <c r="Q22" s="15">
        <v>4969</v>
      </c>
      <c r="R22" s="15">
        <v>4839</v>
      </c>
      <c r="S22" s="15">
        <v>4615</v>
      </c>
      <c r="T22" s="15">
        <v>7033</v>
      </c>
      <c r="U22" s="15">
        <v>5473</v>
      </c>
      <c r="V22" s="15">
        <v>5638</v>
      </c>
      <c r="W22" s="15">
        <v>4875</v>
      </c>
      <c r="X22" s="15">
        <v>13604</v>
      </c>
      <c r="Y22" s="15">
        <v>12447</v>
      </c>
      <c r="Z22" s="15">
        <v>12190</v>
      </c>
      <c r="AA22" s="15">
        <v>12582</v>
      </c>
      <c r="AB22" s="15">
        <v>11814</v>
      </c>
      <c r="AC22" s="15">
        <v>12334</v>
      </c>
      <c r="AD22" s="15">
        <v>7501</v>
      </c>
      <c r="AE22" s="15">
        <v>12654</v>
      </c>
      <c r="AF22" s="15">
        <v>8520</v>
      </c>
      <c r="AG22" s="15">
        <v>11647</v>
      </c>
      <c r="AH22" s="15">
        <v>11127</v>
      </c>
      <c r="AI22" s="15">
        <v>10430</v>
      </c>
      <c r="AJ22" s="15">
        <v>12982</v>
      </c>
      <c r="AK22" s="15">
        <v>10954</v>
      </c>
      <c r="AL22" s="15">
        <v>10442</v>
      </c>
      <c r="AM22" s="15">
        <v>11771</v>
      </c>
      <c r="AN22" s="15">
        <v>9999</v>
      </c>
      <c r="AO22" s="15">
        <v>10410</v>
      </c>
      <c r="AP22" s="15">
        <v>10910</v>
      </c>
      <c r="AQ22" s="82">
        <v>11218</v>
      </c>
      <c r="AR22" s="15">
        <v>4305</v>
      </c>
      <c r="AS22" s="15">
        <v>3274</v>
      </c>
      <c r="AT22" s="15">
        <v>5418</v>
      </c>
      <c r="AU22" s="15">
        <v>10933</v>
      </c>
      <c r="AV22" s="15">
        <v>11718</v>
      </c>
      <c r="AW22" s="15"/>
      <c r="AX22" s="15"/>
      <c r="AY22" s="17">
        <f t="shared" si="0"/>
        <v>89956</v>
      </c>
      <c r="AZ22" s="17">
        <f t="shared" si="1"/>
        <v>368.67213114754099</v>
      </c>
    </row>
    <row r="23" spans="1:52" x14ac:dyDescent="0.2">
      <c r="A23" s="18" t="s">
        <v>9</v>
      </c>
      <c r="B23" s="15" t="s">
        <v>26</v>
      </c>
      <c r="C23" s="15">
        <v>2122</v>
      </c>
      <c r="D23" s="15">
        <v>1639</v>
      </c>
      <c r="E23" s="15">
        <v>1856</v>
      </c>
      <c r="F23" s="15">
        <v>2073</v>
      </c>
      <c r="G23" s="15">
        <v>2301</v>
      </c>
      <c r="H23" s="15">
        <v>2413</v>
      </c>
      <c r="I23" s="15">
        <v>2332</v>
      </c>
      <c r="J23" s="15">
        <v>2166</v>
      </c>
      <c r="K23" s="15">
        <v>1835</v>
      </c>
      <c r="L23" s="15">
        <v>2029</v>
      </c>
      <c r="M23" s="15">
        <v>2034</v>
      </c>
      <c r="N23" s="15">
        <v>2043</v>
      </c>
      <c r="O23" s="15">
        <v>514</v>
      </c>
      <c r="P23" s="15">
        <v>2002</v>
      </c>
      <c r="Q23" s="15">
        <v>2025</v>
      </c>
      <c r="R23" s="15">
        <v>2064</v>
      </c>
      <c r="S23" s="15">
        <v>1077</v>
      </c>
      <c r="T23" s="15">
        <v>2118</v>
      </c>
      <c r="U23" s="15">
        <v>1916</v>
      </c>
      <c r="V23" s="15">
        <v>2140</v>
      </c>
      <c r="W23" s="15">
        <v>1580</v>
      </c>
      <c r="X23" s="15">
        <v>1768</v>
      </c>
      <c r="Y23" s="15">
        <v>1479</v>
      </c>
      <c r="Z23" s="15">
        <v>1598</v>
      </c>
      <c r="AA23" s="15">
        <v>1563</v>
      </c>
      <c r="AB23" s="15">
        <v>1425</v>
      </c>
      <c r="AC23" s="15">
        <v>1366</v>
      </c>
      <c r="AD23" s="15">
        <v>1491</v>
      </c>
      <c r="AE23" s="15">
        <v>1640</v>
      </c>
      <c r="AF23" s="15">
        <v>1521</v>
      </c>
      <c r="AG23" s="15">
        <v>1724</v>
      </c>
      <c r="AH23" s="15">
        <v>1945</v>
      </c>
      <c r="AI23" s="15">
        <v>1464</v>
      </c>
      <c r="AJ23" s="15">
        <v>1647</v>
      </c>
      <c r="AK23" s="15">
        <v>1447</v>
      </c>
      <c r="AL23" s="15">
        <v>1564</v>
      </c>
      <c r="AM23" s="15">
        <v>1611</v>
      </c>
      <c r="AN23" s="15">
        <v>1471</v>
      </c>
      <c r="AO23" s="15">
        <v>1500</v>
      </c>
      <c r="AP23" s="15">
        <v>1476</v>
      </c>
      <c r="AQ23" s="82">
        <v>1650</v>
      </c>
      <c r="AR23" s="15">
        <v>1125</v>
      </c>
      <c r="AS23" s="15">
        <v>1748</v>
      </c>
      <c r="AT23" s="15">
        <v>1865</v>
      </c>
      <c r="AU23" s="15">
        <v>1595</v>
      </c>
      <c r="AV23" s="15">
        <v>1362</v>
      </c>
      <c r="AW23" s="15"/>
      <c r="AX23" s="15"/>
      <c r="AY23" s="17">
        <f t="shared" si="0"/>
        <v>15403</v>
      </c>
      <c r="AZ23" s="17">
        <f t="shared" si="1"/>
        <v>63.127049180327866</v>
      </c>
    </row>
    <row r="24" spans="1:52" x14ac:dyDescent="0.2">
      <c r="A24" s="19" t="s">
        <v>9</v>
      </c>
      <c r="B24" s="20" t="s">
        <v>27</v>
      </c>
      <c r="C24" s="15">
        <v>936</v>
      </c>
      <c r="D24" s="15">
        <v>745</v>
      </c>
      <c r="E24" s="15">
        <v>820</v>
      </c>
      <c r="F24" s="15">
        <v>876</v>
      </c>
      <c r="G24" s="15">
        <v>1120</v>
      </c>
      <c r="H24" s="15">
        <v>216</v>
      </c>
      <c r="I24" s="15">
        <v>176</v>
      </c>
      <c r="J24" s="15">
        <v>858</v>
      </c>
      <c r="K24" s="15">
        <v>416</v>
      </c>
      <c r="L24" s="15">
        <v>790</v>
      </c>
      <c r="M24" s="15">
        <v>720</v>
      </c>
      <c r="N24" s="15">
        <v>592</v>
      </c>
      <c r="O24" s="15">
        <v>800</v>
      </c>
      <c r="P24" s="15">
        <v>194</v>
      </c>
      <c r="Q24" s="15">
        <v>811</v>
      </c>
      <c r="R24" s="15">
        <v>958</v>
      </c>
      <c r="S24" s="15">
        <v>184</v>
      </c>
      <c r="T24" s="15">
        <v>745</v>
      </c>
      <c r="U24" s="15">
        <v>854</v>
      </c>
      <c r="V24" s="15">
        <v>879</v>
      </c>
      <c r="W24" s="15">
        <v>502</v>
      </c>
      <c r="X24" s="15">
        <v>755</v>
      </c>
      <c r="Y24" s="15">
        <v>737</v>
      </c>
      <c r="Z24" s="15">
        <v>703</v>
      </c>
      <c r="AA24" s="15">
        <v>603</v>
      </c>
      <c r="AB24" s="15">
        <v>664</v>
      </c>
      <c r="AC24" s="15">
        <v>294</v>
      </c>
      <c r="AD24" s="15">
        <v>104</v>
      </c>
      <c r="AE24" s="15">
        <v>1063</v>
      </c>
      <c r="AF24" s="15">
        <v>558</v>
      </c>
      <c r="AG24" s="15">
        <v>961</v>
      </c>
      <c r="AH24" s="15">
        <v>310</v>
      </c>
      <c r="AI24" s="15">
        <v>779</v>
      </c>
      <c r="AJ24" s="15">
        <v>773</v>
      </c>
      <c r="AK24" s="15">
        <v>640</v>
      </c>
      <c r="AL24" s="15">
        <v>569</v>
      </c>
      <c r="AM24" s="15">
        <v>787</v>
      </c>
      <c r="AN24" s="15">
        <v>714</v>
      </c>
      <c r="AO24" s="15">
        <v>739</v>
      </c>
      <c r="AP24" s="15">
        <v>697</v>
      </c>
      <c r="AQ24" s="82">
        <v>747</v>
      </c>
      <c r="AR24" s="15">
        <v>292</v>
      </c>
      <c r="AS24" s="15">
        <v>576</v>
      </c>
      <c r="AT24" s="15">
        <v>705</v>
      </c>
      <c r="AU24" s="15">
        <v>575</v>
      </c>
      <c r="AV24" s="15">
        <v>650</v>
      </c>
      <c r="AW24" s="15"/>
      <c r="AX24" s="15"/>
      <c r="AY24" s="17">
        <f t="shared" si="0"/>
        <v>6482</v>
      </c>
      <c r="AZ24" s="17">
        <f t="shared" si="1"/>
        <v>26.565573770491802</v>
      </c>
    </row>
    <row r="25" spans="1:52" x14ac:dyDescent="0.2">
      <c r="A25" s="18" t="s">
        <v>9</v>
      </c>
      <c r="B25" s="15" t="s">
        <v>28</v>
      </c>
      <c r="C25" s="15">
        <v>1320</v>
      </c>
      <c r="D25" s="15">
        <v>882</v>
      </c>
      <c r="E25" s="15">
        <v>1040</v>
      </c>
      <c r="F25" s="15">
        <v>1293</v>
      </c>
      <c r="G25" s="15">
        <v>1114</v>
      </c>
      <c r="H25" s="15">
        <v>1160</v>
      </c>
      <c r="I25" s="15">
        <v>1229</v>
      </c>
      <c r="J25" s="15">
        <v>1146</v>
      </c>
      <c r="K25" s="15">
        <v>1090</v>
      </c>
      <c r="L25" s="15">
        <v>1093</v>
      </c>
      <c r="M25" s="15">
        <v>1112</v>
      </c>
      <c r="N25" s="15">
        <v>1079</v>
      </c>
      <c r="O25" s="15">
        <v>1029</v>
      </c>
      <c r="P25" s="15">
        <v>1031</v>
      </c>
      <c r="Q25" s="15">
        <v>969</v>
      </c>
      <c r="R25" s="15">
        <v>980</v>
      </c>
      <c r="S25" s="15">
        <v>817</v>
      </c>
      <c r="T25" s="15">
        <v>727</v>
      </c>
      <c r="U25" s="15">
        <v>665</v>
      </c>
      <c r="V25" s="15">
        <v>1001</v>
      </c>
      <c r="W25" s="15">
        <v>461</v>
      </c>
      <c r="X25" s="15">
        <v>742</v>
      </c>
      <c r="Y25" s="15">
        <v>794</v>
      </c>
      <c r="Z25" s="15">
        <v>891</v>
      </c>
      <c r="AA25" s="15">
        <v>952</v>
      </c>
      <c r="AB25" s="15">
        <v>621</v>
      </c>
      <c r="AC25" s="15">
        <v>485</v>
      </c>
      <c r="AD25" s="15">
        <v>428</v>
      </c>
      <c r="AE25" s="15">
        <v>731</v>
      </c>
      <c r="AF25" s="15">
        <v>417</v>
      </c>
      <c r="AG25" s="15">
        <v>1333</v>
      </c>
      <c r="AH25" s="15">
        <v>1291</v>
      </c>
      <c r="AI25" s="15">
        <v>566</v>
      </c>
      <c r="AJ25" s="15">
        <v>720</v>
      </c>
      <c r="AK25" s="15">
        <v>631</v>
      </c>
      <c r="AL25" s="15">
        <v>593</v>
      </c>
      <c r="AM25" s="15">
        <v>712</v>
      </c>
      <c r="AN25" s="15">
        <v>964</v>
      </c>
      <c r="AO25" s="15">
        <v>1020</v>
      </c>
      <c r="AP25" s="15">
        <v>1003</v>
      </c>
      <c r="AQ25" s="82">
        <v>864</v>
      </c>
      <c r="AR25" s="15">
        <v>588</v>
      </c>
      <c r="AS25" s="15">
        <v>1122</v>
      </c>
      <c r="AT25" s="15">
        <v>1255</v>
      </c>
      <c r="AU25" s="15">
        <v>977</v>
      </c>
      <c r="AV25" s="15">
        <v>888</v>
      </c>
      <c r="AW25" s="15"/>
      <c r="AX25" s="15"/>
      <c r="AY25" s="17">
        <f t="shared" si="0"/>
        <v>9393</v>
      </c>
      <c r="AZ25" s="17">
        <f t="shared" si="1"/>
        <v>38.495901639344261</v>
      </c>
    </row>
    <row r="26" spans="1:52" x14ac:dyDescent="0.2">
      <c r="A26" s="18" t="s">
        <v>9</v>
      </c>
      <c r="B26" s="15" t="s">
        <v>29</v>
      </c>
      <c r="C26" s="15">
        <v>2198</v>
      </c>
      <c r="D26" s="15">
        <v>3461</v>
      </c>
      <c r="E26" s="15">
        <v>3877</v>
      </c>
      <c r="F26" s="15">
        <v>3370</v>
      </c>
      <c r="G26" s="15">
        <v>3150</v>
      </c>
      <c r="H26" s="15">
        <v>3323</v>
      </c>
      <c r="I26" s="15">
        <v>3334</v>
      </c>
      <c r="J26" s="15">
        <v>3620</v>
      </c>
      <c r="K26" s="15">
        <v>4229</v>
      </c>
      <c r="L26" s="15">
        <v>3600</v>
      </c>
      <c r="M26" s="15">
        <v>3058</v>
      </c>
      <c r="N26" s="15">
        <v>3157</v>
      </c>
      <c r="O26" s="15">
        <v>1837</v>
      </c>
      <c r="P26" s="15">
        <v>1804</v>
      </c>
      <c r="Q26" s="15">
        <v>2951</v>
      </c>
      <c r="R26" s="15">
        <v>3274</v>
      </c>
      <c r="S26" s="15">
        <v>3092</v>
      </c>
      <c r="T26" s="15">
        <v>1967</v>
      </c>
      <c r="U26" s="15">
        <v>12</v>
      </c>
      <c r="V26" s="15">
        <v>74</v>
      </c>
      <c r="W26" s="15">
        <v>341</v>
      </c>
      <c r="X26" s="15">
        <v>645</v>
      </c>
      <c r="Y26" s="15">
        <v>584</v>
      </c>
      <c r="Z26" s="15">
        <v>778</v>
      </c>
      <c r="AA26" s="15">
        <v>764</v>
      </c>
      <c r="AB26" s="15">
        <v>614</v>
      </c>
      <c r="AC26" s="15">
        <v>523</v>
      </c>
      <c r="AD26" s="15">
        <v>431</v>
      </c>
      <c r="AE26" s="15">
        <v>697</v>
      </c>
      <c r="AF26" s="15">
        <v>605</v>
      </c>
      <c r="AG26" s="15">
        <v>1035</v>
      </c>
      <c r="AH26" s="15">
        <v>807</v>
      </c>
      <c r="AI26" s="15">
        <v>667</v>
      </c>
      <c r="AJ26" s="15">
        <v>654</v>
      </c>
      <c r="AK26" s="15">
        <v>515</v>
      </c>
      <c r="AL26" s="15">
        <v>729</v>
      </c>
      <c r="AM26" s="15">
        <v>536</v>
      </c>
      <c r="AN26" s="15">
        <v>641</v>
      </c>
      <c r="AO26" s="15">
        <v>910</v>
      </c>
      <c r="AP26" s="15">
        <v>688</v>
      </c>
      <c r="AQ26" s="82">
        <v>541</v>
      </c>
      <c r="AR26" s="15">
        <v>465</v>
      </c>
      <c r="AS26" s="15">
        <v>870</v>
      </c>
      <c r="AT26" s="15">
        <v>795</v>
      </c>
      <c r="AU26" s="15">
        <v>787</v>
      </c>
      <c r="AV26" s="15">
        <v>746</v>
      </c>
      <c r="AW26" s="15"/>
      <c r="AX26" s="15"/>
      <c r="AY26" s="17">
        <f t="shared" si="0"/>
        <v>6979</v>
      </c>
      <c r="AZ26" s="17">
        <f t="shared" si="1"/>
        <v>28.602459016393443</v>
      </c>
    </row>
    <row r="27" spans="1:52" x14ac:dyDescent="0.2">
      <c r="A27" s="19" t="s">
        <v>9</v>
      </c>
      <c r="B27" s="20" t="s">
        <v>30</v>
      </c>
      <c r="C27" s="15">
        <v>1063</v>
      </c>
      <c r="D27" s="15">
        <v>1194</v>
      </c>
      <c r="E27" s="15">
        <v>1250</v>
      </c>
      <c r="F27" s="15">
        <v>1262</v>
      </c>
      <c r="G27" s="15">
        <v>1403</v>
      </c>
      <c r="H27" s="15">
        <v>1354</v>
      </c>
      <c r="I27" s="15">
        <v>1389</v>
      </c>
      <c r="J27" s="15">
        <v>1385</v>
      </c>
      <c r="K27" s="15">
        <v>1353</v>
      </c>
      <c r="L27" s="15">
        <v>1328</v>
      </c>
      <c r="M27" s="15">
        <v>1270</v>
      </c>
      <c r="N27" s="15">
        <v>1131</v>
      </c>
      <c r="O27" s="15">
        <v>1103</v>
      </c>
      <c r="P27" s="15">
        <v>1412</v>
      </c>
      <c r="Q27" s="15">
        <v>1404</v>
      </c>
      <c r="R27" s="15">
        <v>1247</v>
      </c>
      <c r="S27" s="15">
        <v>1379</v>
      </c>
      <c r="T27" s="15">
        <v>1336</v>
      </c>
      <c r="U27" s="15">
        <v>1422</v>
      </c>
      <c r="V27" s="15">
        <v>1326</v>
      </c>
      <c r="W27" s="15">
        <v>1196</v>
      </c>
      <c r="X27" s="15">
        <v>1375</v>
      </c>
      <c r="Y27" s="15">
        <v>1404</v>
      </c>
      <c r="Z27" s="15">
        <v>1148</v>
      </c>
      <c r="AA27" s="15">
        <v>1446</v>
      </c>
      <c r="AB27" s="15">
        <v>1176</v>
      </c>
      <c r="AC27" s="15">
        <v>1260</v>
      </c>
      <c r="AD27" s="15">
        <v>1261</v>
      </c>
      <c r="AE27" s="15">
        <v>1311</v>
      </c>
      <c r="AF27" s="15">
        <v>1251</v>
      </c>
      <c r="AG27" s="15">
        <v>1361</v>
      </c>
      <c r="AH27" s="15">
        <v>1320</v>
      </c>
      <c r="AI27" s="15">
        <v>1222</v>
      </c>
      <c r="AJ27" s="15">
        <v>1245</v>
      </c>
      <c r="AK27" s="15">
        <v>1230</v>
      </c>
      <c r="AL27" s="15">
        <v>1111</v>
      </c>
      <c r="AM27" s="15">
        <v>1208</v>
      </c>
      <c r="AN27" s="15">
        <v>1141</v>
      </c>
      <c r="AO27" s="15">
        <v>1229</v>
      </c>
      <c r="AP27" s="15">
        <v>1187</v>
      </c>
      <c r="AQ27" s="82">
        <v>1267</v>
      </c>
      <c r="AR27" s="15">
        <v>1202</v>
      </c>
      <c r="AS27" s="15">
        <v>1264</v>
      </c>
      <c r="AT27" s="15">
        <v>1182</v>
      </c>
      <c r="AU27" s="15">
        <v>1193</v>
      </c>
      <c r="AV27" s="15">
        <v>1245</v>
      </c>
      <c r="AW27" s="15"/>
      <c r="AX27" s="15"/>
      <c r="AY27" s="17">
        <f t="shared" si="0"/>
        <v>12118</v>
      </c>
      <c r="AZ27" s="17">
        <f t="shared" si="1"/>
        <v>49.66393442622951</v>
      </c>
    </row>
    <row r="28" spans="1:52" x14ac:dyDescent="0.2">
      <c r="A28" s="18" t="s">
        <v>9</v>
      </c>
      <c r="B28" s="15" t="s">
        <v>31</v>
      </c>
      <c r="C28" s="15">
        <v>380</v>
      </c>
      <c r="D28" s="15">
        <v>351</v>
      </c>
      <c r="E28" s="15">
        <v>403</v>
      </c>
      <c r="F28" s="15">
        <v>553</v>
      </c>
      <c r="G28" s="15">
        <v>493</v>
      </c>
      <c r="H28" s="15">
        <v>434</v>
      </c>
      <c r="I28" s="15">
        <v>434</v>
      </c>
      <c r="J28" s="15">
        <v>431</v>
      </c>
      <c r="K28" s="15">
        <v>426</v>
      </c>
      <c r="L28" s="15">
        <v>445</v>
      </c>
      <c r="M28" s="15">
        <v>473</v>
      </c>
      <c r="N28" s="15">
        <v>443</v>
      </c>
      <c r="O28" s="15">
        <v>171</v>
      </c>
      <c r="P28" s="15">
        <v>366</v>
      </c>
      <c r="Q28" s="15">
        <v>401</v>
      </c>
      <c r="R28" s="15">
        <v>403</v>
      </c>
      <c r="S28" s="15">
        <v>395</v>
      </c>
      <c r="T28" s="15">
        <v>313</v>
      </c>
      <c r="U28" s="15">
        <v>378</v>
      </c>
      <c r="V28" s="15">
        <v>354</v>
      </c>
      <c r="W28" s="15">
        <v>329</v>
      </c>
      <c r="X28" s="15">
        <v>270</v>
      </c>
      <c r="Y28" s="15">
        <v>371</v>
      </c>
      <c r="Z28" s="15">
        <v>503</v>
      </c>
      <c r="AA28" s="15">
        <v>526</v>
      </c>
      <c r="AB28" s="15">
        <v>382</v>
      </c>
      <c r="AC28" s="15">
        <v>278</v>
      </c>
      <c r="AD28" s="15">
        <v>776</v>
      </c>
      <c r="AE28" s="15">
        <v>1056</v>
      </c>
      <c r="AF28" s="15">
        <v>916</v>
      </c>
      <c r="AG28" s="15">
        <v>661</v>
      </c>
      <c r="AH28" s="15">
        <v>796</v>
      </c>
      <c r="AI28" s="15">
        <v>556</v>
      </c>
      <c r="AJ28" s="15">
        <v>639</v>
      </c>
      <c r="AK28" s="15">
        <v>564</v>
      </c>
      <c r="AL28" s="15">
        <v>552</v>
      </c>
      <c r="AM28" s="15">
        <v>482</v>
      </c>
      <c r="AN28" s="15">
        <v>454</v>
      </c>
      <c r="AO28" s="15">
        <v>494</v>
      </c>
      <c r="AP28" s="15">
        <v>512</v>
      </c>
      <c r="AQ28" s="82">
        <v>545</v>
      </c>
      <c r="AR28" s="15">
        <v>444</v>
      </c>
      <c r="AS28" s="15">
        <v>420</v>
      </c>
      <c r="AT28" s="15">
        <v>455</v>
      </c>
      <c r="AU28" s="15">
        <v>444</v>
      </c>
      <c r="AV28" s="15">
        <v>458</v>
      </c>
      <c r="AW28" s="15"/>
      <c r="AX28" s="15"/>
      <c r="AY28" s="17">
        <f t="shared" si="0"/>
        <v>4708</v>
      </c>
      <c r="AZ28" s="17">
        <f t="shared" si="1"/>
        <v>19.295081967213115</v>
      </c>
    </row>
    <row r="29" spans="1:52" x14ac:dyDescent="0.2">
      <c r="A29" s="18" t="s">
        <v>9</v>
      </c>
      <c r="B29" s="15" t="s">
        <v>32</v>
      </c>
      <c r="C29" s="15">
        <v>2540</v>
      </c>
      <c r="D29" s="15">
        <v>2470</v>
      </c>
      <c r="E29" s="15">
        <v>2769</v>
      </c>
      <c r="F29" s="15">
        <v>2582</v>
      </c>
      <c r="G29" s="15">
        <v>2220</v>
      </c>
      <c r="H29" s="15">
        <v>634</v>
      </c>
      <c r="I29" s="15">
        <v>312</v>
      </c>
      <c r="J29" s="15">
        <v>993</v>
      </c>
      <c r="K29" s="15">
        <v>1090</v>
      </c>
      <c r="L29" s="15">
        <v>1263</v>
      </c>
      <c r="M29" s="15">
        <v>1052</v>
      </c>
      <c r="N29" s="15">
        <v>1154</v>
      </c>
      <c r="O29" s="15">
        <v>1118</v>
      </c>
      <c r="P29" s="15">
        <v>429</v>
      </c>
      <c r="Q29" s="15">
        <v>998</v>
      </c>
      <c r="R29" s="15">
        <v>860</v>
      </c>
      <c r="S29" s="15">
        <v>695</v>
      </c>
      <c r="T29" s="15">
        <v>851</v>
      </c>
      <c r="U29" s="15">
        <v>1056</v>
      </c>
      <c r="V29" s="15">
        <v>865</v>
      </c>
      <c r="W29" s="15">
        <v>522</v>
      </c>
      <c r="X29" s="15">
        <v>589</v>
      </c>
      <c r="Y29" s="15">
        <v>377</v>
      </c>
      <c r="Z29" s="15">
        <v>833</v>
      </c>
      <c r="AA29" s="15">
        <v>161</v>
      </c>
      <c r="AB29" s="15">
        <v>481</v>
      </c>
      <c r="AC29" s="15">
        <v>46</v>
      </c>
      <c r="AD29" s="15">
        <v>30</v>
      </c>
      <c r="AE29" s="15">
        <v>322</v>
      </c>
      <c r="AF29" s="15">
        <v>534</v>
      </c>
      <c r="AG29" s="15">
        <v>861</v>
      </c>
      <c r="AH29" s="15">
        <v>1826</v>
      </c>
      <c r="AI29" s="15">
        <v>956</v>
      </c>
      <c r="AJ29" s="15">
        <v>2263</v>
      </c>
      <c r="AK29" s="15">
        <v>2343</v>
      </c>
      <c r="AL29" s="15">
        <v>2390</v>
      </c>
      <c r="AM29" s="15">
        <v>1873</v>
      </c>
      <c r="AN29" s="15">
        <v>2218</v>
      </c>
      <c r="AO29" s="15">
        <v>2048</v>
      </c>
      <c r="AP29" s="15">
        <v>2167</v>
      </c>
      <c r="AQ29" s="82">
        <v>2414</v>
      </c>
      <c r="AR29" s="15">
        <v>1273</v>
      </c>
      <c r="AS29" s="15">
        <v>350</v>
      </c>
      <c r="AT29" s="15">
        <v>482</v>
      </c>
      <c r="AU29" s="15">
        <v>407</v>
      </c>
      <c r="AV29" s="15">
        <v>713</v>
      </c>
      <c r="AW29" s="15"/>
      <c r="AX29" s="15"/>
      <c r="AY29" s="17">
        <f t="shared" si="0"/>
        <v>13945</v>
      </c>
      <c r="AZ29" s="17">
        <f t="shared" si="1"/>
        <v>57.151639344262293</v>
      </c>
    </row>
    <row r="30" spans="1:52" x14ac:dyDescent="0.2">
      <c r="A30" s="19" t="s">
        <v>9</v>
      </c>
      <c r="B30" s="20" t="s">
        <v>33</v>
      </c>
      <c r="C30" s="15">
        <v>410</v>
      </c>
      <c r="D30" s="15">
        <v>267</v>
      </c>
      <c r="E30" s="15">
        <v>393</v>
      </c>
      <c r="F30" s="15">
        <v>342</v>
      </c>
      <c r="G30" s="15">
        <v>369</v>
      </c>
      <c r="H30" s="15">
        <v>366</v>
      </c>
      <c r="I30" s="15">
        <v>381</v>
      </c>
      <c r="J30" s="15">
        <v>356</v>
      </c>
      <c r="K30" s="15">
        <v>390</v>
      </c>
      <c r="L30" s="15">
        <v>377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82">
        <v>0</v>
      </c>
      <c r="AR30" s="15"/>
      <c r="AS30" s="15"/>
      <c r="AT30" s="15"/>
      <c r="AU30" s="15"/>
      <c r="AV30" s="15"/>
      <c r="AW30" s="15"/>
      <c r="AX30" s="15"/>
      <c r="AY30" s="17">
        <f t="shared" si="0"/>
        <v>0</v>
      </c>
      <c r="AZ30" s="17">
        <f>AY30/121</f>
        <v>0</v>
      </c>
    </row>
    <row r="31" spans="1:52" x14ac:dyDescent="0.2">
      <c r="A31" s="18" t="s">
        <v>9</v>
      </c>
      <c r="B31" s="15" t="s">
        <v>34</v>
      </c>
      <c r="C31" s="15">
        <v>1894</v>
      </c>
      <c r="D31" s="15">
        <v>1487</v>
      </c>
      <c r="E31" s="15">
        <v>1173</v>
      </c>
      <c r="F31" s="15">
        <v>1255</v>
      </c>
      <c r="G31" s="15">
        <v>1586</v>
      </c>
      <c r="H31" s="15">
        <v>1815</v>
      </c>
      <c r="I31" s="15">
        <v>1603</v>
      </c>
      <c r="J31" s="15">
        <v>1542</v>
      </c>
      <c r="K31" s="15">
        <v>1489</v>
      </c>
      <c r="L31" s="15">
        <v>1487</v>
      </c>
      <c r="M31" s="15">
        <v>1372</v>
      </c>
      <c r="N31" s="15">
        <v>1516</v>
      </c>
      <c r="O31" s="15">
        <v>1177</v>
      </c>
      <c r="P31" s="15">
        <v>1130</v>
      </c>
      <c r="Q31" s="15">
        <v>1165</v>
      </c>
      <c r="R31" s="15">
        <v>1252</v>
      </c>
      <c r="S31" s="15">
        <v>1331</v>
      </c>
      <c r="T31" s="15">
        <v>1460</v>
      </c>
      <c r="U31" s="15">
        <v>1836</v>
      </c>
      <c r="V31" s="15">
        <v>1760</v>
      </c>
      <c r="W31" s="15">
        <v>1320</v>
      </c>
      <c r="X31" s="15">
        <v>1430</v>
      </c>
      <c r="Y31" s="15">
        <v>1567</v>
      </c>
      <c r="Z31" s="15">
        <v>1684</v>
      </c>
      <c r="AA31" s="15">
        <v>1630</v>
      </c>
      <c r="AB31" s="15">
        <v>1443</v>
      </c>
      <c r="AC31" s="15">
        <v>1575</v>
      </c>
      <c r="AD31" s="15">
        <v>1399</v>
      </c>
      <c r="AE31" s="15">
        <v>1502</v>
      </c>
      <c r="AF31" s="15">
        <v>1417</v>
      </c>
      <c r="AG31" s="15">
        <v>1458</v>
      </c>
      <c r="AH31" s="15">
        <v>1468</v>
      </c>
      <c r="AI31" s="15">
        <v>1374</v>
      </c>
      <c r="AJ31" s="15">
        <v>1377</v>
      </c>
      <c r="AK31" s="15">
        <v>1314</v>
      </c>
      <c r="AL31" s="15">
        <v>1459</v>
      </c>
      <c r="AM31" s="15">
        <v>1291</v>
      </c>
      <c r="AN31" s="15">
        <v>1216</v>
      </c>
      <c r="AO31" s="15">
        <v>1267</v>
      </c>
      <c r="AP31" s="15">
        <v>1246</v>
      </c>
      <c r="AQ31" s="82">
        <v>1355</v>
      </c>
      <c r="AR31" s="15">
        <v>1432</v>
      </c>
      <c r="AS31" s="15">
        <v>1722</v>
      </c>
      <c r="AT31" s="15">
        <v>1638</v>
      </c>
      <c r="AU31" s="15">
        <v>1616</v>
      </c>
      <c r="AV31" s="15">
        <v>1449</v>
      </c>
      <c r="AW31" s="15"/>
      <c r="AX31" s="15"/>
      <c r="AY31" s="17">
        <f t="shared" si="0"/>
        <v>14232</v>
      </c>
      <c r="AZ31" s="17">
        <f t="shared" ref="AZ31:AZ43" si="2">AY31/244</f>
        <v>58.327868852459019</v>
      </c>
    </row>
    <row r="32" spans="1:52" x14ac:dyDescent="0.2">
      <c r="A32" s="18" t="s">
        <v>9</v>
      </c>
      <c r="B32" s="15" t="s">
        <v>35</v>
      </c>
      <c r="C32" s="15">
        <v>623</v>
      </c>
      <c r="D32" s="15">
        <v>528</v>
      </c>
      <c r="E32" s="15">
        <v>599</v>
      </c>
      <c r="F32" s="15">
        <v>546</v>
      </c>
      <c r="G32" s="15">
        <v>603</v>
      </c>
      <c r="H32" s="15">
        <v>605</v>
      </c>
      <c r="I32" s="15">
        <v>613</v>
      </c>
      <c r="J32" s="15">
        <v>591</v>
      </c>
      <c r="K32" s="15">
        <v>579</v>
      </c>
      <c r="L32" s="15">
        <v>583</v>
      </c>
      <c r="M32" s="15">
        <v>536</v>
      </c>
      <c r="N32" s="15">
        <v>540</v>
      </c>
      <c r="O32" s="15">
        <v>499</v>
      </c>
      <c r="P32" s="15">
        <v>486</v>
      </c>
      <c r="Q32" s="15">
        <v>461</v>
      </c>
      <c r="R32" s="15">
        <v>505</v>
      </c>
      <c r="S32" s="15">
        <v>492</v>
      </c>
      <c r="T32" s="15">
        <v>553</v>
      </c>
      <c r="U32" s="15">
        <v>635</v>
      </c>
      <c r="V32" s="15">
        <v>578</v>
      </c>
      <c r="W32" s="15">
        <v>461</v>
      </c>
      <c r="X32" s="15">
        <v>402</v>
      </c>
      <c r="Y32" s="15">
        <v>504</v>
      </c>
      <c r="Z32" s="15">
        <v>571</v>
      </c>
      <c r="AA32" s="15">
        <v>432</v>
      </c>
      <c r="AB32" s="15">
        <v>705</v>
      </c>
      <c r="AC32" s="15">
        <v>1184</v>
      </c>
      <c r="AD32" s="15">
        <v>1310</v>
      </c>
      <c r="AE32" s="15">
        <v>1537</v>
      </c>
      <c r="AF32" s="15">
        <v>1303</v>
      </c>
      <c r="AG32" s="15">
        <v>1284</v>
      </c>
      <c r="AH32" s="15">
        <v>1040</v>
      </c>
      <c r="AI32" s="15">
        <v>977</v>
      </c>
      <c r="AJ32" s="15">
        <v>965</v>
      </c>
      <c r="AK32" s="15">
        <v>1180</v>
      </c>
      <c r="AL32" s="15">
        <v>1194</v>
      </c>
      <c r="AM32" s="15">
        <v>1159</v>
      </c>
      <c r="AN32" s="15">
        <v>1064</v>
      </c>
      <c r="AO32" s="15">
        <v>962</v>
      </c>
      <c r="AP32" s="15">
        <v>917</v>
      </c>
      <c r="AQ32" s="82">
        <v>734</v>
      </c>
      <c r="AR32" s="15">
        <v>955</v>
      </c>
      <c r="AS32" s="15">
        <v>1024</v>
      </c>
      <c r="AT32" s="15">
        <v>1085</v>
      </c>
      <c r="AU32" s="15">
        <v>627</v>
      </c>
      <c r="AV32" s="15">
        <v>863</v>
      </c>
      <c r="AW32" s="15"/>
      <c r="AX32" s="15"/>
      <c r="AY32" s="17">
        <f t="shared" si="0"/>
        <v>9390</v>
      </c>
      <c r="AZ32" s="17">
        <f t="shared" si="2"/>
        <v>38.483606557377051</v>
      </c>
    </row>
    <row r="33" spans="1:52" x14ac:dyDescent="0.2">
      <c r="A33" s="18" t="s">
        <v>9</v>
      </c>
      <c r="B33" s="15" t="s">
        <v>36</v>
      </c>
      <c r="C33" s="15">
        <v>608</v>
      </c>
      <c r="D33" s="15">
        <v>600</v>
      </c>
      <c r="E33" s="15">
        <v>646</v>
      </c>
      <c r="F33" s="15">
        <v>675</v>
      </c>
      <c r="G33" s="15">
        <v>658</v>
      </c>
      <c r="H33" s="15">
        <v>676</v>
      </c>
      <c r="I33" s="15">
        <v>669</v>
      </c>
      <c r="J33" s="15">
        <v>657</v>
      </c>
      <c r="K33" s="15">
        <v>635</v>
      </c>
      <c r="L33" s="15">
        <v>728</v>
      </c>
      <c r="M33" s="15">
        <v>618</v>
      </c>
      <c r="N33" s="15">
        <v>630</v>
      </c>
      <c r="O33" s="15">
        <v>551</v>
      </c>
      <c r="P33" s="15">
        <v>553</v>
      </c>
      <c r="Q33" s="15">
        <v>697</v>
      </c>
      <c r="R33" s="15">
        <v>869</v>
      </c>
      <c r="S33" s="15">
        <v>984</v>
      </c>
      <c r="T33" s="15">
        <v>776</v>
      </c>
      <c r="U33" s="15">
        <v>728</v>
      </c>
      <c r="V33" s="15">
        <v>1055</v>
      </c>
      <c r="W33" s="15">
        <v>1210</v>
      </c>
      <c r="X33" s="15">
        <v>1430</v>
      </c>
      <c r="Y33" s="15">
        <v>1145</v>
      </c>
      <c r="Z33" s="15">
        <v>1182</v>
      </c>
      <c r="AA33" s="15">
        <v>732</v>
      </c>
      <c r="AB33" s="15">
        <v>611</v>
      </c>
      <c r="AC33" s="15">
        <v>1144</v>
      </c>
      <c r="AD33" s="15">
        <v>1514</v>
      </c>
      <c r="AE33" s="15">
        <v>1589</v>
      </c>
      <c r="AF33" s="15">
        <v>1364</v>
      </c>
      <c r="AG33" s="15">
        <v>1329</v>
      </c>
      <c r="AH33" s="15">
        <v>1265</v>
      </c>
      <c r="AI33" s="15">
        <v>1206</v>
      </c>
      <c r="AJ33" s="15">
        <v>1397</v>
      </c>
      <c r="AK33" s="15">
        <v>1236</v>
      </c>
      <c r="AL33" s="15">
        <v>1198</v>
      </c>
      <c r="AM33" s="15">
        <v>1176</v>
      </c>
      <c r="AN33" s="15">
        <v>1093</v>
      </c>
      <c r="AO33" s="15">
        <v>1135</v>
      </c>
      <c r="AP33" s="15">
        <v>1037</v>
      </c>
      <c r="AQ33" s="82">
        <v>1085</v>
      </c>
      <c r="AR33" s="15">
        <v>973</v>
      </c>
      <c r="AS33" s="15">
        <v>1229</v>
      </c>
      <c r="AT33" s="15">
        <v>1168</v>
      </c>
      <c r="AU33" s="15">
        <v>872</v>
      </c>
      <c r="AV33" s="15">
        <v>1132</v>
      </c>
      <c r="AW33" s="15"/>
      <c r="AX33" s="15"/>
      <c r="AY33" s="17">
        <f t="shared" si="0"/>
        <v>10900</v>
      </c>
      <c r="AZ33" s="17">
        <f t="shared" si="2"/>
        <v>44.672131147540981</v>
      </c>
    </row>
    <row r="34" spans="1:52" x14ac:dyDescent="0.2">
      <c r="A34" s="18" t="s">
        <v>9</v>
      </c>
      <c r="B34" s="15" t="s">
        <v>37</v>
      </c>
      <c r="C34" s="15">
        <v>2182</v>
      </c>
      <c r="D34" s="15">
        <v>1990</v>
      </c>
      <c r="E34" s="15">
        <v>1991</v>
      </c>
      <c r="F34" s="15">
        <v>1811</v>
      </c>
      <c r="G34" s="15">
        <v>2068</v>
      </c>
      <c r="H34" s="15">
        <v>6788</v>
      </c>
      <c r="I34" s="15">
        <v>16376</v>
      </c>
      <c r="J34" s="15">
        <v>14558</v>
      </c>
      <c r="K34" s="15">
        <v>14300</v>
      </c>
      <c r="L34" s="15">
        <v>15233</v>
      </c>
      <c r="M34" s="15">
        <v>15511</v>
      </c>
      <c r="N34" s="15">
        <v>3013</v>
      </c>
      <c r="O34" s="15">
        <v>2565</v>
      </c>
      <c r="P34" s="15">
        <v>15958</v>
      </c>
      <c r="Q34" s="15">
        <v>14305</v>
      </c>
      <c r="R34" s="15">
        <v>14438</v>
      </c>
      <c r="S34" s="15">
        <v>11979</v>
      </c>
      <c r="T34" s="15">
        <v>9787</v>
      </c>
      <c r="U34" s="15">
        <v>12530</v>
      </c>
      <c r="V34" s="15">
        <v>11307</v>
      </c>
      <c r="W34" s="15">
        <v>9328</v>
      </c>
      <c r="X34" s="15">
        <v>13428</v>
      </c>
      <c r="Y34" s="15">
        <v>13519</v>
      </c>
      <c r="Z34" s="15">
        <v>11148</v>
      </c>
      <c r="AA34" s="15">
        <v>11070</v>
      </c>
      <c r="AB34" s="15">
        <v>9921</v>
      </c>
      <c r="AC34" s="15">
        <v>11152</v>
      </c>
      <c r="AD34" s="15">
        <v>8831</v>
      </c>
      <c r="AE34" s="15">
        <v>12326</v>
      </c>
      <c r="AF34" s="15">
        <v>10234</v>
      </c>
      <c r="AG34" s="15">
        <v>11257</v>
      </c>
      <c r="AH34" s="15">
        <v>11302</v>
      </c>
      <c r="AI34" s="15">
        <v>9955</v>
      </c>
      <c r="AJ34" s="15">
        <v>9907</v>
      </c>
      <c r="AK34" s="15">
        <v>8676</v>
      </c>
      <c r="AL34" s="15">
        <v>8185</v>
      </c>
      <c r="AM34" s="15">
        <v>9239</v>
      </c>
      <c r="AN34" s="15">
        <v>8264</v>
      </c>
      <c r="AO34" s="15">
        <v>9637</v>
      </c>
      <c r="AP34" s="15">
        <v>9145</v>
      </c>
      <c r="AQ34" s="82">
        <v>9278</v>
      </c>
      <c r="AR34" s="15">
        <v>6496</v>
      </c>
      <c r="AS34" s="15">
        <v>4730</v>
      </c>
      <c r="AT34" s="15">
        <v>8018</v>
      </c>
      <c r="AU34" s="15">
        <v>9704</v>
      </c>
      <c r="AV34" s="15">
        <v>9091</v>
      </c>
      <c r="AW34" s="15"/>
      <c r="AX34" s="15"/>
      <c r="AY34" s="17">
        <f t="shared" si="0"/>
        <v>83602</v>
      </c>
      <c r="AZ34" s="17">
        <f t="shared" si="2"/>
        <v>342.63114754098359</v>
      </c>
    </row>
    <row r="35" spans="1:52" x14ac:dyDescent="0.2">
      <c r="A35" s="19" t="s">
        <v>38</v>
      </c>
      <c r="B35" s="20" t="s">
        <v>39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472</v>
      </c>
      <c r="AJ35" s="15">
        <v>718</v>
      </c>
      <c r="AK35" s="15">
        <v>558</v>
      </c>
      <c r="AL35" s="15">
        <v>310</v>
      </c>
      <c r="AM35" s="15">
        <v>458</v>
      </c>
      <c r="AN35" s="15">
        <v>162</v>
      </c>
      <c r="AO35" s="15">
        <v>331</v>
      </c>
      <c r="AP35" s="15">
        <v>307</v>
      </c>
      <c r="AQ35" s="82">
        <v>407</v>
      </c>
      <c r="AR35" s="15">
        <v>271</v>
      </c>
      <c r="AS35" s="15">
        <v>334</v>
      </c>
      <c r="AT35" s="15">
        <v>18</v>
      </c>
      <c r="AU35" s="15">
        <v>320</v>
      </c>
      <c r="AV35" s="15">
        <v>223</v>
      </c>
      <c r="AW35" s="15"/>
      <c r="AX35" s="15"/>
      <c r="AY35" s="17">
        <f t="shared" si="0"/>
        <v>2831</v>
      </c>
      <c r="AZ35" s="17">
        <f t="shared" si="2"/>
        <v>11.602459016393443</v>
      </c>
    </row>
    <row r="36" spans="1:52" x14ac:dyDescent="0.2">
      <c r="A36" s="18" t="s">
        <v>40</v>
      </c>
      <c r="B36" s="15" t="s">
        <v>41</v>
      </c>
      <c r="C36" s="15">
        <v>4763</v>
      </c>
      <c r="D36" s="15">
        <v>4371</v>
      </c>
      <c r="E36" s="15">
        <v>3641</v>
      </c>
      <c r="F36" s="15">
        <v>3268</v>
      </c>
      <c r="G36" s="15">
        <v>3608</v>
      </c>
      <c r="H36" s="15">
        <v>3512</v>
      </c>
      <c r="I36" s="15">
        <v>3255</v>
      </c>
      <c r="J36" s="15">
        <v>4094</v>
      </c>
      <c r="K36" s="15">
        <v>3953</v>
      </c>
      <c r="L36" s="15">
        <v>2992</v>
      </c>
      <c r="M36" s="15">
        <v>2899</v>
      </c>
      <c r="N36" s="15">
        <v>2486</v>
      </c>
      <c r="O36" s="15">
        <v>1490</v>
      </c>
      <c r="P36" s="15">
        <v>2113</v>
      </c>
      <c r="Q36" s="15">
        <v>1140</v>
      </c>
      <c r="R36" s="15">
        <v>2263</v>
      </c>
      <c r="S36" s="15">
        <v>2869</v>
      </c>
      <c r="T36" s="15">
        <v>2650</v>
      </c>
      <c r="U36" s="15">
        <v>2272</v>
      </c>
      <c r="V36" s="15">
        <v>1053</v>
      </c>
      <c r="W36" s="15">
        <v>1359</v>
      </c>
      <c r="X36" s="15">
        <v>2056</v>
      </c>
      <c r="Y36" s="15">
        <v>1766</v>
      </c>
      <c r="Z36" s="15">
        <v>1485</v>
      </c>
      <c r="AA36" s="15">
        <v>1800</v>
      </c>
      <c r="AB36" s="15">
        <v>1100</v>
      </c>
      <c r="AC36" s="15">
        <v>885</v>
      </c>
      <c r="AD36" s="15">
        <v>1814</v>
      </c>
      <c r="AE36" s="15">
        <v>3810</v>
      </c>
      <c r="AF36" s="15">
        <v>3477</v>
      </c>
      <c r="AG36" s="15">
        <v>2285</v>
      </c>
      <c r="AH36" s="15">
        <v>2556</v>
      </c>
      <c r="AI36" s="15">
        <v>2482</v>
      </c>
      <c r="AJ36" s="15">
        <v>2010</v>
      </c>
      <c r="AK36" s="15">
        <v>1579</v>
      </c>
      <c r="AL36" s="15">
        <v>1941</v>
      </c>
      <c r="AM36" s="15">
        <v>942</v>
      </c>
      <c r="AN36" s="15">
        <v>1303</v>
      </c>
      <c r="AO36" s="15">
        <v>1018</v>
      </c>
      <c r="AP36" s="15">
        <v>1432</v>
      </c>
      <c r="AQ36" s="82">
        <v>3027</v>
      </c>
      <c r="AR36" s="15">
        <v>1402</v>
      </c>
      <c r="AS36" s="15">
        <v>1734</v>
      </c>
      <c r="AT36" s="15">
        <v>1846</v>
      </c>
      <c r="AU36" s="15">
        <v>1326</v>
      </c>
      <c r="AV36" s="15">
        <v>2019</v>
      </c>
      <c r="AW36" s="15"/>
      <c r="AX36" s="15"/>
      <c r="AY36" s="17">
        <f t="shared" si="0"/>
        <v>16049</v>
      </c>
      <c r="AZ36" s="17">
        <f t="shared" si="2"/>
        <v>65.77459016393442</v>
      </c>
    </row>
    <row r="37" spans="1:52" x14ac:dyDescent="0.2">
      <c r="A37" s="19" t="s">
        <v>40</v>
      </c>
      <c r="B37" s="20" t="s">
        <v>42</v>
      </c>
      <c r="C37" s="15">
        <v>1052</v>
      </c>
      <c r="D37" s="15">
        <v>784</v>
      </c>
      <c r="E37" s="15">
        <v>803</v>
      </c>
      <c r="F37" s="15">
        <v>874</v>
      </c>
      <c r="G37" s="15">
        <v>714</v>
      </c>
      <c r="H37" s="15">
        <v>425</v>
      </c>
      <c r="I37" s="15">
        <v>908</v>
      </c>
      <c r="J37" s="15">
        <v>817</v>
      </c>
      <c r="K37" s="15">
        <v>877</v>
      </c>
      <c r="L37" s="15">
        <v>788</v>
      </c>
      <c r="M37" s="15">
        <v>790</v>
      </c>
      <c r="N37" s="15">
        <v>955</v>
      </c>
      <c r="O37" s="15">
        <v>705</v>
      </c>
      <c r="P37" s="15">
        <v>461</v>
      </c>
      <c r="Q37" s="15">
        <v>504</v>
      </c>
      <c r="R37" s="15">
        <v>809</v>
      </c>
      <c r="S37" s="15">
        <v>766</v>
      </c>
      <c r="T37" s="15">
        <v>685</v>
      </c>
      <c r="U37" s="15">
        <v>783</v>
      </c>
      <c r="V37" s="15">
        <v>623</v>
      </c>
      <c r="W37" s="15">
        <v>549</v>
      </c>
      <c r="X37" s="15">
        <v>701</v>
      </c>
      <c r="Y37" s="15">
        <v>836</v>
      </c>
      <c r="Z37" s="15">
        <v>1063</v>
      </c>
      <c r="AA37" s="15">
        <v>223</v>
      </c>
      <c r="AB37" s="15">
        <v>711</v>
      </c>
      <c r="AC37" s="15">
        <v>842</v>
      </c>
      <c r="AD37" s="15">
        <v>1212</v>
      </c>
      <c r="AE37" s="15">
        <v>1079</v>
      </c>
      <c r="AF37" s="15">
        <v>1129</v>
      </c>
      <c r="AG37" s="15">
        <v>843</v>
      </c>
      <c r="AH37" s="15">
        <v>2323</v>
      </c>
      <c r="AI37" s="15">
        <v>1612</v>
      </c>
      <c r="AJ37" s="15">
        <v>1948</v>
      </c>
      <c r="AK37" s="15">
        <v>2031</v>
      </c>
      <c r="AL37" s="15">
        <v>1649</v>
      </c>
      <c r="AM37" s="15">
        <v>1540</v>
      </c>
      <c r="AN37" s="15">
        <v>1319</v>
      </c>
      <c r="AO37" s="15">
        <v>849</v>
      </c>
      <c r="AP37" s="15">
        <v>1320</v>
      </c>
      <c r="AQ37" s="82">
        <v>1009</v>
      </c>
      <c r="AR37" s="15">
        <v>998</v>
      </c>
      <c r="AS37" s="15">
        <v>1064</v>
      </c>
      <c r="AT37" s="15">
        <v>1004</v>
      </c>
      <c r="AU37" s="15">
        <v>696</v>
      </c>
      <c r="AV37" s="15">
        <v>1290</v>
      </c>
      <c r="AW37" s="15"/>
      <c r="AX37" s="15"/>
      <c r="AY37" s="17">
        <f t="shared" si="0"/>
        <v>11089</v>
      </c>
      <c r="AZ37" s="17">
        <f t="shared" si="2"/>
        <v>45.446721311475407</v>
      </c>
    </row>
    <row r="38" spans="1:52" x14ac:dyDescent="0.2">
      <c r="A38" s="19" t="s">
        <v>40</v>
      </c>
      <c r="B38" s="20" t="s">
        <v>43</v>
      </c>
      <c r="C38" s="15">
        <v>1387</v>
      </c>
      <c r="D38" s="15">
        <v>1202</v>
      </c>
      <c r="E38" s="15">
        <v>1277</v>
      </c>
      <c r="F38" s="15">
        <v>1091</v>
      </c>
      <c r="G38" s="15">
        <v>1254</v>
      </c>
      <c r="H38" s="15">
        <v>1257</v>
      </c>
      <c r="I38" s="15">
        <v>1343</v>
      </c>
      <c r="J38" s="15">
        <v>1123</v>
      </c>
      <c r="K38" s="15">
        <v>1146</v>
      </c>
      <c r="L38" s="15">
        <v>1247</v>
      </c>
      <c r="M38" s="15">
        <v>1279</v>
      </c>
      <c r="N38" s="15">
        <v>1173</v>
      </c>
      <c r="O38" s="15">
        <v>1310</v>
      </c>
      <c r="P38" s="15">
        <v>988</v>
      </c>
      <c r="Q38" s="15">
        <v>571</v>
      </c>
      <c r="R38" s="15">
        <v>442</v>
      </c>
      <c r="S38" s="15">
        <v>618</v>
      </c>
      <c r="T38" s="15">
        <v>0</v>
      </c>
      <c r="U38" s="15">
        <v>22</v>
      </c>
      <c r="V38" s="15">
        <v>636</v>
      </c>
      <c r="W38" s="15">
        <v>1206</v>
      </c>
      <c r="X38" s="15">
        <v>2396</v>
      </c>
      <c r="Y38" s="15">
        <v>1520</v>
      </c>
      <c r="Z38" s="15">
        <v>548</v>
      </c>
      <c r="AA38" s="15">
        <v>14</v>
      </c>
      <c r="AB38" s="15">
        <v>1160</v>
      </c>
      <c r="AC38" s="15">
        <v>2971</v>
      </c>
      <c r="AD38" s="15">
        <v>2576</v>
      </c>
      <c r="AE38" s="15">
        <v>1962</v>
      </c>
      <c r="AF38" s="15">
        <v>2183</v>
      </c>
      <c r="AG38" s="15">
        <v>2361</v>
      </c>
      <c r="AH38" s="15">
        <v>2473</v>
      </c>
      <c r="AI38" s="15">
        <v>1781</v>
      </c>
      <c r="AJ38" s="15">
        <v>1417</v>
      </c>
      <c r="AK38" s="15">
        <v>1087</v>
      </c>
      <c r="AL38" s="15">
        <v>1416</v>
      </c>
      <c r="AM38" s="15">
        <v>1211</v>
      </c>
      <c r="AN38" s="15">
        <v>1246</v>
      </c>
      <c r="AO38" s="15">
        <v>1305</v>
      </c>
      <c r="AP38" s="15">
        <v>1133</v>
      </c>
      <c r="AQ38" s="82">
        <v>949</v>
      </c>
      <c r="AR38" s="15">
        <v>1372</v>
      </c>
      <c r="AS38" s="15">
        <v>2101</v>
      </c>
      <c r="AT38" s="15">
        <v>1715</v>
      </c>
      <c r="AU38" s="15">
        <v>2041</v>
      </c>
      <c r="AV38" s="15">
        <v>2040</v>
      </c>
      <c r="AW38" s="15"/>
      <c r="AX38" s="15"/>
      <c r="AY38" s="17">
        <f t="shared" si="0"/>
        <v>15113</v>
      </c>
      <c r="AZ38" s="17">
        <f t="shared" si="2"/>
        <v>61.938524590163937</v>
      </c>
    </row>
    <row r="39" spans="1:52" x14ac:dyDescent="0.2">
      <c r="A39" s="19" t="s">
        <v>40</v>
      </c>
      <c r="B39" s="20" t="s">
        <v>44</v>
      </c>
      <c r="C39" s="15">
        <v>774</v>
      </c>
      <c r="D39" s="15">
        <v>887</v>
      </c>
      <c r="E39" s="15">
        <v>889</v>
      </c>
      <c r="F39" s="15">
        <v>958</v>
      </c>
      <c r="G39" s="15">
        <v>594</v>
      </c>
      <c r="H39" s="15">
        <v>812</v>
      </c>
      <c r="I39" s="15">
        <v>584</v>
      </c>
      <c r="J39" s="15">
        <v>578</v>
      </c>
      <c r="K39" s="15">
        <v>517</v>
      </c>
      <c r="L39" s="15">
        <v>430</v>
      </c>
      <c r="M39" s="15">
        <v>683</v>
      </c>
      <c r="N39" s="15">
        <v>464</v>
      </c>
      <c r="O39" s="15">
        <v>642</v>
      </c>
      <c r="P39" s="15">
        <v>470</v>
      </c>
      <c r="Q39" s="15">
        <v>832</v>
      </c>
      <c r="R39" s="15">
        <v>520</v>
      </c>
      <c r="S39" s="15">
        <v>835</v>
      </c>
      <c r="T39" s="15">
        <v>652</v>
      </c>
      <c r="U39" s="15">
        <v>501</v>
      </c>
      <c r="V39" s="15">
        <v>574</v>
      </c>
      <c r="W39" s="15">
        <v>460</v>
      </c>
      <c r="X39" s="15">
        <v>470</v>
      </c>
      <c r="Y39" s="15">
        <v>510</v>
      </c>
      <c r="Z39" s="15">
        <v>559</v>
      </c>
      <c r="AA39" s="15">
        <v>572</v>
      </c>
      <c r="AB39" s="15">
        <v>304</v>
      </c>
      <c r="AC39" s="15">
        <v>464</v>
      </c>
      <c r="AD39" s="15">
        <v>676</v>
      </c>
      <c r="AE39" s="15">
        <v>590</v>
      </c>
      <c r="AF39" s="15">
        <v>598</v>
      </c>
      <c r="AG39" s="15">
        <v>364</v>
      </c>
      <c r="AH39" s="15">
        <v>592</v>
      </c>
      <c r="AI39" s="15">
        <v>507</v>
      </c>
      <c r="AJ39" s="15">
        <v>503</v>
      </c>
      <c r="AK39" s="15">
        <v>472</v>
      </c>
      <c r="AL39" s="15">
        <v>308</v>
      </c>
      <c r="AM39" s="15">
        <v>390</v>
      </c>
      <c r="AN39" s="15">
        <v>400</v>
      </c>
      <c r="AO39" s="15">
        <v>529</v>
      </c>
      <c r="AP39" s="15">
        <v>517</v>
      </c>
      <c r="AQ39" s="82">
        <v>469</v>
      </c>
      <c r="AR39" s="15">
        <v>538</v>
      </c>
      <c r="AS39" s="15">
        <v>489</v>
      </c>
      <c r="AT39" s="15">
        <v>824</v>
      </c>
      <c r="AU39" s="15">
        <v>703</v>
      </c>
      <c r="AV39" s="15">
        <v>443</v>
      </c>
      <c r="AW39" s="15"/>
      <c r="AX39" s="15"/>
      <c r="AY39" s="17">
        <f t="shared" si="0"/>
        <v>5302</v>
      </c>
      <c r="AZ39" s="17">
        <f t="shared" si="2"/>
        <v>21.729508196721312</v>
      </c>
    </row>
    <row r="40" spans="1:52" x14ac:dyDescent="0.2">
      <c r="A40" s="19" t="s">
        <v>45</v>
      </c>
      <c r="B40" s="20" t="s">
        <v>46</v>
      </c>
      <c r="C40" s="15">
        <v>7142</v>
      </c>
      <c r="D40" s="15">
        <v>6077</v>
      </c>
      <c r="E40" s="15">
        <v>5688</v>
      </c>
      <c r="F40" s="15">
        <v>5745</v>
      </c>
      <c r="G40" s="15">
        <v>5454</v>
      </c>
      <c r="H40" s="15">
        <v>4866</v>
      </c>
      <c r="I40" s="15">
        <v>4814</v>
      </c>
      <c r="J40" s="15">
        <v>4673</v>
      </c>
      <c r="K40" s="15">
        <v>4373</v>
      </c>
      <c r="L40" s="15">
        <v>4923</v>
      </c>
      <c r="M40" s="15">
        <v>4753</v>
      </c>
      <c r="N40" s="15">
        <v>1710</v>
      </c>
      <c r="O40" s="15">
        <v>5326</v>
      </c>
      <c r="P40" s="15">
        <v>5760</v>
      </c>
      <c r="Q40" s="15">
        <v>6149</v>
      </c>
      <c r="R40" s="15">
        <v>5122</v>
      </c>
      <c r="S40" s="15">
        <v>4414</v>
      </c>
      <c r="T40" s="15">
        <v>3763</v>
      </c>
      <c r="U40" s="15">
        <v>3648</v>
      </c>
      <c r="V40" s="15">
        <v>4061</v>
      </c>
      <c r="W40" s="15">
        <v>4255</v>
      </c>
      <c r="X40" s="15">
        <v>5505</v>
      </c>
      <c r="Y40" s="15">
        <v>7045</v>
      </c>
      <c r="Z40" s="15">
        <v>5842</v>
      </c>
      <c r="AA40" s="15">
        <v>4352</v>
      </c>
      <c r="AB40" s="15">
        <v>4482</v>
      </c>
      <c r="AC40" s="15">
        <v>6593</v>
      </c>
      <c r="AD40" s="15">
        <v>7306</v>
      </c>
      <c r="AE40" s="15">
        <v>3994</v>
      </c>
      <c r="AF40" s="15">
        <v>2590</v>
      </c>
      <c r="AG40" s="15">
        <v>4285</v>
      </c>
      <c r="AH40" s="15">
        <v>7056</v>
      </c>
      <c r="AI40" s="15">
        <v>5530</v>
      </c>
      <c r="AJ40" s="15">
        <v>5782</v>
      </c>
      <c r="AK40" s="15">
        <v>3999</v>
      </c>
      <c r="AL40" s="15">
        <v>5155</v>
      </c>
      <c r="AM40" s="15">
        <v>5068</v>
      </c>
      <c r="AN40" s="15">
        <v>4373</v>
      </c>
      <c r="AO40" s="15">
        <v>4466</v>
      </c>
      <c r="AP40" s="15">
        <v>4041</v>
      </c>
      <c r="AQ40" s="82">
        <v>4479</v>
      </c>
      <c r="AR40" s="15">
        <v>2532</v>
      </c>
      <c r="AS40" s="15">
        <v>3131</v>
      </c>
      <c r="AT40" s="15">
        <v>3647</v>
      </c>
      <c r="AU40" s="15">
        <v>4510</v>
      </c>
      <c r="AV40" s="15">
        <v>4526</v>
      </c>
      <c r="AW40" s="15"/>
      <c r="AX40" s="15"/>
      <c r="AY40" s="17">
        <f t="shared" si="0"/>
        <v>40773</v>
      </c>
      <c r="AZ40" s="17">
        <f t="shared" si="2"/>
        <v>167.10245901639345</v>
      </c>
    </row>
    <row r="41" spans="1:52" x14ac:dyDescent="0.2">
      <c r="A41" s="19" t="s">
        <v>47</v>
      </c>
      <c r="B41" s="20" t="s">
        <v>48</v>
      </c>
      <c r="C41" s="15">
        <v>1056</v>
      </c>
      <c r="D41" s="15">
        <v>911</v>
      </c>
      <c r="E41" s="15">
        <v>1163</v>
      </c>
      <c r="F41" s="15">
        <v>1102</v>
      </c>
      <c r="G41" s="15">
        <v>1026</v>
      </c>
      <c r="H41" s="15">
        <v>1027</v>
      </c>
      <c r="I41" s="15">
        <v>1044</v>
      </c>
      <c r="J41" s="15">
        <v>893</v>
      </c>
      <c r="K41" s="15">
        <v>841</v>
      </c>
      <c r="L41" s="15">
        <v>1027</v>
      </c>
      <c r="M41" s="15">
        <v>1002</v>
      </c>
      <c r="N41" s="15">
        <v>821</v>
      </c>
      <c r="O41" s="15">
        <v>549</v>
      </c>
      <c r="P41" s="15">
        <v>529</v>
      </c>
      <c r="Q41" s="15">
        <v>999</v>
      </c>
      <c r="R41" s="15">
        <v>703</v>
      </c>
      <c r="S41" s="15">
        <v>298</v>
      </c>
      <c r="T41" s="15">
        <v>243</v>
      </c>
      <c r="U41" s="15">
        <v>599</v>
      </c>
      <c r="V41" s="15">
        <v>399</v>
      </c>
      <c r="W41" s="15">
        <v>223</v>
      </c>
      <c r="X41" s="15">
        <v>2534</v>
      </c>
      <c r="Y41" s="15">
        <v>1606</v>
      </c>
      <c r="Z41" s="15">
        <v>1595</v>
      </c>
      <c r="AA41" s="15">
        <v>1831</v>
      </c>
      <c r="AB41" s="15">
        <v>2598</v>
      </c>
      <c r="AC41" s="15">
        <v>1207</v>
      </c>
      <c r="AD41" s="15">
        <v>771</v>
      </c>
      <c r="AE41" s="15">
        <v>1358</v>
      </c>
      <c r="AF41" s="15">
        <v>1345</v>
      </c>
      <c r="AG41" s="15">
        <v>1101</v>
      </c>
      <c r="AH41" s="15">
        <v>1452</v>
      </c>
      <c r="AI41" s="15">
        <v>1081</v>
      </c>
      <c r="AJ41" s="15">
        <v>789</v>
      </c>
      <c r="AK41" s="15">
        <v>914</v>
      </c>
      <c r="AL41" s="15">
        <v>878</v>
      </c>
      <c r="AM41" s="15">
        <v>652</v>
      </c>
      <c r="AN41" s="15">
        <v>751</v>
      </c>
      <c r="AO41" s="15">
        <v>1020</v>
      </c>
      <c r="AP41" s="15">
        <v>845</v>
      </c>
      <c r="AQ41" s="82">
        <v>883</v>
      </c>
      <c r="AR41" s="15">
        <v>710</v>
      </c>
      <c r="AS41" s="15">
        <v>584</v>
      </c>
      <c r="AT41" s="15">
        <v>967</v>
      </c>
      <c r="AU41" s="15">
        <v>1028</v>
      </c>
      <c r="AV41" s="15">
        <v>1062</v>
      </c>
      <c r="AW41" s="15"/>
      <c r="AX41" s="15"/>
      <c r="AY41" s="17">
        <f t="shared" si="0"/>
        <v>8502</v>
      </c>
      <c r="AZ41" s="17">
        <f t="shared" si="2"/>
        <v>34.844262295081968</v>
      </c>
    </row>
    <row r="42" spans="1:52" x14ac:dyDescent="0.2">
      <c r="A42" s="19" t="s">
        <v>49</v>
      </c>
      <c r="B42" s="20" t="s">
        <v>50</v>
      </c>
      <c r="C42" s="15">
        <v>1949</v>
      </c>
      <c r="D42" s="15">
        <v>1092</v>
      </c>
      <c r="E42" s="15">
        <v>1653</v>
      </c>
      <c r="F42" s="15">
        <v>1946</v>
      </c>
      <c r="G42" s="15">
        <v>1775</v>
      </c>
      <c r="H42" s="15">
        <v>1636</v>
      </c>
      <c r="I42" s="15">
        <v>1759</v>
      </c>
      <c r="J42" s="15">
        <v>1236</v>
      </c>
      <c r="K42" s="15">
        <v>633</v>
      </c>
      <c r="L42" s="15">
        <v>178</v>
      </c>
      <c r="M42" s="15">
        <v>322</v>
      </c>
      <c r="N42" s="15">
        <v>866</v>
      </c>
      <c r="O42" s="15">
        <v>772</v>
      </c>
      <c r="P42" s="15">
        <v>539</v>
      </c>
      <c r="Q42" s="15">
        <v>326</v>
      </c>
      <c r="R42" s="15">
        <v>603</v>
      </c>
      <c r="S42" s="15">
        <v>576</v>
      </c>
      <c r="T42" s="15">
        <v>696</v>
      </c>
      <c r="U42" s="15">
        <v>840</v>
      </c>
      <c r="V42" s="15">
        <v>673</v>
      </c>
      <c r="W42" s="15">
        <v>498</v>
      </c>
      <c r="X42" s="15">
        <v>532</v>
      </c>
      <c r="Y42" s="15">
        <v>447</v>
      </c>
      <c r="Z42" s="15">
        <v>518</v>
      </c>
      <c r="AA42" s="15">
        <v>468</v>
      </c>
      <c r="AB42" s="15">
        <v>623</v>
      </c>
      <c r="AC42" s="15">
        <v>733</v>
      </c>
      <c r="AD42" s="15">
        <v>1492</v>
      </c>
      <c r="AE42" s="15">
        <v>1706</v>
      </c>
      <c r="AF42" s="15">
        <v>1713</v>
      </c>
      <c r="AG42" s="15">
        <v>1701</v>
      </c>
      <c r="AH42" s="15">
        <v>2213</v>
      </c>
      <c r="AI42" s="15">
        <v>1890</v>
      </c>
      <c r="AJ42" s="15">
        <v>2191</v>
      </c>
      <c r="AK42" s="15">
        <v>1822</v>
      </c>
      <c r="AL42" s="15">
        <v>1967</v>
      </c>
      <c r="AM42" s="15">
        <v>1426</v>
      </c>
      <c r="AN42" s="15">
        <v>808</v>
      </c>
      <c r="AO42" s="15">
        <v>867</v>
      </c>
      <c r="AP42" s="15">
        <v>1538</v>
      </c>
      <c r="AQ42" s="82">
        <v>2179</v>
      </c>
      <c r="AR42" s="15">
        <v>1074</v>
      </c>
      <c r="AS42" s="15">
        <v>798</v>
      </c>
      <c r="AT42" s="15">
        <v>776</v>
      </c>
      <c r="AU42" s="15">
        <v>1728</v>
      </c>
      <c r="AV42" s="15">
        <v>941</v>
      </c>
      <c r="AW42" s="15"/>
      <c r="AX42" s="15"/>
      <c r="AY42" s="17">
        <f t="shared" si="0"/>
        <v>12135</v>
      </c>
      <c r="AZ42" s="17">
        <f t="shared" si="2"/>
        <v>49.733606557377051</v>
      </c>
    </row>
    <row r="43" spans="1:52" ht="10.8" thickBot="1" x14ac:dyDescent="0.25">
      <c r="A43" s="21" t="s">
        <v>51</v>
      </c>
      <c r="B43" s="22" t="s">
        <v>46</v>
      </c>
      <c r="C43" s="22">
        <v>5889</v>
      </c>
      <c r="D43" s="22">
        <v>4905</v>
      </c>
      <c r="E43" s="22">
        <v>4647</v>
      </c>
      <c r="F43" s="22">
        <v>3860</v>
      </c>
      <c r="G43" s="22">
        <v>4192</v>
      </c>
      <c r="H43" s="22">
        <v>3637</v>
      </c>
      <c r="I43" s="22">
        <v>3740</v>
      </c>
      <c r="J43" s="22">
        <v>3347</v>
      </c>
      <c r="K43" s="22">
        <v>3314</v>
      </c>
      <c r="L43" s="22">
        <v>2978</v>
      </c>
      <c r="M43" s="22">
        <v>2920</v>
      </c>
      <c r="N43" s="22">
        <v>3532</v>
      </c>
      <c r="O43" s="22">
        <v>2044</v>
      </c>
      <c r="P43" s="22">
        <v>2134</v>
      </c>
      <c r="Q43" s="22">
        <v>3035</v>
      </c>
      <c r="R43" s="22">
        <v>2419</v>
      </c>
      <c r="S43" s="22">
        <v>2131</v>
      </c>
      <c r="T43" s="22">
        <v>2698</v>
      </c>
      <c r="U43" s="22">
        <v>2355</v>
      </c>
      <c r="V43" s="22">
        <v>2011</v>
      </c>
      <c r="W43" s="22">
        <v>2217</v>
      </c>
      <c r="X43" s="22">
        <v>2299</v>
      </c>
      <c r="Y43" s="22">
        <v>2178</v>
      </c>
      <c r="Z43" s="22">
        <v>2590</v>
      </c>
      <c r="AA43" s="22">
        <v>2727</v>
      </c>
      <c r="AB43" s="22">
        <v>1959</v>
      </c>
      <c r="AC43" s="22">
        <v>2488</v>
      </c>
      <c r="AD43" s="22">
        <v>2227</v>
      </c>
      <c r="AE43" s="22">
        <v>2395</v>
      </c>
      <c r="AF43" s="22">
        <v>1858</v>
      </c>
      <c r="AG43" s="22">
        <v>1675</v>
      </c>
      <c r="AH43" s="22">
        <v>2329</v>
      </c>
      <c r="AI43" s="22">
        <v>2998</v>
      </c>
      <c r="AJ43" s="22">
        <v>2648</v>
      </c>
      <c r="AK43" s="22">
        <v>2456</v>
      </c>
      <c r="AL43" s="22">
        <v>2832</v>
      </c>
      <c r="AM43" s="22">
        <v>2684</v>
      </c>
      <c r="AN43" s="22">
        <v>2530</v>
      </c>
      <c r="AO43" s="22">
        <v>2401</v>
      </c>
      <c r="AP43" s="22">
        <v>3108</v>
      </c>
      <c r="AQ43" s="82">
        <v>2029</v>
      </c>
      <c r="AR43" s="22">
        <v>2151</v>
      </c>
      <c r="AS43" s="22">
        <v>2327</v>
      </c>
      <c r="AT43" s="22">
        <v>2253</v>
      </c>
      <c r="AU43" s="22">
        <v>2504</v>
      </c>
      <c r="AV43" s="22">
        <v>2961</v>
      </c>
      <c r="AW43" s="22"/>
      <c r="AX43" s="22"/>
      <c r="AY43" s="25">
        <f t="shared" si="0"/>
        <v>24948</v>
      </c>
      <c r="AZ43" s="17">
        <f t="shared" si="2"/>
        <v>102.24590163934427</v>
      </c>
    </row>
    <row r="44" spans="1:52" ht="10.8" thickTop="1" x14ac:dyDescent="0.2">
      <c r="A44" s="19"/>
      <c r="B44" s="20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R44" s="15"/>
      <c r="AS44" s="15"/>
      <c r="AT44" s="15"/>
      <c r="AU44" s="15"/>
      <c r="AV44" s="15"/>
      <c r="AW44" s="15"/>
      <c r="AX44" s="15"/>
      <c r="AY44" s="26"/>
      <c r="AZ44" s="17"/>
    </row>
    <row r="45" spans="1:52" x14ac:dyDescent="0.2">
      <c r="A45" s="27" t="s">
        <v>52</v>
      </c>
      <c r="B45" s="20"/>
      <c r="C45" s="15">
        <f t="shared" ref="C45:N45" si="3">SUM(C7:C44)</f>
        <v>88825</v>
      </c>
      <c r="D45" s="15">
        <f t="shared" si="3"/>
        <v>79226</v>
      </c>
      <c r="E45" s="15">
        <f t="shared" si="3"/>
        <v>81226</v>
      </c>
      <c r="F45" s="15">
        <f t="shared" si="3"/>
        <v>78539</v>
      </c>
      <c r="G45" s="15">
        <f t="shared" si="3"/>
        <v>80451</v>
      </c>
      <c r="H45" s="15">
        <f t="shared" si="3"/>
        <v>80082</v>
      </c>
      <c r="I45" s="15">
        <f t="shared" si="3"/>
        <v>88922</v>
      </c>
      <c r="J45" s="15">
        <f t="shared" si="3"/>
        <v>87207</v>
      </c>
      <c r="K45" s="15">
        <f t="shared" si="3"/>
        <v>85062</v>
      </c>
      <c r="L45" s="15">
        <f t="shared" si="3"/>
        <v>85618</v>
      </c>
      <c r="M45" s="15">
        <f t="shared" si="3"/>
        <v>81174</v>
      </c>
      <c r="N45" s="15">
        <f t="shared" si="3"/>
        <v>58137</v>
      </c>
      <c r="O45" s="15">
        <f t="shared" ref="O45:Z45" si="4">SUM(O7:O44)</f>
        <v>58895</v>
      </c>
      <c r="P45" s="15">
        <f t="shared" si="4"/>
        <v>63479</v>
      </c>
      <c r="Q45" s="15">
        <f t="shared" si="4"/>
        <v>71591</v>
      </c>
      <c r="R45" s="15">
        <f t="shared" si="4"/>
        <v>75137</v>
      </c>
      <c r="S45" s="15">
        <f t="shared" si="4"/>
        <v>66817</v>
      </c>
      <c r="T45" s="15">
        <f t="shared" si="4"/>
        <v>63315</v>
      </c>
      <c r="U45" s="15">
        <f t="shared" si="4"/>
        <v>62032</v>
      </c>
      <c r="V45" s="15">
        <f t="shared" si="4"/>
        <v>63843</v>
      </c>
      <c r="W45" s="15">
        <f t="shared" si="4"/>
        <v>57664</v>
      </c>
      <c r="X45" s="15">
        <f t="shared" si="4"/>
        <v>88852</v>
      </c>
      <c r="Y45" s="15">
        <f t="shared" si="4"/>
        <v>82630</v>
      </c>
      <c r="Z45" s="15">
        <f t="shared" si="4"/>
        <v>78661</v>
      </c>
      <c r="AA45" s="15">
        <f t="shared" ref="AA45:AL45" si="5">SUM(AA7:AA44)</f>
        <v>77211</v>
      </c>
      <c r="AB45" s="15">
        <f t="shared" si="5"/>
        <v>70106</v>
      </c>
      <c r="AC45" s="15">
        <f t="shared" si="5"/>
        <v>77106</v>
      </c>
      <c r="AD45" s="15">
        <f t="shared" si="5"/>
        <v>73721</v>
      </c>
      <c r="AE45" s="15">
        <f t="shared" si="5"/>
        <v>88093</v>
      </c>
      <c r="AF45" s="15">
        <f t="shared" si="5"/>
        <v>74181</v>
      </c>
      <c r="AG45" s="15">
        <f t="shared" si="5"/>
        <v>91913</v>
      </c>
      <c r="AH45" s="15">
        <f t="shared" si="5"/>
        <v>95351</v>
      </c>
      <c r="AI45" s="15">
        <f t="shared" si="5"/>
        <v>84073</v>
      </c>
      <c r="AJ45" s="15">
        <f t="shared" si="5"/>
        <v>93243</v>
      </c>
      <c r="AK45" s="15">
        <f t="shared" si="5"/>
        <v>89338</v>
      </c>
      <c r="AL45" s="15">
        <f t="shared" si="5"/>
        <v>92932</v>
      </c>
      <c r="AM45" s="15">
        <f t="shared" ref="AM45:AY45" si="6">SUM(AM7:AM44)</f>
        <v>85056</v>
      </c>
      <c r="AN45" s="15">
        <f t="shared" si="6"/>
        <v>82820</v>
      </c>
      <c r="AO45" s="15">
        <f t="shared" si="6"/>
        <v>82199</v>
      </c>
      <c r="AP45" s="15">
        <f t="shared" si="6"/>
        <v>77106</v>
      </c>
      <c r="AQ45" s="15">
        <f>SUM(AQ7:AQ43)</f>
        <v>89530</v>
      </c>
      <c r="AR45" s="15">
        <f t="shared" si="6"/>
        <v>54697</v>
      </c>
      <c r="AS45" s="15">
        <f t="shared" si="6"/>
        <v>59000</v>
      </c>
      <c r="AT45" s="15">
        <f t="shared" si="6"/>
        <v>70885</v>
      </c>
      <c r="AU45" s="15">
        <f t="shared" si="6"/>
        <v>82040</v>
      </c>
      <c r="AV45" s="15">
        <f t="shared" si="6"/>
        <v>80156</v>
      </c>
      <c r="AW45" s="15">
        <f t="shared" si="6"/>
        <v>0</v>
      </c>
      <c r="AX45" s="15">
        <f t="shared" si="6"/>
        <v>0</v>
      </c>
      <c r="AY45" s="28">
        <f t="shared" si="6"/>
        <v>763489</v>
      </c>
      <c r="AZ45" s="17">
        <f>AY45/244</f>
        <v>3129.0532786885246</v>
      </c>
    </row>
    <row r="46" spans="1:52" ht="10.8" thickBot="1" x14ac:dyDescent="0.25">
      <c r="A46" s="29" t="s">
        <v>53</v>
      </c>
      <c r="B46" s="30"/>
      <c r="C46" s="31">
        <f>C45/31</f>
        <v>2865.3225806451615</v>
      </c>
      <c r="D46" s="31">
        <f>D45/28</f>
        <v>2829.5</v>
      </c>
      <c r="E46" s="31">
        <f>E45/31</f>
        <v>2620.1935483870966</v>
      </c>
      <c r="F46" s="31">
        <f>F45/30</f>
        <v>2617.9666666666667</v>
      </c>
      <c r="G46" s="31">
        <f>G45/31</f>
        <v>2595.1935483870966</v>
      </c>
      <c r="H46" s="31">
        <f>H45/30</f>
        <v>2669.4</v>
      </c>
      <c r="I46" s="31">
        <f>I45/31</f>
        <v>2868.4516129032259</v>
      </c>
      <c r="J46" s="31">
        <f>J45/31</f>
        <v>2813.1290322580644</v>
      </c>
      <c r="K46" s="31">
        <f>K45/30</f>
        <v>2835.4</v>
      </c>
      <c r="L46" s="31">
        <f>L45/31</f>
        <v>2761.8709677419356</v>
      </c>
      <c r="M46" s="31">
        <f>M45/30</f>
        <v>2705.8</v>
      </c>
      <c r="N46" s="31">
        <f>N45/31</f>
        <v>1875.3870967741937</v>
      </c>
      <c r="O46" s="31">
        <f>O45/31</f>
        <v>1899.8387096774193</v>
      </c>
      <c r="P46" s="31">
        <f>P45/28</f>
        <v>2267.1071428571427</v>
      </c>
      <c r="Q46" s="31">
        <f>Q45/31</f>
        <v>2309.3870967741937</v>
      </c>
      <c r="R46" s="31">
        <f>R45/30</f>
        <v>2504.5666666666666</v>
      </c>
      <c r="S46" s="31">
        <f>S45/31</f>
        <v>2155.3870967741937</v>
      </c>
      <c r="T46" s="31">
        <f>T45/30</f>
        <v>2110.5</v>
      </c>
      <c r="U46" s="31">
        <f>U45/31</f>
        <v>2001.0322580645161</v>
      </c>
      <c r="V46" s="31">
        <f>V45/31</f>
        <v>2059.4516129032259</v>
      </c>
      <c r="W46" s="31">
        <f>W45/30</f>
        <v>1922.1333333333334</v>
      </c>
      <c r="X46" s="31">
        <f>X45/31</f>
        <v>2866.1935483870966</v>
      </c>
      <c r="Y46" s="31">
        <f>Y45/30</f>
        <v>2754.3333333333335</v>
      </c>
      <c r="Z46" s="31">
        <f>Z45/31</f>
        <v>2537.4516129032259</v>
      </c>
      <c r="AA46" s="31">
        <f>AA45/31</f>
        <v>2490.6774193548385</v>
      </c>
      <c r="AB46" s="31">
        <f>AB45/28</f>
        <v>2503.7857142857142</v>
      </c>
      <c r="AC46" s="31">
        <f>AC45/31</f>
        <v>2487.2903225806454</v>
      </c>
      <c r="AD46" s="31">
        <f>AD45/30</f>
        <v>2457.3666666666668</v>
      </c>
      <c r="AE46" s="31">
        <f>AE45/31</f>
        <v>2841.7096774193546</v>
      </c>
      <c r="AF46" s="31">
        <f>AF45/30</f>
        <v>2472.6999999999998</v>
      </c>
      <c r="AG46" s="31">
        <f>AG45/31</f>
        <v>2964.9354838709678</v>
      </c>
      <c r="AH46" s="31">
        <f>AH45/31</f>
        <v>3075.8387096774195</v>
      </c>
      <c r="AI46" s="31">
        <f>AI45/30</f>
        <v>2802.4333333333334</v>
      </c>
      <c r="AJ46" s="31">
        <f>AJ45/31</f>
        <v>3007.8387096774195</v>
      </c>
      <c r="AK46" s="31">
        <f>AK45/30</f>
        <v>2977.9333333333334</v>
      </c>
      <c r="AL46" s="31">
        <f>AL45/31</f>
        <v>2997.8064516129034</v>
      </c>
      <c r="AM46" s="31">
        <f>AM45/31</f>
        <v>2743.7419354838707</v>
      </c>
      <c r="AN46" s="31">
        <f>AN45/29</f>
        <v>2855.8620689655172</v>
      </c>
      <c r="AO46" s="31">
        <f>AO45/31</f>
        <v>2651.5806451612902</v>
      </c>
      <c r="AP46" s="31">
        <f>AP45/30</f>
        <v>2570.1999999999998</v>
      </c>
      <c r="AQ46" s="31">
        <f>AQ45/31</f>
        <v>2888.0645161290322</v>
      </c>
      <c r="AR46" s="31">
        <f>AR45/30</f>
        <v>1823.2333333333333</v>
      </c>
      <c r="AS46" s="31">
        <f>AS45/31</f>
        <v>1903.2258064516129</v>
      </c>
      <c r="AT46" s="31">
        <f>AT45/31</f>
        <v>2286.6129032258063</v>
      </c>
      <c r="AU46" s="31">
        <f>AU45/30</f>
        <v>2734.6666666666665</v>
      </c>
      <c r="AV46" s="31">
        <f>AV45/31</f>
        <v>2585.6774193548385</v>
      </c>
      <c r="AW46" s="31">
        <f>AW45/30</f>
        <v>0</v>
      </c>
      <c r="AX46" s="31">
        <f>AX45/31</f>
        <v>0</v>
      </c>
      <c r="AY46" s="33"/>
      <c r="AZ46" s="32"/>
    </row>
    <row r="47" spans="1:52" ht="10.8" thickBot="1" x14ac:dyDescent="0.25">
      <c r="A47" s="19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52" x14ac:dyDescent="0.2">
      <c r="A48" s="34" t="s">
        <v>9</v>
      </c>
      <c r="B48" s="35" t="s">
        <v>54</v>
      </c>
      <c r="C48" s="36">
        <v>2602</v>
      </c>
      <c r="D48" s="36">
        <v>1485</v>
      </c>
      <c r="E48" s="36">
        <v>1700</v>
      </c>
      <c r="F48" s="36">
        <v>2324</v>
      </c>
      <c r="G48" s="36">
        <v>2704</v>
      </c>
      <c r="H48" s="36">
        <v>2445</v>
      </c>
      <c r="I48" s="36">
        <v>2629</v>
      </c>
      <c r="J48" s="36">
        <v>2696</v>
      </c>
      <c r="K48" s="36">
        <v>2326</v>
      </c>
      <c r="L48" s="36">
        <v>2191</v>
      </c>
      <c r="M48" s="36">
        <v>1847</v>
      </c>
      <c r="N48" s="36">
        <v>2288</v>
      </c>
      <c r="O48" s="36">
        <v>1608</v>
      </c>
      <c r="P48" s="36">
        <v>1278</v>
      </c>
      <c r="Q48" s="36">
        <v>709</v>
      </c>
      <c r="R48" s="36">
        <v>1435</v>
      </c>
      <c r="S48" s="36">
        <v>468</v>
      </c>
      <c r="T48" s="36">
        <v>0</v>
      </c>
      <c r="U48" s="36">
        <v>0</v>
      </c>
      <c r="V48" s="36">
        <v>0</v>
      </c>
      <c r="W48" s="36">
        <v>0</v>
      </c>
      <c r="X48" s="36">
        <v>1520</v>
      </c>
      <c r="Y48" s="36">
        <v>716</v>
      </c>
      <c r="Z48" s="36">
        <v>1338</v>
      </c>
      <c r="AA48" s="36">
        <v>1173</v>
      </c>
      <c r="AB48" s="36">
        <v>909</v>
      </c>
      <c r="AC48" s="36">
        <v>795</v>
      </c>
      <c r="AD48" s="36">
        <v>415</v>
      </c>
      <c r="AE48" s="36">
        <v>0</v>
      </c>
      <c r="AF48" s="36"/>
      <c r="AG48" s="36">
        <v>1776</v>
      </c>
      <c r="AH48" s="36">
        <v>1952</v>
      </c>
      <c r="AI48" s="36"/>
      <c r="AJ48" s="36"/>
      <c r="AK48" s="36"/>
      <c r="AL48" s="36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52" x14ac:dyDescent="0.2">
      <c r="A49" s="19" t="s">
        <v>9</v>
      </c>
      <c r="B49" s="20" t="s">
        <v>55</v>
      </c>
      <c r="C49" s="15">
        <v>5530</v>
      </c>
      <c r="D49" s="15">
        <v>4374</v>
      </c>
      <c r="E49" s="15">
        <v>5146</v>
      </c>
      <c r="F49" s="15">
        <v>4563</v>
      </c>
      <c r="G49" s="15">
        <v>4996</v>
      </c>
      <c r="H49" s="15">
        <v>4825</v>
      </c>
      <c r="I49" s="15">
        <v>4303</v>
      </c>
      <c r="J49" s="15">
        <v>4704</v>
      </c>
      <c r="K49" s="15">
        <v>5393</v>
      </c>
      <c r="L49" s="15">
        <v>4651</v>
      </c>
      <c r="M49" s="15">
        <v>2737</v>
      </c>
      <c r="N49" s="15">
        <v>3656</v>
      </c>
      <c r="O49" s="15">
        <v>2189</v>
      </c>
      <c r="P49" s="15">
        <v>3258</v>
      </c>
      <c r="Q49" s="15">
        <v>4130</v>
      </c>
      <c r="R49" s="15">
        <v>4098</v>
      </c>
      <c r="S49" s="15">
        <v>4935</v>
      </c>
      <c r="T49" s="15">
        <v>3916</v>
      </c>
      <c r="U49" s="15">
        <v>4431</v>
      </c>
      <c r="V49" s="15">
        <v>3228</v>
      </c>
      <c r="W49" s="15">
        <v>2875</v>
      </c>
      <c r="X49" s="15">
        <v>3802</v>
      </c>
      <c r="Y49" s="15">
        <v>4663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52" x14ac:dyDescent="0.2">
      <c r="A50" s="19" t="s">
        <v>9</v>
      </c>
      <c r="B50" s="20" t="s">
        <v>56</v>
      </c>
      <c r="C50" s="15">
        <v>1409</v>
      </c>
      <c r="D50" s="15">
        <v>1215</v>
      </c>
      <c r="E50" s="15">
        <v>1591</v>
      </c>
      <c r="F50" s="15">
        <v>1366</v>
      </c>
      <c r="G50" s="15">
        <v>0</v>
      </c>
      <c r="H50" s="15">
        <v>1747</v>
      </c>
      <c r="I50" s="15">
        <v>0</v>
      </c>
      <c r="J50" s="15">
        <v>1809</v>
      </c>
      <c r="K50" s="15">
        <v>1351</v>
      </c>
      <c r="L50" s="15">
        <v>1570</v>
      </c>
      <c r="M50" s="15">
        <v>1362</v>
      </c>
      <c r="N50" s="15">
        <v>1067</v>
      </c>
      <c r="O50" s="20">
        <v>876</v>
      </c>
      <c r="P50" s="20">
        <v>769</v>
      </c>
      <c r="Q50" s="20">
        <v>1351</v>
      </c>
      <c r="R50" s="20">
        <v>784</v>
      </c>
      <c r="S50" s="20">
        <v>0</v>
      </c>
      <c r="T50" s="20">
        <v>1506</v>
      </c>
      <c r="U50" s="20">
        <v>0</v>
      </c>
      <c r="V50" s="20">
        <v>1523</v>
      </c>
      <c r="W50" s="20">
        <v>1198</v>
      </c>
      <c r="X50" s="20">
        <v>1024</v>
      </c>
      <c r="Y50" s="20">
        <v>1060</v>
      </c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">
      <c r="A51" s="19" t="s">
        <v>9</v>
      </c>
      <c r="B51" s="20" t="s">
        <v>57</v>
      </c>
      <c r="C51" s="15">
        <v>2092</v>
      </c>
      <c r="D51" s="15">
        <v>1895</v>
      </c>
      <c r="E51" s="15">
        <v>1904</v>
      </c>
      <c r="F51" s="15">
        <v>1905</v>
      </c>
      <c r="G51" s="15">
        <v>2469</v>
      </c>
      <c r="H51" s="15">
        <v>2113</v>
      </c>
      <c r="I51" s="15">
        <v>1783</v>
      </c>
      <c r="J51" s="15">
        <v>2149</v>
      </c>
      <c r="K51" s="15">
        <v>2066</v>
      </c>
      <c r="L51" s="15">
        <v>1654</v>
      </c>
      <c r="M51" s="15">
        <v>1824</v>
      </c>
      <c r="N51" s="15">
        <v>1121</v>
      </c>
      <c r="O51" s="20">
        <v>1122</v>
      </c>
      <c r="P51" s="20">
        <v>1274</v>
      </c>
      <c r="Q51" s="20">
        <v>1359</v>
      </c>
      <c r="R51" s="20">
        <v>893</v>
      </c>
      <c r="S51" s="20">
        <v>1634</v>
      </c>
      <c r="T51" s="20">
        <v>1634</v>
      </c>
      <c r="U51" s="20">
        <v>2226</v>
      </c>
      <c r="V51" s="20">
        <v>1512</v>
      </c>
      <c r="W51" s="20">
        <v>1742</v>
      </c>
      <c r="X51" s="20">
        <v>1757</v>
      </c>
      <c r="Y51" s="20">
        <v>1853</v>
      </c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">
      <c r="A52" s="19" t="s">
        <v>9</v>
      </c>
      <c r="B52" s="20" t="s">
        <v>58</v>
      </c>
      <c r="C52" s="15">
        <v>2367</v>
      </c>
      <c r="D52" s="15">
        <v>1773</v>
      </c>
      <c r="E52" s="15">
        <v>2037</v>
      </c>
      <c r="F52" s="15">
        <v>1899</v>
      </c>
      <c r="G52" s="15">
        <v>2275</v>
      </c>
      <c r="H52" s="15">
        <v>1765</v>
      </c>
      <c r="I52" s="15">
        <v>1913</v>
      </c>
      <c r="J52" s="15">
        <v>1552</v>
      </c>
      <c r="K52" s="15">
        <v>2127</v>
      </c>
      <c r="L52" s="15">
        <v>1603</v>
      </c>
      <c r="M52" s="15">
        <v>1904</v>
      </c>
      <c r="N52" s="15">
        <v>1650</v>
      </c>
      <c r="O52" s="20">
        <v>1378</v>
      </c>
      <c r="P52" s="20">
        <v>453</v>
      </c>
      <c r="Q52" s="20">
        <v>540</v>
      </c>
      <c r="R52" s="20">
        <v>444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2251</v>
      </c>
      <c r="Y52" s="20">
        <v>1258</v>
      </c>
      <c r="Z52" s="20">
        <v>1524</v>
      </c>
      <c r="AA52" s="20">
        <v>1294</v>
      </c>
      <c r="AB52" s="20">
        <v>1</v>
      </c>
      <c r="AC52" s="20">
        <v>1157</v>
      </c>
      <c r="AD52" s="20">
        <v>0</v>
      </c>
      <c r="AE52" s="20">
        <v>2233</v>
      </c>
      <c r="AF52" s="20"/>
      <c r="AG52" s="20">
        <v>0</v>
      </c>
      <c r="AH52" s="20">
        <v>2453</v>
      </c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">
      <c r="A53" s="19" t="s">
        <v>9</v>
      </c>
      <c r="B53" s="20" t="s">
        <v>59</v>
      </c>
      <c r="C53" s="15">
        <v>2260</v>
      </c>
      <c r="D53" s="15">
        <v>2013</v>
      </c>
      <c r="E53" s="15">
        <v>2228</v>
      </c>
      <c r="F53" s="15">
        <v>2091</v>
      </c>
      <c r="G53" s="15">
        <v>2230</v>
      </c>
      <c r="H53" s="15">
        <v>2223</v>
      </c>
      <c r="I53" s="15">
        <v>2112</v>
      </c>
      <c r="J53" s="15">
        <v>2293</v>
      </c>
      <c r="K53" s="15">
        <v>2184</v>
      </c>
      <c r="L53" s="15">
        <v>2107</v>
      </c>
      <c r="M53" s="15">
        <v>2014</v>
      </c>
      <c r="N53" s="15">
        <v>1724</v>
      </c>
      <c r="O53" s="20">
        <v>1732</v>
      </c>
      <c r="P53" s="20">
        <v>1720</v>
      </c>
      <c r="Q53" s="20">
        <v>1959</v>
      </c>
      <c r="R53" s="20">
        <v>1829</v>
      </c>
      <c r="S53" s="20">
        <v>1985</v>
      </c>
      <c r="T53" s="20">
        <v>1771</v>
      </c>
      <c r="U53" s="20">
        <v>2260</v>
      </c>
      <c r="V53" s="20">
        <v>1802</v>
      </c>
      <c r="W53" s="20">
        <v>1769</v>
      </c>
      <c r="X53" s="20">
        <v>1798</v>
      </c>
      <c r="Y53" s="20">
        <v>1787</v>
      </c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ht="10.8" thickBot="1" x14ac:dyDescent="0.25">
      <c r="A54" s="43" t="s">
        <v>9</v>
      </c>
      <c r="B54" s="30" t="s">
        <v>60</v>
      </c>
      <c r="C54" s="31">
        <v>1511</v>
      </c>
      <c r="D54" s="31">
        <v>2706</v>
      </c>
      <c r="E54" s="31">
        <v>2906</v>
      </c>
      <c r="F54" s="31">
        <v>2383</v>
      </c>
      <c r="G54" s="31">
        <v>2586</v>
      </c>
      <c r="H54" s="31">
        <v>2807</v>
      </c>
      <c r="I54" s="31">
        <v>2489</v>
      </c>
      <c r="J54" s="31">
        <v>1519</v>
      </c>
      <c r="K54" s="31">
        <v>2126</v>
      </c>
      <c r="L54" s="31">
        <v>1606</v>
      </c>
      <c r="M54" s="31">
        <v>1643</v>
      </c>
      <c r="N54" s="31">
        <v>2092</v>
      </c>
      <c r="O54" s="30">
        <v>2553</v>
      </c>
      <c r="P54" s="30">
        <v>1586</v>
      </c>
      <c r="Q54" s="30">
        <v>2567</v>
      </c>
      <c r="R54" s="30">
        <v>2461</v>
      </c>
      <c r="S54" s="30">
        <v>2794</v>
      </c>
      <c r="T54" s="30">
        <v>2261</v>
      </c>
      <c r="U54" s="30">
        <v>3174</v>
      </c>
      <c r="V54" s="30">
        <v>1956</v>
      </c>
      <c r="W54" s="30">
        <v>1922</v>
      </c>
      <c r="X54" s="30">
        <v>2457</v>
      </c>
      <c r="Y54" s="30">
        <v>2501</v>
      </c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">
      <c r="A55" s="19"/>
      <c r="B55" s="20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">
      <c r="A56" s="27" t="s">
        <v>52</v>
      </c>
      <c r="B56" s="20"/>
      <c r="C56" s="15">
        <f t="shared" ref="C56:N56" si="7">SUM(C48:C55)</f>
        <v>17771</v>
      </c>
      <c r="D56" s="15">
        <f t="shared" si="7"/>
        <v>15461</v>
      </c>
      <c r="E56" s="15">
        <f t="shared" si="7"/>
        <v>17512</v>
      </c>
      <c r="F56" s="15">
        <f t="shared" si="7"/>
        <v>16531</v>
      </c>
      <c r="G56" s="15">
        <f t="shared" si="7"/>
        <v>17260</v>
      </c>
      <c r="H56" s="15">
        <f t="shared" si="7"/>
        <v>17925</v>
      </c>
      <c r="I56" s="15">
        <f t="shared" si="7"/>
        <v>15229</v>
      </c>
      <c r="J56" s="15">
        <f t="shared" si="7"/>
        <v>16722</v>
      </c>
      <c r="K56" s="15">
        <f t="shared" si="7"/>
        <v>17573</v>
      </c>
      <c r="L56" s="15">
        <f t="shared" si="7"/>
        <v>15382</v>
      </c>
      <c r="M56" s="15">
        <f t="shared" si="7"/>
        <v>13331</v>
      </c>
      <c r="N56" s="15">
        <f t="shared" si="7"/>
        <v>13598</v>
      </c>
      <c r="O56" s="20">
        <f t="shared" ref="O56:Z56" si="8">SUM(O48:O55)</f>
        <v>11458</v>
      </c>
      <c r="P56" s="20">
        <f t="shared" si="8"/>
        <v>10338</v>
      </c>
      <c r="Q56" s="20">
        <f t="shared" si="8"/>
        <v>12615</v>
      </c>
      <c r="R56" s="20">
        <f t="shared" si="8"/>
        <v>11944</v>
      </c>
      <c r="S56" s="20">
        <f t="shared" si="8"/>
        <v>11816</v>
      </c>
      <c r="T56" s="20">
        <f t="shared" si="8"/>
        <v>11088</v>
      </c>
      <c r="U56" s="20">
        <f t="shared" si="8"/>
        <v>12091</v>
      </c>
      <c r="V56" s="20">
        <f t="shared" si="8"/>
        <v>10021</v>
      </c>
      <c r="W56" s="20">
        <f t="shared" si="8"/>
        <v>9506</v>
      </c>
      <c r="X56" s="20">
        <f t="shared" si="8"/>
        <v>14609</v>
      </c>
      <c r="Y56" s="20">
        <f t="shared" si="8"/>
        <v>13838</v>
      </c>
      <c r="Z56" s="20">
        <f t="shared" si="8"/>
        <v>2862</v>
      </c>
      <c r="AA56" s="20">
        <f t="shared" ref="AA56:AL56" si="9">SUM(AA48:AA55)</f>
        <v>2467</v>
      </c>
      <c r="AB56" s="20">
        <f t="shared" si="9"/>
        <v>910</v>
      </c>
      <c r="AC56" s="20">
        <f t="shared" si="9"/>
        <v>1952</v>
      </c>
      <c r="AD56" s="20">
        <f t="shared" si="9"/>
        <v>415</v>
      </c>
      <c r="AE56" s="20">
        <f t="shared" si="9"/>
        <v>2233</v>
      </c>
      <c r="AF56" s="20">
        <f t="shared" si="9"/>
        <v>0</v>
      </c>
      <c r="AG56" s="20">
        <f t="shared" si="9"/>
        <v>1776</v>
      </c>
      <c r="AH56" s="20">
        <f t="shared" si="9"/>
        <v>4405</v>
      </c>
      <c r="AI56" s="20">
        <f t="shared" si="9"/>
        <v>0</v>
      </c>
      <c r="AJ56" s="20">
        <f t="shared" si="9"/>
        <v>0</v>
      </c>
      <c r="AK56" s="20">
        <f t="shared" si="9"/>
        <v>0</v>
      </c>
      <c r="AL56" s="20">
        <f t="shared" si="9"/>
        <v>0</v>
      </c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t="10.8" thickBot="1" x14ac:dyDescent="0.25">
      <c r="A57" s="47" t="s">
        <v>53</v>
      </c>
      <c r="B57" s="30"/>
      <c r="C57" s="31">
        <f>C56/31</f>
        <v>573.25806451612902</v>
      </c>
      <c r="D57" s="31">
        <f>D56/28</f>
        <v>552.17857142857144</v>
      </c>
      <c r="E57" s="31">
        <f>E56/31</f>
        <v>564.90322580645159</v>
      </c>
      <c r="F57" s="31">
        <f>F56/30</f>
        <v>551.0333333333333</v>
      </c>
      <c r="G57" s="31">
        <f>G56/31</f>
        <v>556.77419354838707</v>
      </c>
      <c r="H57" s="31">
        <f>H56/30</f>
        <v>597.5</v>
      </c>
      <c r="I57" s="31">
        <f>I56/31</f>
        <v>491.25806451612902</v>
      </c>
      <c r="J57" s="31">
        <f>J56/31</f>
        <v>539.41935483870964</v>
      </c>
      <c r="K57" s="31">
        <f>K56/30</f>
        <v>585.76666666666665</v>
      </c>
      <c r="L57" s="31">
        <f>L56/31</f>
        <v>496.19354838709677</v>
      </c>
      <c r="M57" s="31">
        <f>M56/30</f>
        <v>444.36666666666667</v>
      </c>
      <c r="N57" s="31">
        <f>N56/31</f>
        <v>438.64516129032256</v>
      </c>
      <c r="O57" s="30">
        <f>O56/31</f>
        <v>369.61290322580646</v>
      </c>
      <c r="P57" s="30">
        <f>P56/28</f>
        <v>369.21428571428572</v>
      </c>
      <c r="Q57" s="30">
        <f>Q56/31</f>
        <v>406.93548387096774</v>
      </c>
      <c r="R57" s="30">
        <f>R56/30</f>
        <v>398.13333333333333</v>
      </c>
      <c r="S57" s="30">
        <f>S56/31</f>
        <v>381.16129032258067</v>
      </c>
      <c r="T57" s="30">
        <f>T56/30</f>
        <v>369.6</v>
      </c>
      <c r="U57" s="30">
        <f>U56/31</f>
        <v>390.03225806451616</v>
      </c>
      <c r="V57" s="30">
        <f>V56/31</f>
        <v>323.25806451612902</v>
      </c>
      <c r="W57" s="30">
        <f>W56/30</f>
        <v>316.86666666666667</v>
      </c>
      <c r="X57" s="30">
        <f>X56/31</f>
        <v>471.25806451612902</v>
      </c>
      <c r="Y57" s="30">
        <f>Y56/30</f>
        <v>461.26666666666665</v>
      </c>
      <c r="Z57" s="30">
        <f>Z56/31</f>
        <v>92.322580645161295</v>
      </c>
      <c r="AA57" s="30">
        <f>AA56/31</f>
        <v>79.58064516129032</v>
      </c>
      <c r="AB57" s="30">
        <f>AB56/28</f>
        <v>32.5</v>
      </c>
      <c r="AC57" s="30">
        <f>AC56/31</f>
        <v>62.967741935483872</v>
      </c>
      <c r="AD57" s="30">
        <f>AD56/30</f>
        <v>13.833333333333334</v>
      </c>
      <c r="AE57" s="30">
        <f>AE56/31</f>
        <v>72.032258064516128</v>
      </c>
      <c r="AF57" s="30">
        <f>AF56/30</f>
        <v>0</v>
      </c>
      <c r="AG57" s="30">
        <f>AG56/31</f>
        <v>57.29032258064516</v>
      </c>
      <c r="AH57" s="30">
        <f>AH56/31</f>
        <v>142.09677419354838</v>
      </c>
      <c r="AI57" s="30">
        <f>AI56/30</f>
        <v>0</v>
      </c>
      <c r="AJ57" s="30">
        <f>AJ56/31</f>
        <v>0</v>
      </c>
      <c r="AK57" s="30">
        <f>AK56/30</f>
        <v>0</v>
      </c>
      <c r="AL57" s="30">
        <f>AL56/31</f>
        <v>0</v>
      </c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">
      <c r="B58" s="20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">
      <c r="B59" s="2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5" spans="1:52" x14ac:dyDescent="0.2">
      <c r="A65" s="1" t="s">
        <v>61</v>
      </c>
    </row>
    <row r="66" spans="1:52" x14ac:dyDescent="0.2">
      <c r="A66" s="1" t="s">
        <v>1</v>
      </c>
    </row>
    <row r="67" spans="1:52" x14ac:dyDescent="0.2">
      <c r="A67" s="1" t="s">
        <v>2</v>
      </c>
    </row>
    <row r="68" spans="1:52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2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49"/>
      <c r="AM68" s="2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49"/>
      <c r="AY68" s="4" t="s">
        <v>3</v>
      </c>
      <c r="AZ68" s="5" t="s">
        <v>4</v>
      </c>
    </row>
    <row r="69" spans="1:52" x14ac:dyDescent="0.2">
      <c r="A69" s="6" t="s">
        <v>5</v>
      </c>
      <c r="B69" s="7" t="s">
        <v>6</v>
      </c>
      <c r="C69" s="8">
        <v>35431</v>
      </c>
      <c r="D69" s="8">
        <v>35462</v>
      </c>
      <c r="E69" s="8">
        <v>35490</v>
      </c>
      <c r="F69" s="8">
        <v>35521</v>
      </c>
      <c r="G69" s="8">
        <v>35551</v>
      </c>
      <c r="H69" s="8">
        <v>35582</v>
      </c>
      <c r="I69" s="8">
        <v>35612</v>
      </c>
      <c r="J69" s="8">
        <v>35643</v>
      </c>
      <c r="K69" s="8">
        <v>35674</v>
      </c>
      <c r="L69" s="8">
        <v>35704</v>
      </c>
      <c r="M69" s="8">
        <v>35735</v>
      </c>
      <c r="N69" s="8">
        <v>35765</v>
      </c>
      <c r="O69" s="8">
        <v>35796</v>
      </c>
      <c r="P69" s="50">
        <v>35827</v>
      </c>
      <c r="Q69" s="8">
        <v>35855</v>
      </c>
      <c r="R69" s="8">
        <v>35886</v>
      </c>
      <c r="S69" s="8">
        <v>35916</v>
      </c>
      <c r="T69" s="8">
        <v>35947</v>
      </c>
      <c r="U69" s="8">
        <v>35977</v>
      </c>
      <c r="V69" s="8">
        <v>36008</v>
      </c>
      <c r="W69" s="8">
        <v>36039</v>
      </c>
      <c r="X69" s="8">
        <v>36069</v>
      </c>
      <c r="Y69" s="8">
        <v>36100</v>
      </c>
      <c r="Z69" s="8">
        <v>36130</v>
      </c>
      <c r="AA69" s="8">
        <v>36161</v>
      </c>
      <c r="AB69" s="50">
        <v>36192</v>
      </c>
      <c r="AC69" s="8">
        <v>36220</v>
      </c>
      <c r="AD69" s="8">
        <v>36251</v>
      </c>
      <c r="AE69" s="8">
        <v>36281</v>
      </c>
      <c r="AF69" s="8">
        <v>36312</v>
      </c>
      <c r="AG69" s="8">
        <v>36342</v>
      </c>
      <c r="AH69" s="8">
        <v>36373</v>
      </c>
      <c r="AI69" s="8">
        <v>36404</v>
      </c>
      <c r="AJ69" s="8">
        <v>36434</v>
      </c>
      <c r="AK69" s="8">
        <v>36465</v>
      </c>
      <c r="AL69" s="8">
        <v>36495</v>
      </c>
      <c r="AM69" s="8">
        <v>36526</v>
      </c>
      <c r="AN69" s="8">
        <v>36557</v>
      </c>
      <c r="AO69" s="8">
        <v>36586</v>
      </c>
      <c r="AP69" s="8">
        <v>36617</v>
      </c>
      <c r="AQ69" s="8">
        <v>36647</v>
      </c>
      <c r="AR69" s="8">
        <v>36678</v>
      </c>
      <c r="AS69" s="8">
        <v>36708</v>
      </c>
      <c r="AT69" s="8">
        <v>36739</v>
      </c>
      <c r="AU69" s="8">
        <v>36770</v>
      </c>
      <c r="AV69" s="8">
        <v>36800</v>
      </c>
      <c r="AW69" s="8">
        <v>36831</v>
      </c>
      <c r="AX69" s="8">
        <v>36861</v>
      </c>
      <c r="AY69" s="9" t="s">
        <v>62</v>
      </c>
      <c r="AZ69" s="9" t="s">
        <v>62</v>
      </c>
    </row>
    <row r="70" spans="1:52" x14ac:dyDescent="0.2">
      <c r="A70" s="97"/>
      <c r="B70" s="11"/>
      <c r="AY70" s="12"/>
      <c r="AZ70" s="12"/>
    </row>
    <row r="71" spans="1:52" x14ac:dyDescent="0.2">
      <c r="A71" s="98" t="s">
        <v>9</v>
      </c>
      <c r="B71" s="99" t="s">
        <v>10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78</v>
      </c>
      <c r="M71" s="52">
        <v>79</v>
      </c>
      <c r="N71" s="52">
        <v>100</v>
      </c>
      <c r="O71" s="1">
        <v>78</v>
      </c>
      <c r="P71" s="1">
        <v>130</v>
      </c>
      <c r="Q71" s="1">
        <v>104</v>
      </c>
      <c r="R71" s="1">
        <v>93</v>
      </c>
      <c r="S71" s="1">
        <v>116</v>
      </c>
      <c r="T71" s="1">
        <v>125</v>
      </c>
      <c r="U71" s="1">
        <v>133</v>
      </c>
      <c r="V71" s="1">
        <v>120</v>
      </c>
      <c r="W71" s="1">
        <v>132</v>
      </c>
      <c r="X71" s="1">
        <v>68</v>
      </c>
      <c r="Y71" s="1">
        <v>66</v>
      </c>
      <c r="Z71" s="1">
        <v>64</v>
      </c>
      <c r="AA71" s="1">
        <v>65</v>
      </c>
      <c r="AB71" s="1">
        <v>56</v>
      </c>
      <c r="AC71" s="1">
        <v>69</v>
      </c>
      <c r="AD71" s="1">
        <v>84</v>
      </c>
      <c r="AE71" s="1">
        <v>59</v>
      </c>
      <c r="AF71" s="1">
        <v>81</v>
      </c>
      <c r="AG71" s="1">
        <v>73</v>
      </c>
      <c r="AH71" s="1">
        <v>69</v>
      </c>
      <c r="AI71" s="1">
        <v>71</v>
      </c>
      <c r="AJ71" s="1">
        <v>62</v>
      </c>
      <c r="AK71" s="1">
        <v>59</v>
      </c>
      <c r="AL71" s="1">
        <v>55</v>
      </c>
      <c r="AM71" s="1">
        <v>50</v>
      </c>
      <c r="AN71" s="1">
        <v>55</v>
      </c>
      <c r="AO71" s="1">
        <v>51</v>
      </c>
      <c r="AP71" s="1">
        <v>54</v>
      </c>
      <c r="AQ71" s="1">
        <v>57</v>
      </c>
      <c r="AR71" s="1">
        <v>83</v>
      </c>
      <c r="AS71" s="1">
        <v>125</v>
      </c>
      <c r="AT71" s="1">
        <v>112</v>
      </c>
      <c r="AU71" s="1">
        <v>67</v>
      </c>
      <c r="AV71" s="1">
        <v>63</v>
      </c>
      <c r="AY71" s="12">
        <f t="shared" ref="AY71:AY107" si="10">SUM(AM71:AX71)</f>
        <v>717</v>
      </c>
      <c r="AZ71" s="51">
        <f>AY71/8</f>
        <v>89.625</v>
      </c>
    </row>
    <row r="72" spans="1:52" x14ac:dyDescent="0.2">
      <c r="A72" s="95" t="s">
        <v>9</v>
      </c>
      <c r="B72" s="96" t="s">
        <v>11</v>
      </c>
      <c r="C72" s="52">
        <v>93</v>
      </c>
      <c r="D72" s="1">
        <v>100</v>
      </c>
      <c r="E72" s="1">
        <v>104</v>
      </c>
      <c r="F72" s="52">
        <v>102</v>
      </c>
      <c r="G72" s="52">
        <v>92</v>
      </c>
      <c r="H72" s="52">
        <v>83</v>
      </c>
      <c r="I72" s="52">
        <v>90</v>
      </c>
      <c r="J72" s="52">
        <v>91</v>
      </c>
      <c r="K72" s="1">
        <v>92</v>
      </c>
      <c r="L72" s="1">
        <v>86</v>
      </c>
      <c r="M72" s="52">
        <v>85</v>
      </c>
      <c r="N72" s="1">
        <v>80</v>
      </c>
      <c r="O72" s="1">
        <v>98</v>
      </c>
      <c r="P72" s="1">
        <v>127</v>
      </c>
      <c r="Q72" s="1">
        <v>119</v>
      </c>
      <c r="R72" s="1">
        <v>123</v>
      </c>
      <c r="S72" s="1">
        <v>139</v>
      </c>
      <c r="T72" s="1">
        <v>141</v>
      </c>
      <c r="U72" s="1">
        <v>138</v>
      </c>
      <c r="V72" s="1">
        <v>132</v>
      </c>
      <c r="W72" s="1">
        <v>125</v>
      </c>
      <c r="X72" s="1">
        <v>129</v>
      </c>
      <c r="Y72" s="1">
        <v>104</v>
      </c>
      <c r="Z72" s="1">
        <v>109</v>
      </c>
      <c r="AA72" s="1">
        <v>121</v>
      </c>
      <c r="AB72" s="1">
        <v>126</v>
      </c>
      <c r="AC72" s="1">
        <v>144</v>
      </c>
      <c r="AD72" s="1">
        <v>152</v>
      </c>
      <c r="AE72" s="1">
        <v>123</v>
      </c>
      <c r="AF72" s="1">
        <v>129</v>
      </c>
      <c r="AG72" s="1">
        <v>120</v>
      </c>
      <c r="AH72" s="1">
        <v>116</v>
      </c>
      <c r="AI72" s="1">
        <v>133</v>
      </c>
      <c r="AJ72" s="1">
        <v>112</v>
      </c>
      <c r="AK72" s="1">
        <v>111</v>
      </c>
      <c r="AL72" s="1">
        <v>102</v>
      </c>
      <c r="AM72" s="1">
        <v>93</v>
      </c>
      <c r="AN72" s="1">
        <v>95</v>
      </c>
      <c r="AO72" s="1">
        <v>98</v>
      </c>
      <c r="AP72" s="1">
        <v>102</v>
      </c>
      <c r="AQ72" s="1">
        <v>90</v>
      </c>
      <c r="AR72" s="1">
        <v>127</v>
      </c>
      <c r="AS72" s="1">
        <v>127</v>
      </c>
      <c r="AT72" s="1">
        <v>109</v>
      </c>
      <c r="AU72" s="1">
        <v>115</v>
      </c>
      <c r="AV72" s="1">
        <v>114</v>
      </c>
      <c r="AY72" s="12">
        <f t="shared" si="10"/>
        <v>1070</v>
      </c>
      <c r="AZ72" s="51">
        <f t="shared" ref="AZ72:AZ110" si="11">AY72/8</f>
        <v>133.75</v>
      </c>
    </row>
    <row r="73" spans="1:52" x14ac:dyDescent="0.2">
      <c r="A73" s="19" t="s">
        <v>9</v>
      </c>
      <c r="B73" s="54" t="s">
        <v>12</v>
      </c>
      <c r="C73" s="1">
        <v>102</v>
      </c>
      <c r="D73" s="1">
        <v>101</v>
      </c>
      <c r="E73" s="1">
        <v>105</v>
      </c>
      <c r="F73" s="52">
        <v>115</v>
      </c>
      <c r="G73" s="52">
        <v>99</v>
      </c>
      <c r="H73" s="52">
        <v>83</v>
      </c>
      <c r="I73" s="52">
        <v>80</v>
      </c>
      <c r="J73" s="52">
        <v>81</v>
      </c>
      <c r="K73" s="1">
        <v>82</v>
      </c>
      <c r="L73" s="1">
        <v>94</v>
      </c>
      <c r="M73" s="52">
        <v>106</v>
      </c>
      <c r="N73" s="52">
        <v>116</v>
      </c>
      <c r="O73" s="1">
        <v>113</v>
      </c>
      <c r="P73" s="1">
        <v>137</v>
      </c>
      <c r="Q73" s="1">
        <v>114</v>
      </c>
      <c r="R73" s="1">
        <v>104</v>
      </c>
      <c r="S73" s="1">
        <v>117</v>
      </c>
      <c r="T73" s="1">
        <v>130</v>
      </c>
      <c r="U73" s="1">
        <v>131</v>
      </c>
      <c r="V73" s="1">
        <v>125</v>
      </c>
      <c r="W73" s="1">
        <v>118</v>
      </c>
      <c r="X73" s="1">
        <v>76</v>
      </c>
      <c r="Y73" s="1">
        <v>92</v>
      </c>
      <c r="Z73" s="1">
        <v>98</v>
      </c>
      <c r="AA73" s="1">
        <v>102</v>
      </c>
      <c r="AB73" s="1">
        <v>92</v>
      </c>
      <c r="AC73" s="1">
        <v>91</v>
      </c>
      <c r="AD73" s="1">
        <v>108</v>
      </c>
      <c r="AE73" s="1">
        <v>66</v>
      </c>
      <c r="AF73" s="1">
        <v>66</v>
      </c>
      <c r="AG73" s="1">
        <v>85</v>
      </c>
      <c r="AH73" s="1">
        <v>85</v>
      </c>
      <c r="AI73" s="1">
        <v>104</v>
      </c>
      <c r="AJ73" s="1">
        <v>86</v>
      </c>
      <c r="AK73" s="1">
        <v>94</v>
      </c>
      <c r="AL73" s="1">
        <v>98</v>
      </c>
      <c r="AM73" s="1">
        <v>85</v>
      </c>
      <c r="AN73" s="1">
        <v>94</v>
      </c>
      <c r="AO73" s="1">
        <v>87</v>
      </c>
      <c r="AP73" s="1">
        <v>60</v>
      </c>
      <c r="AQ73" s="1">
        <v>56</v>
      </c>
      <c r="AR73" s="1">
        <v>76</v>
      </c>
      <c r="AS73" s="1">
        <v>109</v>
      </c>
      <c r="AT73" s="1">
        <v>109</v>
      </c>
      <c r="AU73" s="1">
        <v>69</v>
      </c>
      <c r="AV73" s="1">
        <v>67</v>
      </c>
      <c r="AY73" s="12">
        <f t="shared" si="10"/>
        <v>812</v>
      </c>
      <c r="AZ73" s="51">
        <f t="shared" si="11"/>
        <v>101.5</v>
      </c>
    </row>
    <row r="74" spans="1:52" x14ac:dyDescent="0.2">
      <c r="A74" s="19" t="s">
        <v>9</v>
      </c>
      <c r="B74" s="54" t="s">
        <v>13</v>
      </c>
      <c r="C74" s="1">
        <v>93</v>
      </c>
      <c r="D74" s="1">
        <v>85</v>
      </c>
      <c r="E74" s="52">
        <v>83</v>
      </c>
      <c r="F74" s="52">
        <v>90</v>
      </c>
      <c r="G74" s="52">
        <v>86</v>
      </c>
      <c r="H74" s="52">
        <v>85</v>
      </c>
      <c r="I74" s="52">
        <v>86</v>
      </c>
      <c r="J74" s="52">
        <v>85</v>
      </c>
      <c r="K74" s="1">
        <v>90</v>
      </c>
      <c r="L74" s="1">
        <v>95</v>
      </c>
      <c r="M74" s="52">
        <v>97</v>
      </c>
      <c r="N74" s="1">
        <v>108</v>
      </c>
      <c r="O74" s="1">
        <v>105</v>
      </c>
      <c r="P74" s="1">
        <v>178</v>
      </c>
      <c r="Q74" s="1">
        <v>129</v>
      </c>
      <c r="R74" s="1">
        <v>115</v>
      </c>
      <c r="S74" s="1">
        <v>127</v>
      </c>
      <c r="T74" s="1">
        <v>135</v>
      </c>
      <c r="U74" s="1">
        <v>138</v>
      </c>
      <c r="V74" s="1">
        <v>124</v>
      </c>
      <c r="W74" s="1">
        <v>120</v>
      </c>
      <c r="X74" s="1">
        <v>71</v>
      </c>
      <c r="Y74" s="1">
        <v>74</v>
      </c>
      <c r="Z74" s="1">
        <v>84</v>
      </c>
      <c r="AA74" s="1">
        <v>70</v>
      </c>
      <c r="AB74" s="1">
        <v>68</v>
      </c>
      <c r="AC74" s="1">
        <v>77</v>
      </c>
      <c r="AD74" s="1">
        <v>101</v>
      </c>
      <c r="AE74" s="1">
        <v>69</v>
      </c>
      <c r="AF74" s="1">
        <v>83</v>
      </c>
      <c r="AG74" s="1">
        <v>98</v>
      </c>
      <c r="AH74" s="1">
        <v>74</v>
      </c>
      <c r="AI74" s="1">
        <v>87</v>
      </c>
      <c r="AJ74" s="1">
        <v>74</v>
      </c>
      <c r="AK74" s="1">
        <v>65</v>
      </c>
      <c r="AL74" s="1">
        <v>66</v>
      </c>
      <c r="AM74" s="1">
        <v>57</v>
      </c>
      <c r="AN74" s="1">
        <v>69</v>
      </c>
      <c r="AO74" s="1">
        <v>68</v>
      </c>
      <c r="AP74" s="1">
        <v>68</v>
      </c>
      <c r="AQ74" s="1">
        <v>61</v>
      </c>
      <c r="AR74" s="1">
        <v>121</v>
      </c>
      <c r="AS74" s="1">
        <v>120</v>
      </c>
      <c r="AT74" s="1">
        <v>109</v>
      </c>
      <c r="AU74" s="1">
        <v>70</v>
      </c>
      <c r="AV74" s="1">
        <v>62</v>
      </c>
      <c r="AY74" s="12">
        <f t="shared" si="10"/>
        <v>805</v>
      </c>
      <c r="AZ74" s="51">
        <f t="shared" si="11"/>
        <v>100.625</v>
      </c>
    </row>
    <row r="75" spans="1:52" x14ac:dyDescent="0.2">
      <c r="A75" s="19" t="s">
        <v>9</v>
      </c>
      <c r="B75" s="54" t="s">
        <v>14</v>
      </c>
      <c r="C75" s="1">
        <v>99</v>
      </c>
      <c r="D75" s="1">
        <v>95</v>
      </c>
      <c r="E75" s="1">
        <v>97</v>
      </c>
      <c r="F75" s="52">
        <v>104</v>
      </c>
      <c r="G75" s="52">
        <v>93</v>
      </c>
      <c r="H75" s="52">
        <v>82</v>
      </c>
      <c r="I75" s="52">
        <v>91</v>
      </c>
      <c r="J75" s="52">
        <v>97</v>
      </c>
      <c r="K75" s="1">
        <v>105</v>
      </c>
      <c r="L75" s="52">
        <v>97</v>
      </c>
      <c r="M75" s="52">
        <v>88</v>
      </c>
      <c r="N75" s="1">
        <v>94</v>
      </c>
      <c r="O75" s="1">
        <v>92</v>
      </c>
      <c r="P75" s="1">
        <v>134</v>
      </c>
      <c r="Q75" s="1">
        <v>106</v>
      </c>
      <c r="R75" s="1">
        <v>118</v>
      </c>
      <c r="S75" s="1">
        <v>130</v>
      </c>
      <c r="T75" s="1">
        <v>147</v>
      </c>
      <c r="U75" s="1">
        <v>142</v>
      </c>
      <c r="V75" s="1">
        <v>136</v>
      </c>
      <c r="W75" s="1">
        <v>144</v>
      </c>
      <c r="X75" s="1">
        <v>79</v>
      </c>
      <c r="Y75" s="1">
        <v>72</v>
      </c>
      <c r="Z75" s="1">
        <v>79</v>
      </c>
      <c r="AA75" s="1">
        <v>74</v>
      </c>
      <c r="AB75" s="1">
        <v>72</v>
      </c>
      <c r="AC75" s="1">
        <v>83</v>
      </c>
      <c r="AD75" s="1">
        <v>86</v>
      </c>
      <c r="AE75" s="1">
        <v>73</v>
      </c>
      <c r="AF75" s="1">
        <v>87</v>
      </c>
      <c r="AG75" s="1">
        <v>80</v>
      </c>
      <c r="AH75" s="1">
        <v>75</v>
      </c>
      <c r="AI75" s="1">
        <v>76</v>
      </c>
      <c r="AJ75" s="1">
        <v>71</v>
      </c>
      <c r="AK75" s="1">
        <v>71</v>
      </c>
      <c r="AL75" s="1">
        <v>74</v>
      </c>
      <c r="AM75" s="1">
        <v>73</v>
      </c>
      <c r="AN75" s="1">
        <v>76</v>
      </c>
      <c r="AO75" s="1">
        <v>70</v>
      </c>
      <c r="AP75" s="1">
        <v>66</v>
      </c>
      <c r="AQ75" s="1">
        <v>67</v>
      </c>
      <c r="AR75" s="1">
        <v>92</v>
      </c>
      <c r="AS75" s="1">
        <v>123</v>
      </c>
      <c r="AT75" s="1">
        <v>111</v>
      </c>
      <c r="AU75" s="1">
        <v>76</v>
      </c>
      <c r="AV75" s="1">
        <v>67</v>
      </c>
      <c r="AY75" s="12">
        <f t="shared" si="10"/>
        <v>821</v>
      </c>
      <c r="AZ75" s="51">
        <f t="shared" si="11"/>
        <v>102.625</v>
      </c>
    </row>
    <row r="76" spans="1:52" x14ac:dyDescent="0.2">
      <c r="A76" s="18" t="s">
        <v>9</v>
      </c>
      <c r="B76" s="53" t="s">
        <v>15</v>
      </c>
      <c r="C76" s="1">
        <v>82</v>
      </c>
      <c r="D76" s="1">
        <v>82</v>
      </c>
      <c r="E76" s="1">
        <v>86</v>
      </c>
      <c r="F76" s="1">
        <v>94</v>
      </c>
      <c r="G76" s="1">
        <v>87</v>
      </c>
      <c r="H76" s="1">
        <v>84</v>
      </c>
      <c r="I76" s="1">
        <v>86</v>
      </c>
      <c r="J76" s="52">
        <v>85</v>
      </c>
      <c r="K76" s="1">
        <v>87</v>
      </c>
      <c r="L76" s="1">
        <v>86</v>
      </c>
      <c r="M76" s="1">
        <v>88</v>
      </c>
      <c r="N76" s="52">
        <v>81</v>
      </c>
      <c r="O76" s="1">
        <v>83</v>
      </c>
      <c r="P76" s="1">
        <v>124</v>
      </c>
      <c r="Q76" s="1">
        <v>109</v>
      </c>
      <c r="R76" s="1">
        <v>102</v>
      </c>
      <c r="S76" s="1">
        <v>124</v>
      </c>
      <c r="T76" s="1">
        <v>127</v>
      </c>
      <c r="U76" s="1">
        <v>125</v>
      </c>
      <c r="V76" s="1">
        <v>121</v>
      </c>
      <c r="W76" s="1">
        <v>119</v>
      </c>
      <c r="X76" s="1">
        <v>123</v>
      </c>
      <c r="Y76" s="1">
        <v>120</v>
      </c>
      <c r="Z76" s="1">
        <v>108</v>
      </c>
      <c r="AA76" s="1">
        <v>109</v>
      </c>
      <c r="AB76" s="1">
        <v>112</v>
      </c>
      <c r="AC76" s="1">
        <v>128</v>
      </c>
      <c r="AD76" s="1">
        <v>133</v>
      </c>
      <c r="AE76" s="1">
        <v>109</v>
      </c>
      <c r="AF76" s="1">
        <v>119</v>
      </c>
      <c r="AG76" s="1">
        <v>111</v>
      </c>
      <c r="AH76" s="1">
        <v>106</v>
      </c>
      <c r="AI76" s="1">
        <v>125</v>
      </c>
      <c r="AJ76" s="1">
        <v>103</v>
      </c>
      <c r="AK76" s="1">
        <v>103</v>
      </c>
      <c r="AL76" s="1">
        <v>90</v>
      </c>
      <c r="AM76" s="1">
        <v>90</v>
      </c>
      <c r="AN76" s="1">
        <v>88</v>
      </c>
      <c r="AO76" s="1">
        <v>91</v>
      </c>
      <c r="AP76" s="1">
        <v>96</v>
      </c>
      <c r="AQ76" s="1">
        <v>83</v>
      </c>
      <c r="AR76" s="1">
        <v>97</v>
      </c>
      <c r="AS76" s="1">
        <v>121</v>
      </c>
      <c r="AT76" s="1">
        <v>110</v>
      </c>
      <c r="AU76" s="1">
        <v>114</v>
      </c>
      <c r="AV76" s="1">
        <v>113</v>
      </c>
      <c r="AY76" s="12">
        <f t="shared" si="10"/>
        <v>1003</v>
      </c>
      <c r="AZ76" s="51">
        <f t="shared" si="11"/>
        <v>125.375</v>
      </c>
    </row>
    <row r="77" spans="1:52" x14ac:dyDescent="0.2">
      <c r="A77" s="18" t="s">
        <v>9</v>
      </c>
      <c r="B77" s="53" t="s">
        <v>16</v>
      </c>
      <c r="C77" s="52">
        <v>122</v>
      </c>
      <c r="D77" s="52">
        <v>104</v>
      </c>
      <c r="E77" s="52">
        <v>110</v>
      </c>
      <c r="F77" s="52">
        <v>105</v>
      </c>
      <c r="G77" s="52">
        <v>100</v>
      </c>
      <c r="H77" s="1">
        <v>107</v>
      </c>
      <c r="I77" s="1">
        <v>91</v>
      </c>
      <c r="J77" s="1">
        <v>87</v>
      </c>
      <c r="K77" s="1">
        <v>90</v>
      </c>
      <c r="L77" s="1">
        <v>98</v>
      </c>
      <c r="M77" s="1">
        <v>84</v>
      </c>
      <c r="N77" s="1">
        <v>92</v>
      </c>
      <c r="O77" s="1">
        <v>92</v>
      </c>
      <c r="P77" s="1">
        <v>149</v>
      </c>
      <c r="Q77" s="1">
        <v>119</v>
      </c>
      <c r="R77" s="1">
        <v>105</v>
      </c>
      <c r="S77" s="1">
        <v>121</v>
      </c>
      <c r="T77" s="1">
        <v>132</v>
      </c>
      <c r="U77" s="1">
        <v>129</v>
      </c>
      <c r="V77" s="1">
        <v>118</v>
      </c>
      <c r="W77" s="1">
        <v>125</v>
      </c>
      <c r="X77" s="1">
        <v>103</v>
      </c>
      <c r="Y77" s="1">
        <v>101</v>
      </c>
      <c r="Z77" s="1">
        <v>64</v>
      </c>
      <c r="AA77" s="1">
        <v>84</v>
      </c>
      <c r="AB77" s="1">
        <v>70</v>
      </c>
      <c r="AC77" s="1">
        <v>93</v>
      </c>
      <c r="AD77" s="1">
        <v>84</v>
      </c>
      <c r="AE77" s="1">
        <v>85</v>
      </c>
      <c r="AF77" s="1">
        <v>122</v>
      </c>
      <c r="AG77" s="1">
        <v>100</v>
      </c>
      <c r="AH77" s="1">
        <v>74</v>
      </c>
      <c r="AI77" s="1">
        <v>77</v>
      </c>
      <c r="AJ77" s="1">
        <v>83</v>
      </c>
      <c r="AK77" s="1">
        <v>69</v>
      </c>
      <c r="AL77" s="1">
        <v>74</v>
      </c>
      <c r="AM77" s="1">
        <v>58</v>
      </c>
      <c r="AN77" s="1">
        <v>60</v>
      </c>
      <c r="AO77" s="1">
        <v>56</v>
      </c>
      <c r="AP77" s="1">
        <v>59</v>
      </c>
      <c r="AQ77" s="1">
        <v>57</v>
      </c>
      <c r="AR77" s="1">
        <v>125</v>
      </c>
      <c r="AS77" s="1">
        <v>125</v>
      </c>
      <c r="AT77" s="1">
        <v>114</v>
      </c>
      <c r="AU77" s="1">
        <v>74</v>
      </c>
      <c r="AV77" s="1">
        <v>66</v>
      </c>
      <c r="AY77" s="12">
        <f t="shared" si="10"/>
        <v>794</v>
      </c>
      <c r="AZ77" s="51">
        <f t="shared" si="11"/>
        <v>99.25</v>
      </c>
    </row>
    <row r="78" spans="1:52" x14ac:dyDescent="0.2">
      <c r="A78" s="19" t="s">
        <v>9</v>
      </c>
      <c r="B78" s="54" t="s">
        <v>17</v>
      </c>
      <c r="C78" s="52">
        <v>96</v>
      </c>
      <c r="D78" s="52">
        <v>94</v>
      </c>
      <c r="E78" s="52">
        <v>97</v>
      </c>
      <c r="F78" s="52">
        <v>104</v>
      </c>
      <c r="G78" s="52">
        <v>95</v>
      </c>
      <c r="H78" s="1">
        <v>93</v>
      </c>
      <c r="I78" s="1">
        <v>91</v>
      </c>
      <c r="J78" s="52">
        <v>87</v>
      </c>
      <c r="K78" s="1">
        <v>94</v>
      </c>
      <c r="L78" s="1">
        <v>107</v>
      </c>
      <c r="M78" s="1">
        <v>110</v>
      </c>
      <c r="N78" s="1">
        <v>115</v>
      </c>
      <c r="O78" s="1">
        <v>113</v>
      </c>
      <c r="P78" s="1">
        <v>146</v>
      </c>
      <c r="Q78" s="1">
        <v>127</v>
      </c>
      <c r="R78" s="1">
        <v>126</v>
      </c>
      <c r="S78" s="1">
        <v>140</v>
      </c>
      <c r="T78" s="1">
        <v>141</v>
      </c>
      <c r="U78" s="1">
        <v>132</v>
      </c>
      <c r="V78" s="1">
        <v>122</v>
      </c>
      <c r="W78" s="1">
        <v>129</v>
      </c>
      <c r="X78" s="1">
        <v>134</v>
      </c>
      <c r="Y78" s="1">
        <v>127</v>
      </c>
      <c r="Z78" s="1">
        <v>128</v>
      </c>
      <c r="AA78" s="1">
        <v>124</v>
      </c>
      <c r="AB78" s="1">
        <v>121</v>
      </c>
      <c r="AC78" s="1">
        <v>138</v>
      </c>
      <c r="AD78" s="1">
        <v>142</v>
      </c>
      <c r="AE78" s="1">
        <v>115</v>
      </c>
      <c r="AF78" s="1">
        <v>125</v>
      </c>
      <c r="AG78" s="1">
        <v>118</v>
      </c>
      <c r="AH78" s="1">
        <v>111</v>
      </c>
      <c r="AI78" s="1">
        <v>126</v>
      </c>
      <c r="AJ78" s="1">
        <v>110</v>
      </c>
      <c r="AK78" s="1">
        <v>106</v>
      </c>
      <c r="AL78" s="1">
        <v>102</v>
      </c>
      <c r="AM78" s="1">
        <v>101</v>
      </c>
      <c r="AN78" s="1">
        <v>103</v>
      </c>
      <c r="AO78" s="1">
        <v>101</v>
      </c>
      <c r="AP78" s="1">
        <v>105</v>
      </c>
      <c r="AQ78" s="1">
        <v>93</v>
      </c>
      <c r="AR78" s="1">
        <v>112</v>
      </c>
      <c r="AS78" s="1">
        <v>123</v>
      </c>
      <c r="AT78" s="1">
        <v>111</v>
      </c>
      <c r="AU78" s="1">
        <v>117</v>
      </c>
      <c r="AV78" s="1">
        <v>111</v>
      </c>
      <c r="AY78" s="12">
        <f t="shared" si="10"/>
        <v>1077</v>
      </c>
      <c r="AZ78" s="51">
        <f t="shared" si="11"/>
        <v>134.625</v>
      </c>
    </row>
    <row r="79" spans="1:52" x14ac:dyDescent="0.2">
      <c r="A79" s="19" t="s">
        <v>9</v>
      </c>
      <c r="B79" s="54" t="s">
        <v>18</v>
      </c>
      <c r="C79" s="1">
        <v>106</v>
      </c>
      <c r="D79" s="1">
        <v>110</v>
      </c>
      <c r="E79" s="1">
        <v>115</v>
      </c>
      <c r="F79" s="1">
        <v>118</v>
      </c>
      <c r="G79" s="52">
        <v>113</v>
      </c>
      <c r="H79" s="1">
        <v>101</v>
      </c>
      <c r="I79" s="1">
        <v>98</v>
      </c>
      <c r="J79" s="1">
        <v>100</v>
      </c>
      <c r="K79" s="1">
        <v>101</v>
      </c>
      <c r="L79" s="52">
        <v>90</v>
      </c>
      <c r="M79" s="52">
        <v>83</v>
      </c>
      <c r="N79" s="1">
        <v>90</v>
      </c>
      <c r="O79" s="1">
        <v>98</v>
      </c>
      <c r="P79" s="1">
        <v>151</v>
      </c>
      <c r="Q79" s="1">
        <v>127</v>
      </c>
      <c r="R79" s="1">
        <v>119</v>
      </c>
      <c r="S79" s="1">
        <v>142</v>
      </c>
      <c r="T79" s="1">
        <v>148</v>
      </c>
      <c r="U79" s="1">
        <v>138</v>
      </c>
      <c r="V79" s="1">
        <v>131</v>
      </c>
      <c r="W79" s="1">
        <v>128</v>
      </c>
      <c r="X79" s="1">
        <v>134</v>
      </c>
      <c r="Y79" s="1">
        <v>121</v>
      </c>
      <c r="Z79" s="1">
        <v>129</v>
      </c>
      <c r="AA79" s="1">
        <v>129</v>
      </c>
      <c r="AB79" s="1">
        <v>141</v>
      </c>
      <c r="AC79" s="1">
        <v>150</v>
      </c>
      <c r="AD79" s="1">
        <v>149</v>
      </c>
      <c r="AE79" s="1">
        <v>122</v>
      </c>
      <c r="AF79" s="1">
        <v>127</v>
      </c>
      <c r="AG79" s="1">
        <v>119</v>
      </c>
      <c r="AH79" s="1">
        <v>113</v>
      </c>
      <c r="AI79" s="1">
        <v>132</v>
      </c>
      <c r="AJ79" s="1">
        <v>119</v>
      </c>
      <c r="AK79" s="1">
        <v>112</v>
      </c>
      <c r="AL79" s="1">
        <v>102</v>
      </c>
      <c r="AM79" s="1">
        <v>96</v>
      </c>
      <c r="AN79" s="1">
        <v>95</v>
      </c>
      <c r="AO79" s="1">
        <v>97</v>
      </c>
      <c r="AP79" s="1">
        <v>106</v>
      </c>
      <c r="AQ79" s="1">
        <v>90</v>
      </c>
      <c r="AR79" s="1">
        <v>123</v>
      </c>
      <c r="AS79" s="1">
        <v>125</v>
      </c>
      <c r="AT79" s="1">
        <v>108</v>
      </c>
      <c r="AU79" s="1">
        <v>114</v>
      </c>
      <c r="AV79" s="1">
        <v>116</v>
      </c>
      <c r="AY79" s="12">
        <f t="shared" si="10"/>
        <v>1070</v>
      </c>
      <c r="AZ79" s="51">
        <f t="shared" si="11"/>
        <v>133.75</v>
      </c>
    </row>
    <row r="80" spans="1:52" x14ac:dyDescent="0.2">
      <c r="A80" s="19" t="s">
        <v>9</v>
      </c>
      <c r="B80" s="54" t="s">
        <v>19</v>
      </c>
      <c r="C80" s="1">
        <v>100</v>
      </c>
      <c r="D80" s="1">
        <v>105</v>
      </c>
      <c r="E80" s="1">
        <v>109</v>
      </c>
      <c r="F80" s="1">
        <v>108</v>
      </c>
      <c r="G80" s="1">
        <v>131</v>
      </c>
      <c r="H80" s="1">
        <v>96</v>
      </c>
      <c r="I80" s="1">
        <v>94</v>
      </c>
      <c r="J80" s="1">
        <v>92</v>
      </c>
      <c r="K80" s="1">
        <v>96</v>
      </c>
      <c r="L80" s="1">
        <v>93</v>
      </c>
      <c r="M80" s="1">
        <v>96</v>
      </c>
      <c r="N80" s="1">
        <v>93</v>
      </c>
      <c r="O80" s="1">
        <v>91</v>
      </c>
      <c r="P80" s="1">
        <v>143</v>
      </c>
      <c r="Q80" s="1">
        <v>131</v>
      </c>
      <c r="R80" s="1">
        <v>131</v>
      </c>
      <c r="S80" s="1">
        <v>147</v>
      </c>
      <c r="T80" s="1">
        <v>142</v>
      </c>
      <c r="U80" s="1">
        <v>136</v>
      </c>
      <c r="V80" s="1">
        <v>129</v>
      </c>
      <c r="W80" s="1">
        <v>135</v>
      </c>
      <c r="X80" s="1">
        <v>132</v>
      </c>
      <c r="Y80" s="1">
        <v>128</v>
      </c>
      <c r="Z80" s="1">
        <v>110</v>
      </c>
      <c r="AA80" s="1">
        <v>126</v>
      </c>
      <c r="AB80" s="1">
        <v>129</v>
      </c>
      <c r="AC80" s="1">
        <v>147</v>
      </c>
      <c r="AD80" s="1">
        <v>149</v>
      </c>
      <c r="AE80" s="1">
        <v>121</v>
      </c>
      <c r="AF80" s="1">
        <v>128</v>
      </c>
      <c r="AG80" s="1">
        <v>116</v>
      </c>
      <c r="AH80" s="1">
        <v>111</v>
      </c>
      <c r="AI80" s="1">
        <v>129</v>
      </c>
      <c r="AJ80" s="1">
        <v>110</v>
      </c>
      <c r="AK80" s="1">
        <v>110</v>
      </c>
      <c r="AL80" s="1">
        <v>97</v>
      </c>
      <c r="AM80" s="1">
        <v>95</v>
      </c>
      <c r="AN80" s="1">
        <v>95</v>
      </c>
      <c r="AO80" s="1">
        <v>100</v>
      </c>
      <c r="AP80" s="1">
        <v>105</v>
      </c>
      <c r="AQ80" s="1">
        <v>88</v>
      </c>
      <c r="AR80" s="1">
        <v>127</v>
      </c>
      <c r="AS80" s="1">
        <v>126</v>
      </c>
      <c r="AT80" s="1">
        <v>109</v>
      </c>
      <c r="AU80" s="1">
        <v>115</v>
      </c>
      <c r="AV80" s="1">
        <v>120</v>
      </c>
      <c r="AY80" s="12">
        <f t="shared" si="10"/>
        <v>1080</v>
      </c>
      <c r="AZ80" s="51">
        <f t="shared" si="11"/>
        <v>135</v>
      </c>
    </row>
    <row r="81" spans="1:52" x14ac:dyDescent="0.2">
      <c r="A81" s="19" t="s">
        <v>9</v>
      </c>
      <c r="B81" s="54" t="s">
        <v>20</v>
      </c>
      <c r="C81" s="1">
        <v>87</v>
      </c>
      <c r="D81" s="1">
        <v>89</v>
      </c>
      <c r="E81" s="1">
        <v>87</v>
      </c>
      <c r="F81" s="1">
        <v>95</v>
      </c>
      <c r="G81" s="52">
        <v>92</v>
      </c>
      <c r="H81" s="1">
        <v>94</v>
      </c>
      <c r="I81" s="1">
        <v>93</v>
      </c>
      <c r="J81" s="1">
        <v>86</v>
      </c>
      <c r="K81" s="1">
        <v>93</v>
      </c>
      <c r="L81" s="1">
        <v>87</v>
      </c>
      <c r="M81" s="1">
        <v>90</v>
      </c>
      <c r="N81" s="1">
        <v>89</v>
      </c>
      <c r="O81" s="1">
        <v>78</v>
      </c>
      <c r="P81" s="1">
        <v>135</v>
      </c>
      <c r="Q81" s="1">
        <v>112</v>
      </c>
      <c r="R81" s="1">
        <v>105</v>
      </c>
      <c r="S81" s="1">
        <v>120</v>
      </c>
      <c r="T81" s="1">
        <v>122</v>
      </c>
      <c r="U81" s="1">
        <v>131</v>
      </c>
      <c r="V81" s="1">
        <v>123</v>
      </c>
      <c r="W81" s="1">
        <v>130</v>
      </c>
      <c r="X81" s="1">
        <v>127</v>
      </c>
      <c r="Y81" s="1">
        <v>125</v>
      </c>
      <c r="Z81" s="1">
        <v>123</v>
      </c>
      <c r="AA81" s="1">
        <v>111</v>
      </c>
      <c r="AB81" s="1">
        <v>110</v>
      </c>
      <c r="AC81" s="1">
        <v>128</v>
      </c>
      <c r="AD81" s="1">
        <v>133</v>
      </c>
      <c r="AE81" s="1">
        <v>107</v>
      </c>
      <c r="AF81" s="1">
        <v>125</v>
      </c>
      <c r="AG81" s="1">
        <v>72</v>
      </c>
      <c r="AH81" s="1">
        <v>49</v>
      </c>
      <c r="AI81" s="1">
        <v>59</v>
      </c>
      <c r="AJ81" s="1">
        <v>58</v>
      </c>
      <c r="AK81" s="1">
        <v>61</v>
      </c>
      <c r="AL81" s="1">
        <v>46</v>
      </c>
      <c r="AM81" s="1">
        <v>42</v>
      </c>
      <c r="AN81" s="1">
        <v>42</v>
      </c>
      <c r="AO81" s="1">
        <v>39</v>
      </c>
      <c r="AP81" s="1">
        <v>39</v>
      </c>
      <c r="AQ81" s="1">
        <v>44</v>
      </c>
      <c r="AR81" s="1">
        <v>82</v>
      </c>
      <c r="AS81" s="1">
        <v>128</v>
      </c>
      <c r="AT81" s="1">
        <v>110</v>
      </c>
      <c r="AU81" s="1">
        <v>50</v>
      </c>
      <c r="AV81" s="1">
        <v>42</v>
      </c>
      <c r="AY81" s="12">
        <f t="shared" si="10"/>
        <v>618</v>
      </c>
      <c r="AZ81" s="51">
        <f t="shared" si="11"/>
        <v>77.25</v>
      </c>
    </row>
    <row r="82" spans="1:52" x14ac:dyDescent="0.2">
      <c r="A82" s="19" t="s">
        <v>9</v>
      </c>
      <c r="B82" s="54" t="s">
        <v>21</v>
      </c>
      <c r="C82" s="1">
        <v>85</v>
      </c>
      <c r="D82" s="1">
        <v>84</v>
      </c>
      <c r="E82" s="1">
        <v>86</v>
      </c>
      <c r="F82" s="1">
        <v>93</v>
      </c>
      <c r="G82" s="1">
        <v>87</v>
      </c>
      <c r="H82" s="1">
        <v>85</v>
      </c>
      <c r="I82" s="1">
        <v>87</v>
      </c>
      <c r="J82" s="1">
        <v>84</v>
      </c>
      <c r="K82" s="1">
        <v>89</v>
      </c>
      <c r="L82" s="1">
        <v>86</v>
      </c>
      <c r="M82" s="1">
        <v>89</v>
      </c>
      <c r="N82" s="1">
        <v>83</v>
      </c>
      <c r="O82" s="1">
        <v>88</v>
      </c>
      <c r="P82" s="1">
        <v>128</v>
      </c>
      <c r="Q82" s="1">
        <v>112</v>
      </c>
      <c r="R82" s="1">
        <v>109</v>
      </c>
      <c r="S82" s="1">
        <v>128</v>
      </c>
      <c r="T82" s="1">
        <v>132</v>
      </c>
      <c r="U82" s="1">
        <v>130</v>
      </c>
      <c r="V82" s="1">
        <v>122</v>
      </c>
      <c r="W82" s="1">
        <v>125</v>
      </c>
      <c r="X82" s="1">
        <v>129</v>
      </c>
      <c r="Y82" s="1">
        <v>121</v>
      </c>
      <c r="Z82" s="1">
        <v>120</v>
      </c>
      <c r="AA82" s="1">
        <v>114</v>
      </c>
      <c r="AB82" s="1">
        <v>111</v>
      </c>
      <c r="AC82" s="1">
        <v>131</v>
      </c>
      <c r="AD82" s="1">
        <v>135</v>
      </c>
      <c r="AE82" s="1">
        <v>114</v>
      </c>
      <c r="AF82" s="1">
        <v>122</v>
      </c>
      <c r="AG82" s="1">
        <v>110</v>
      </c>
      <c r="AH82" s="1">
        <v>106</v>
      </c>
      <c r="AI82" s="1">
        <v>125</v>
      </c>
      <c r="AJ82" s="1">
        <v>105</v>
      </c>
      <c r="AK82" s="1">
        <v>104</v>
      </c>
      <c r="AL82" s="1">
        <v>94</v>
      </c>
      <c r="AM82" s="1">
        <v>91</v>
      </c>
      <c r="AN82" s="1">
        <v>89</v>
      </c>
      <c r="AO82" s="1">
        <v>93</v>
      </c>
      <c r="AP82" s="1">
        <v>98</v>
      </c>
      <c r="AQ82" s="1">
        <v>88</v>
      </c>
      <c r="AR82" s="1">
        <v>119</v>
      </c>
      <c r="AS82" s="1">
        <v>124</v>
      </c>
      <c r="AT82" s="1">
        <v>110</v>
      </c>
      <c r="AU82" s="1">
        <v>115</v>
      </c>
      <c r="AV82" s="1">
        <v>112</v>
      </c>
      <c r="AY82" s="12">
        <f t="shared" si="10"/>
        <v>1039</v>
      </c>
      <c r="AZ82" s="51">
        <f t="shared" si="11"/>
        <v>129.875</v>
      </c>
    </row>
    <row r="83" spans="1:52" x14ac:dyDescent="0.2">
      <c r="A83" s="19" t="s">
        <v>9</v>
      </c>
      <c r="B83" s="54" t="s">
        <v>22</v>
      </c>
      <c r="C83" s="1">
        <v>92</v>
      </c>
      <c r="D83" s="1">
        <v>93</v>
      </c>
      <c r="E83" s="1">
        <v>99</v>
      </c>
      <c r="F83" s="1">
        <v>104</v>
      </c>
      <c r="G83" s="1">
        <v>91</v>
      </c>
      <c r="H83" s="1">
        <v>88</v>
      </c>
      <c r="I83" s="1">
        <v>89</v>
      </c>
      <c r="J83" s="1">
        <v>87</v>
      </c>
      <c r="K83" s="1">
        <v>92</v>
      </c>
      <c r="L83" s="52">
        <v>90</v>
      </c>
      <c r="M83" s="52">
        <v>93</v>
      </c>
      <c r="N83" s="1">
        <v>86</v>
      </c>
      <c r="O83" s="1">
        <v>85</v>
      </c>
      <c r="P83" s="1">
        <v>133</v>
      </c>
      <c r="Q83" s="1">
        <v>123</v>
      </c>
      <c r="R83" s="1">
        <v>119</v>
      </c>
      <c r="S83" s="1">
        <v>137</v>
      </c>
      <c r="T83" s="1">
        <v>131</v>
      </c>
      <c r="U83" s="1">
        <v>125</v>
      </c>
      <c r="V83" s="1">
        <v>122</v>
      </c>
      <c r="W83" s="1">
        <v>125</v>
      </c>
      <c r="X83" s="1">
        <v>127</v>
      </c>
      <c r="Y83" s="1">
        <v>120</v>
      </c>
      <c r="Z83" s="1">
        <v>116</v>
      </c>
      <c r="AA83" s="1">
        <v>120</v>
      </c>
      <c r="AB83" s="1">
        <v>120</v>
      </c>
      <c r="AC83" s="1">
        <v>141</v>
      </c>
      <c r="AD83" s="1">
        <v>145</v>
      </c>
      <c r="AE83" s="1">
        <v>119</v>
      </c>
      <c r="AF83" s="1">
        <v>126</v>
      </c>
      <c r="AG83" s="1">
        <v>113</v>
      </c>
      <c r="AH83" s="1">
        <v>109</v>
      </c>
      <c r="AI83" s="1">
        <v>127</v>
      </c>
      <c r="AJ83" s="1">
        <v>107</v>
      </c>
      <c r="AK83" s="1">
        <v>105</v>
      </c>
      <c r="AL83" s="1">
        <v>93</v>
      </c>
      <c r="AM83" s="1">
        <v>92</v>
      </c>
      <c r="AN83" s="1">
        <v>94</v>
      </c>
      <c r="AO83" s="1">
        <v>97</v>
      </c>
      <c r="AP83" s="1">
        <v>103</v>
      </c>
      <c r="AQ83" s="1">
        <v>88</v>
      </c>
      <c r="AR83" s="1">
        <v>112</v>
      </c>
      <c r="AS83" s="1">
        <v>125</v>
      </c>
      <c r="AT83" s="1">
        <v>115</v>
      </c>
      <c r="AU83" s="1">
        <v>115</v>
      </c>
      <c r="AV83" s="1">
        <v>113</v>
      </c>
      <c r="AY83" s="12">
        <f t="shared" si="10"/>
        <v>1054</v>
      </c>
      <c r="AZ83" s="51">
        <f t="shared" si="11"/>
        <v>131.75</v>
      </c>
    </row>
    <row r="84" spans="1:52" x14ac:dyDescent="0.2">
      <c r="A84" s="18" t="s">
        <v>9</v>
      </c>
      <c r="B84" s="53" t="s">
        <v>23</v>
      </c>
      <c r="C84" s="1">
        <v>87</v>
      </c>
      <c r="D84" s="52">
        <v>86</v>
      </c>
      <c r="E84" s="52">
        <v>87</v>
      </c>
      <c r="F84" s="52">
        <v>85</v>
      </c>
      <c r="G84" s="52">
        <v>80</v>
      </c>
      <c r="H84" s="52">
        <v>82</v>
      </c>
      <c r="I84" s="52">
        <v>83</v>
      </c>
      <c r="J84" s="52">
        <v>82</v>
      </c>
      <c r="K84" s="52">
        <v>79</v>
      </c>
      <c r="L84" s="52">
        <v>77</v>
      </c>
      <c r="M84" s="52">
        <v>82</v>
      </c>
      <c r="N84" s="52">
        <v>80</v>
      </c>
      <c r="O84" s="1">
        <v>83</v>
      </c>
      <c r="P84" s="1">
        <v>107</v>
      </c>
      <c r="Q84" s="1">
        <v>104</v>
      </c>
      <c r="R84" s="1">
        <v>95</v>
      </c>
      <c r="S84" s="1">
        <v>115</v>
      </c>
      <c r="T84" s="1">
        <v>129</v>
      </c>
      <c r="U84" s="1">
        <v>127</v>
      </c>
      <c r="V84" s="1">
        <v>123</v>
      </c>
      <c r="W84" s="1">
        <v>117</v>
      </c>
      <c r="X84" s="1">
        <v>122</v>
      </c>
      <c r="Y84" s="1">
        <v>124</v>
      </c>
      <c r="Z84" s="1">
        <v>122</v>
      </c>
      <c r="AA84" s="1">
        <v>85</v>
      </c>
      <c r="AB84" s="1">
        <v>106</v>
      </c>
      <c r="AC84" s="1">
        <v>139</v>
      </c>
      <c r="AD84" s="1">
        <v>128</v>
      </c>
      <c r="AE84" s="1">
        <v>112</v>
      </c>
      <c r="AF84" s="1">
        <v>122</v>
      </c>
      <c r="AG84" s="1">
        <v>114</v>
      </c>
      <c r="AH84" s="1">
        <v>117</v>
      </c>
      <c r="AI84" s="1">
        <v>130</v>
      </c>
      <c r="AJ84" s="1">
        <v>106</v>
      </c>
      <c r="AK84" s="1">
        <v>105</v>
      </c>
      <c r="AL84" s="1">
        <v>92</v>
      </c>
      <c r="AM84" s="1">
        <v>92</v>
      </c>
      <c r="AN84" s="1">
        <v>93</v>
      </c>
      <c r="AO84" s="1">
        <v>91</v>
      </c>
      <c r="AP84" s="1">
        <v>95</v>
      </c>
      <c r="AQ84" s="1">
        <v>93</v>
      </c>
      <c r="AR84" s="1">
        <v>100</v>
      </c>
      <c r="AS84" s="1">
        <v>125</v>
      </c>
      <c r="AT84" s="1">
        <v>113</v>
      </c>
      <c r="AU84" s="1">
        <v>119</v>
      </c>
      <c r="AV84" s="1">
        <v>109</v>
      </c>
      <c r="AY84" s="12">
        <f t="shared" si="10"/>
        <v>1030</v>
      </c>
      <c r="AZ84" s="51">
        <f t="shared" si="11"/>
        <v>128.75</v>
      </c>
    </row>
    <row r="85" spans="1:52" x14ac:dyDescent="0.2">
      <c r="A85" s="19" t="s">
        <v>9</v>
      </c>
      <c r="B85" s="54" t="s">
        <v>24</v>
      </c>
      <c r="C85" s="1">
        <v>90</v>
      </c>
      <c r="D85" s="1">
        <v>94</v>
      </c>
      <c r="E85" s="1">
        <v>98</v>
      </c>
      <c r="F85" s="1">
        <v>104</v>
      </c>
      <c r="G85" s="52">
        <v>97</v>
      </c>
      <c r="H85" s="1">
        <v>193</v>
      </c>
      <c r="I85" s="1">
        <v>94</v>
      </c>
      <c r="J85" s="1">
        <v>91</v>
      </c>
      <c r="K85" s="1">
        <v>96</v>
      </c>
      <c r="L85" s="1">
        <v>95</v>
      </c>
      <c r="M85" s="1">
        <v>98</v>
      </c>
      <c r="N85" s="52">
        <v>102</v>
      </c>
      <c r="O85" s="1">
        <v>104</v>
      </c>
      <c r="P85" s="1">
        <v>144</v>
      </c>
      <c r="Q85" s="1">
        <v>128</v>
      </c>
      <c r="R85" s="1">
        <v>122</v>
      </c>
      <c r="S85" s="1">
        <v>140</v>
      </c>
      <c r="T85" s="1">
        <v>139</v>
      </c>
      <c r="U85" s="1">
        <v>135</v>
      </c>
      <c r="V85" s="1">
        <v>127</v>
      </c>
      <c r="W85" s="1">
        <v>132</v>
      </c>
      <c r="X85" s="1">
        <v>133</v>
      </c>
      <c r="Y85" s="1">
        <v>122</v>
      </c>
      <c r="Z85" s="1">
        <v>127</v>
      </c>
      <c r="AA85" s="1">
        <v>126</v>
      </c>
      <c r="AB85" s="1">
        <v>128</v>
      </c>
      <c r="AC85" s="1">
        <v>147</v>
      </c>
      <c r="AD85" s="1">
        <v>150</v>
      </c>
      <c r="AE85" s="1">
        <v>121</v>
      </c>
      <c r="AF85" s="1">
        <v>127</v>
      </c>
      <c r="AG85" s="1">
        <v>117</v>
      </c>
      <c r="AH85" s="1">
        <v>112</v>
      </c>
      <c r="AI85" s="1">
        <v>128</v>
      </c>
      <c r="AJ85" s="1">
        <v>110</v>
      </c>
      <c r="AK85" s="1">
        <v>109</v>
      </c>
      <c r="AL85" s="1">
        <v>97</v>
      </c>
      <c r="AM85" s="1">
        <v>94</v>
      </c>
      <c r="AN85" s="1">
        <v>95</v>
      </c>
      <c r="AO85" s="1">
        <v>98</v>
      </c>
      <c r="AP85" s="1">
        <v>103</v>
      </c>
      <c r="AQ85" s="1">
        <v>90</v>
      </c>
      <c r="AR85" s="1">
        <v>125</v>
      </c>
      <c r="AS85" s="1">
        <v>120</v>
      </c>
      <c r="AT85" s="1">
        <v>105</v>
      </c>
      <c r="AU85" s="1">
        <v>114</v>
      </c>
      <c r="AV85" s="1">
        <v>116</v>
      </c>
      <c r="AY85" s="12">
        <f t="shared" si="10"/>
        <v>1060</v>
      </c>
      <c r="AZ85" s="51">
        <f t="shared" si="11"/>
        <v>132.5</v>
      </c>
    </row>
    <row r="86" spans="1:52" x14ac:dyDescent="0.2">
      <c r="A86" s="19" t="s">
        <v>9</v>
      </c>
      <c r="B86" s="54" t="s">
        <v>25</v>
      </c>
      <c r="C86" s="1">
        <v>107</v>
      </c>
      <c r="D86" s="1">
        <v>99</v>
      </c>
      <c r="E86" s="1">
        <v>99</v>
      </c>
      <c r="F86" s="1">
        <v>104</v>
      </c>
      <c r="G86" s="52">
        <v>115</v>
      </c>
      <c r="H86" s="1">
        <v>112</v>
      </c>
      <c r="I86" s="52">
        <v>106</v>
      </c>
      <c r="J86" s="1">
        <v>109</v>
      </c>
      <c r="K86" s="1">
        <v>101</v>
      </c>
      <c r="L86" s="1">
        <v>98</v>
      </c>
      <c r="M86" s="1">
        <v>105</v>
      </c>
      <c r="N86" s="1">
        <v>120</v>
      </c>
      <c r="O86" s="1">
        <v>106</v>
      </c>
      <c r="P86" s="1">
        <v>149</v>
      </c>
      <c r="Q86" s="1">
        <v>126</v>
      </c>
      <c r="R86" s="1">
        <v>106</v>
      </c>
      <c r="S86" s="1">
        <v>124</v>
      </c>
      <c r="T86" s="1">
        <v>131</v>
      </c>
      <c r="U86" s="1">
        <v>133</v>
      </c>
      <c r="V86" s="1">
        <v>128</v>
      </c>
      <c r="W86" s="1">
        <v>121</v>
      </c>
      <c r="X86" s="1">
        <v>81</v>
      </c>
      <c r="Y86" s="1">
        <v>88</v>
      </c>
      <c r="Z86" s="1">
        <v>86</v>
      </c>
      <c r="AA86" s="1">
        <v>84</v>
      </c>
      <c r="AB86" s="1">
        <v>84</v>
      </c>
      <c r="AC86" s="1">
        <v>80</v>
      </c>
      <c r="AD86" s="1">
        <v>91</v>
      </c>
      <c r="AE86" s="1">
        <v>67</v>
      </c>
      <c r="AF86" s="1">
        <v>79</v>
      </c>
      <c r="AG86" s="1">
        <v>77</v>
      </c>
      <c r="AH86" s="1">
        <v>72</v>
      </c>
      <c r="AI86" s="1">
        <v>79</v>
      </c>
      <c r="AJ86" s="1">
        <v>75</v>
      </c>
      <c r="AK86" s="1">
        <v>75</v>
      </c>
      <c r="AL86" s="1">
        <v>79</v>
      </c>
      <c r="AM86" s="1">
        <v>76</v>
      </c>
      <c r="AN86" s="1">
        <v>75</v>
      </c>
      <c r="AO86" s="1">
        <v>73</v>
      </c>
      <c r="AP86" s="1">
        <v>63</v>
      </c>
      <c r="AQ86" s="1">
        <v>62</v>
      </c>
      <c r="AR86" s="1">
        <v>81</v>
      </c>
      <c r="AS86" s="1">
        <v>121</v>
      </c>
      <c r="AT86" s="1">
        <v>109</v>
      </c>
      <c r="AU86" s="1">
        <v>73</v>
      </c>
      <c r="AV86" s="1">
        <v>68</v>
      </c>
      <c r="AY86" s="12">
        <f t="shared" si="10"/>
        <v>801</v>
      </c>
      <c r="AZ86" s="51">
        <f t="shared" si="11"/>
        <v>100.125</v>
      </c>
    </row>
    <row r="87" spans="1:52" x14ac:dyDescent="0.2">
      <c r="A87" s="18" t="s">
        <v>9</v>
      </c>
      <c r="B87" s="53" t="s">
        <v>26</v>
      </c>
      <c r="C87" s="1">
        <v>108</v>
      </c>
      <c r="D87" s="52">
        <v>107</v>
      </c>
      <c r="E87" s="52">
        <v>116</v>
      </c>
      <c r="F87" s="52">
        <v>115</v>
      </c>
      <c r="G87" s="52">
        <v>110</v>
      </c>
      <c r="H87" s="1">
        <v>101</v>
      </c>
      <c r="I87" s="52">
        <v>101</v>
      </c>
      <c r="J87" s="1">
        <v>95</v>
      </c>
      <c r="K87" s="1">
        <v>107</v>
      </c>
      <c r="L87" s="1">
        <v>96</v>
      </c>
      <c r="M87" s="1">
        <v>111</v>
      </c>
      <c r="N87" s="1">
        <v>125</v>
      </c>
      <c r="O87" s="1">
        <v>146</v>
      </c>
      <c r="P87" s="1">
        <v>144</v>
      </c>
      <c r="Q87" s="1">
        <v>127</v>
      </c>
      <c r="R87" s="1">
        <v>123</v>
      </c>
      <c r="S87" s="1">
        <v>146</v>
      </c>
      <c r="T87" s="1">
        <v>140</v>
      </c>
      <c r="U87" s="1">
        <v>135</v>
      </c>
      <c r="V87" s="1">
        <v>130</v>
      </c>
      <c r="W87" s="1">
        <v>126</v>
      </c>
      <c r="X87" s="1">
        <v>133</v>
      </c>
      <c r="Y87" s="1">
        <v>118</v>
      </c>
      <c r="Z87" s="1">
        <v>125</v>
      </c>
      <c r="AA87" s="1">
        <v>126</v>
      </c>
      <c r="AB87" s="1">
        <v>130</v>
      </c>
      <c r="AC87" s="1">
        <v>151</v>
      </c>
      <c r="AD87" s="1">
        <v>149</v>
      </c>
      <c r="AE87" s="1">
        <v>119</v>
      </c>
      <c r="AF87" s="1">
        <v>126</v>
      </c>
      <c r="AG87" s="1">
        <v>119</v>
      </c>
      <c r="AH87" s="1">
        <v>112</v>
      </c>
      <c r="AI87" s="1">
        <v>128</v>
      </c>
      <c r="AJ87" s="1">
        <v>116</v>
      </c>
      <c r="AK87" s="1">
        <v>113</v>
      </c>
      <c r="AL87" s="1">
        <v>105</v>
      </c>
      <c r="AM87" s="1">
        <v>98</v>
      </c>
      <c r="AN87" s="1">
        <v>102</v>
      </c>
      <c r="AO87" s="1">
        <v>106</v>
      </c>
      <c r="AP87" s="1">
        <v>107</v>
      </c>
      <c r="AQ87" s="1">
        <v>92</v>
      </c>
      <c r="AR87" s="1">
        <v>128</v>
      </c>
      <c r="AS87" s="1">
        <v>125</v>
      </c>
      <c r="AT87" s="1">
        <v>110</v>
      </c>
      <c r="AU87" s="1">
        <v>118</v>
      </c>
      <c r="AV87" s="1">
        <v>119</v>
      </c>
      <c r="AY87" s="12">
        <f t="shared" si="10"/>
        <v>1105</v>
      </c>
      <c r="AZ87" s="51">
        <f t="shared" si="11"/>
        <v>138.125</v>
      </c>
    </row>
    <row r="88" spans="1:52" x14ac:dyDescent="0.2">
      <c r="A88" s="19" t="s">
        <v>9</v>
      </c>
      <c r="B88" s="54" t="s">
        <v>27</v>
      </c>
      <c r="C88" s="1">
        <v>105</v>
      </c>
      <c r="D88" s="1">
        <v>114</v>
      </c>
      <c r="E88" s="1">
        <v>109</v>
      </c>
      <c r="F88" s="1">
        <v>111</v>
      </c>
      <c r="G88" s="52">
        <v>100</v>
      </c>
      <c r="H88" s="1">
        <v>102</v>
      </c>
      <c r="I88" s="52">
        <v>85</v>
      </c>
      <c r="J88" s="52">
        <v>90</v>
      </c>
      <c r="K88" s="1">
        <v>92</v>
      </c>
      <c r="L88" s="1">
        <v>88</v>
      </c>
      <c r="M88" s="1">
        <v>89</v>
      </c>
      <c r="N88" s="1">
        <v>92</v>
      </c>
      <c r="O88" s="1">
        <v>102</v>
      </c>
      <c r="P88" s="1">
        <v>132</v>
      </c>
      <c r="Q88" s="1">
        <v>130</v>
      </c>
      <c r="R88" s="1">
        <v>125</v>
      </c>
      <c r="S88" s="1">
        <v>135</v>
      </c>
      <c r="T88" s="1">
        <v>138</v>
      </c>
      <c r="U88" s="1">
        <v>132</v>
      </c>
      <c r="V88" s="1">
        <v>127</v>
      </c>
      <c r="W88" s="1">
        <v>110</v>
      </c>
      <c r="X88" s="1">
        <v>126</v>
      </c>
      <c r="Y88" s="1">
        <v>116</v>
      </c>
      <c r="Z88" s="1">
        <v>125</v>
      </c>
      <c r="AA88" s="1">
        <v>121</v>
      </c>
      <c r="AB88" s="1">
        <v>125</v>
      </c>
      <c r="AC88" s="1">
        <v>144</v>
      </c>
      <c r="AD88" s="1">
        <v>145</v>
      </c>
      <c r="AE88" s="1">
        <v>124</v>
      </c>
      <c r="AF88" s="1">
        <v>126</v>
      </c>
      <c r="AG88" s="1">
        <v>117</v>
      </c>
      <c r="AH88" s="1">
        <v>119</v>
      </c>
      <c r="AI88" s="1">
        <v>130</v>
      </c>
      <c r="AJ88" s="1">
        <v>111</v>
      </c>
      <c r="AK88" s="1">
        <v>114</v>
      </c>
      <c r="AL88" s="1">
        <v>103</v>
      </c>
      <c r="AM88" s="1">
        <v>101</v>
      </c>
      <c r="AN88" s="1">
        <v>101</v>
      </c>
      <c r="AO88" s="1">
        <v>103</v>
      </c>
      <c r="AP88" s="1">
        <v>107</v>
      </c>
      <c r="AQ88" s="1">
        <v>90</v>
      </c>
      <c r="AR88" s="1">
        <v>104</v>
      </c>
      <c r="AS88" s="1">
        <v>122</v>
      </c>
      <c r="AT88" s="1">
        <v>106</v>
      </c>
      <c r="AU88" s="1">
        <v>117</v>
      </c>
      <c r="AV88" s="1">
        <v>116</v>
      </c>
      <c r="AY88" s="12">
        <f t="shared" si="10"/>
        <v>1067</v>
      </c>
      <c r="AZ88" s="51">
        <f t="shared" si="11"/>
        <v>133.375</v>
      </c>
    </row>
    <row r="89" spans="1:52" x14ac:dyDescent="0.2">
      <c r="A89" s="18" t="s">
        <v>9</v>
      </c>
      <c r="B89" s="53" t="s">
        <v>28</v>
      </c>
      <c r="C89" s="55">
        <v>104</v>
      </c>
      <c r="D89" s="55">
        <v>110</v>
      </c>
      <c r="E89" s="55">
        <v>110</v>
      </c>
      <c r="F89" s="1">
        <v>111</v>
      </c>
      <c r="G89" s="52">
        <v>97</v>
      </c>
      <c r="H89" s="1">
        <v>92</v>
      </c>
      <c r="I89" s="52">
        <v>92</v>
      </c>
      <c r="J89" s="1">
        <v>91</v>
      </c>
      <c r="K89" s="1">
        <v>92</v>
      </c>
      <c r="L89" s="1">
        <v>93</v>
      </c>
      <c r="M89" s="1">
        <v>100</v>
      </c>
      <c r="N89" s="1">
        <v>101</v>
      </c>
      <c r="O89" s="1">
        <v>106</v>
      </c>
      <c r="P89" s="1">
        <v>140</v>
      </c>
      <c r="Q89" s="1">
        <v>131</v>
      </c>
      <c r="R89" s="1">
        <v>124</v>
      </c>
      <c r="S89" s="1">
        <v>139</v>
      </c>
      <c r="T89" s="1">
        <v>140</v>
      </c>
      <c r="U89" s="1">
        <v>138</v>
      </c>
      <c r="V89" s="1">
        <v>129</v>
      </c>
      <c r="W89" s="1">
        <v>124</v>
      </c>
      <c r="X89" s="1">
        <v>129</v>
      </c>
      <c r="Y89" s="1">
        <v>118</v>
      </c>
      <c r="Z89" s="1">
        <v>123</v>
      </c>
      <c r="AA89" s="1">
        <v>122</v>
      </c>
      <c r="AB89" s="1">
        <v>124</v>
      </c>
      <c r="AC89" s="1">
        <v>147</v>
      </c>
      <c r="AD89" s="1">
        <v>151</v>
      </c>
      <c r="AE89" s="1">
        <v>131</v>
      </c>
      <c r="AF89" s="1">
        <v>133</v>
      </c>
      <c r="AG89" s="1">
        <v>119</v>
      </c>
      <c r="AH89" s="1">
        <v>114</v>
      </c>
      <c r="AI89" s="1">
        <v>132</v>
      </c>
      <c r="AJ89" s="1">
        <v>115</v>
      </c>
      <c r="AK89" s="1">
        <v>114</v>
      </c>
      <c r="AL89" s="1">
        <v>109</v>
      </c>
      <c r="AM89" s="1">
        <v>110</v>
      </c>
      <c r="AN89" s="1">
        <v>107</v>
      </c>
      <c r="AO89" s="1">
        <v>108</v>
      </c>
      <c r="AP89" s="1">
        <v>111</v>
      </c>
      <c r="AQ89" s="1">
        <v>92</v>
      </c>
      <c r="AR89" s="1">
        <v>131</v>
      </c>
      <c r="AS89" s="1">
        <v>129</v>
      </c>
      <c r="AT89" s="1">
        <v>116</v>
      </c>
      <c r="AU89" s="1">
        <v>120</v>
      </c>
      <c r="AV89" s="1">
        <v>114</v>
      </c>
      <c r="AY89" s="12">
        <f t="shared" si="10"/>
        <v>1138</v>
      </c>
      <c r="AZ89" s="51">
        <f t="shared" si="11"/>
        <v>142.25</v>
      </c>
    </row>
    <row r="90" spans="1:52" x14ac:dyDescent="0.2">
      <c r="A90" s="18" t="s">
        <v>9</v>
      </c>
      <c r="B90" s="53" t="s">
        <v>29</v>
      </c>
      <c r="C90" s="52">
        <v>98</v>
      </c>
      <c r="D90" s="52">
        <v>101</v>
      </c>
      <c r="E90" s="52">
        <v>96</v>
      </c>
      <c r="F90" s="52">
        <v>93</v>
      </c>
      <c r="G90" s="52">
        <v>91</v>
      </c>
      <c r="H90" s="1">
        <v>94</v>
      </c>
      <c r="I90" s="52">
        <v>98</v>
      </c>
      <c r="J90" s="1">
        <v>98</v>
      </c>
      <c r="K90" s="1">
        <v>97</v>
      </c>
      <c r="L90" s="52">
        <v>93</v>
      </c>
      <c r="M90" s="52">
        <v>96</v>
      </c>
      <c r="N90" s="1">
        <v>87</v>
      </c>
      <c r="O90" s="1">
        <v>91</v>
      </c>
      <c r="P90" s="52">
        <v>123</v>
      </c>
      <c r="Q90" s="1">
        <v>111</v>
      </c>
      <c r="R90" s="1">
        <v>104</v>
      </c>
      <c r="S90" s="1">
        <v>123</v>
      </c>
      <c r="T90" s="1">
        <v>125</v>
      </c>
      <c r="U90" s="1">
        <v>131</v>
      </c>
      <c r="V90" s="1">
        <v>121</v>
      </c>
      <c r="W90" s="1">
        <v>116</v>
      </c>
      <c r="X90" s="1">
        <v>78</v>
      </c>
      <c r="Y90" s="1">
        <v>68</v>
      </c>
      <c r="Z90" s="1">
        <v>64</v>
      </c>
      <c r="AA90" s="1">
        <v>64</v>
      </c>
      <c r="AB90" s="1">
        <v>61</v>
      </c>
      <c r="AC90" s="1">
        <v>62</v>
      </c>
      <c r="AD90" s="1">
        <v>62</v>
      </c>
      <c r="AE90" s="1">
        <v>62</v>
      </c>
      <c r="AF90" s="1">
        <v>87</v>
      </c>
      <c r="AG90" s="1">
        <v>74</v>
      </c>
      <c r="AH90" s="1">
        <v>64</v>
      </c>
      <c r="AI90" s="1">
        <v>70</v>
      </c>
      <c r="AJ90" s="1">
        <v>63</v>
      </c>
      <c r="AK90" s="1">
        <v>61</v>
      </c>
      <c r="AL90" s="1">
        <v>56</v>
      </c>
      <c r="AM90" s="1">
        <v>52</v>
      </c>
      <c r="AN90" s="1">
        <v>57</v>
      </c>
      <c r="AO90" s="1">
        <v>55</v>
      </c>
      <c r="AP90" s="1">
        <v>59</v>
      </c>
      <c r="AQ90" s="1">
        <v>62</v>
      </c>
      <c r="AR90" s="1">
        <v>120</v>
      </c>
      <c r="AS90" s="1">
        <v>123</v>
      </c>
      <c r="AT90" s="1">
        <v>108</v>
      </c>
      <c r="AU90" s="1">
        <v>64</v>
      </c>
      <c r="AV90" s="1">
        <v>61</v>
      </c>
      <c r="AY90" s="12">
        <f t="shared" si="10"/>
        <v>761</v>
      </c>
      <c r="AZ90" s="51">
        <f t="shared" si="11"/>
        <v>95.125</v>
      </c>
    </row>
    <row r="91" spans="1:52" x14ac:dyDescent="0.2">
      <c r="A91" s="19" t="s">
        <v>9</v>
      </c>
      <c r="B91" s="54" t="s">
        <v>30</v>
      </c>
      <c r="C91" s="1">
        <v>113</v>
      </c>
      <c r="D91" s="1">
        <v>109</v>
      </c>
      <c r="E91" s="1">
        <v>102</v>
      </c>
      <c r="F91" s="1">
        <v>106</v>
      </c>
      <c r="G91" s="1">
        <v>98</v>
      </c>
      <c r="H91" s="52">
        <v>95</v>
      </c>
      <c r="I91" s="1">
        <v>93</v>
      </c>
      <c r="J91" s="1">
        <v>92</v>
      </c>
      <c r="K91" s="1">
        <v>99</v>
      </c>
      <c r="L91" s="1">
        <v>96</v>
      </c>
      <c r="M91" s="1">
        <v>116</v>
      </c>
      <c r="N91" s="1">
        <v>120</v>
      </c>
      <c r="O91" s="1">
        <v>122</v>
      </c>
      <c r="P91" s="1">
        <v>160</v>
      </c>
      <c r="Q91" s="1">
        <v>157</v>
      </c>
      <c r="R91" s="1">
        <v>149</v>
      </c>
      <c r="S91" s="1">
        <v>149</v>
      </c>
      <c r="T91" s="1">
        <v>141</v>
      </c>
      <c r="U91" s="1">
        <v>138</v>
      </c>
      <c r="V91" s="1">
        <v>128</v>
      </c>
      <c r="W91" s="1">
        <v>133</v>
      </c>
      <c r="X91" s="1">
        <v>137</v>
      </c>
      <c r="Y91" s="1">
        <v>153</v>
      </c>
      <c r="Z91" s="1">
        <v>138</v>
      </c>
      <c r="AA91" s="1">
        <v>146</v>
      </c>
      <c r="AB91" s="1">
        <v>124</v>
      </c>
      <c r="AC91" s="1">
        <v>152</v>
      </c>
      <c r="AD91" s="1">
        <v>164</v>
      </c>
      <c r="AE91" s="1">
        <v>132</v>
      </c>
      <c r="AF91" s="1">
        <v>136</v>
      </c>
      <c r="AG91" s="1">
        <v>119</v>
      </c>
      <c r="AH91" s="1">
        <v>113</v>
      </c>
      <c r="AI91" s="1">
        <v>130</v>
      </c>
      <c r="AJ91" s="1">
        <v>117</v>
      </c>
      <c r="AK91" s="1">
        <v>120</v>
      </c>
      <c r="AL91" s="1">
        <v>108</v>
      </c>
      <c r="AM91" s="1">
        <v>111</v>
      </c>
      <c r="AN91" s="1">
        <v>105</v>
      </c>
      <c r="AO91" s="1">
        <v>117</v>
      </c>
      <c r="AP91" s="1">
        <v>114</v>
      </c>
      <c r="AQ91" s="1">
        <v>97</v>
      </c>
      <c r="AR91" s="1">
        <v>131</v>
      </c>
      <c r="AS91" s="1">
        <v>129</v>
      </c>
      <c r="AT91" s="1">
        <v>115</v>
      </c>
      <c r="AU91" s="1">
        <v>118</v>
      </c>
      <c r="AV91" s="1">
        <v>122</v>
      </c>
      <c r="AY91" s="12">
        <f t="shared" si="10"/>
        <v>1159</v>
      </c>
      <c r="AZ91" s="51">
        <f t="shared" si="11"/>
        <v>144.875</v>
      </c>
    </row>
    <row r="92" spans="1:52" x14ac:dyDescent="0.2">
      <c r="A92" s="18" t="s">
        <v>9</v>
      </c>
      <c r="B92" s="53" t="s">
        <v>31</v>
      </c>
      <c r="C92" s="52">
        <v>177</v>
      </c>
      <c r="D92" s="52">
        <v>83</v>
      </c>
      <c r="E92" s="52">
        <v>84</v>
      </c>
      <c r="F92" s="52">
        <v>91</v>
      </c>
      <c r="G92" s="52">
        <v>86</v>
      </c>
      <c r="H92" s="52">
        <v>85</v>
      </c>
      <c r="I92" s="1">
        <v>88</v>
      </c>
      <c r="J92" s="1">
        <v>89</v>
      </c>
      <c r="K92" s="1">
        <v>90</v>
      </c>
      <c r="L92" s="1">
        <v>85</v>
      </c>
      <c r="M92" s="1">
        <v>83</v>
      </c>
      <c r="N92" s="1">
        <v>85</v>
      </c>
      <c r="O92" s="1">
        <v>75</v>
      </c>
      <c r="P92" s="1">
        <v>133</v>
      </c>
      <c r="Q92" s="1">
        <v>111</v>
      </c>
      <c r="R92" s="1">
        <v>104</v>
      </c>
      <c r="S92" s="1">
        <v>122</v>
      </c>
      <c r="T92" s="1">
        <v>125</v>
      </c>
      <c r="U92" s="1">
        <v>133</v>
      </c>
      <c r="V92" s="1">
        <v>126</v>
      </c>
      <c r="W92" s="1">
        <v>134</v>
      </c>
      <c r="X92" s="1">
        <v>71</v>
      </c>
      <c r="Y92" s="1">
        <v>70</v>
      </c>
      <c r="Z92" s="1">
        <v>66</v>
      </c>
      <c r="AA92" s="1">
        <v>71</v>
      </c>
      <c r="AB92" s="1">
        <v>56</v>
      </c>
      <c r="AC92" s="1">
        <v>68</v>
      </c>
      <c r="AD92" s="1">
        <v>84</v>
      </c>
      <c r="AE92" s="1">
        <v>63</v>
      </c>
      <c r="AF92" s="1">
        <v>84</v>
      </c>
      <c r="AG92" s="1">
        <v>77</v>
      </c>
      <c r="AH92" s="1">
        <v>73</v>
      </c>
      <c r="AI92" s="1">
        <v>73</v>
      </c>
      <c r="AJ92" s="1">
        <v>69</v>
      </c>
      <c r="AK92" s="1">
        <v>65</v>
      </c>
      <c r="AL92" s="1">
        <v>63</v>
      </c>
      <c r="AM92" s="1">
        <v>54</v>
      </c>
      <c r="AN92" s="1">
        <v>60</v>
      </c>
      <c r="AO92" s="1">
        <v>54</v>
      </c>
      <c r="AP92" s="1">
        <v>57</v>
      </c>
      <c r="AQ92" s="1">
        <v>64</v>
      </c>
      <c r="AR92" s="1">
        <v>121</v>
      </c>
      <c r="AS92" s="1">
        <v>129</v>
      </c>
      <c r="AT92" s="1">
        <v>121</v>
      </c>
      <c r="AU92" s="1">
        <v>89</v>
      </c>
      <c r="AV92" s="1">
        <v>65</v>
      </c>
      <c r="AY92" s="12">
        <f t="shared" si="10"/>
        <v>814</v>
      </c>
      <c r="AZ92" s="51">
        <f t="shared" si="11"/>
        <v>101.75</v>
      </c>
    </row>
    <row r="93" spans="1:52" x14ac:dyDescent="0.2">
      <c r="A93" s="18" t="s">
        <v>9</v>
      </c>
      <c r="B93" s="53" t="s">
        <v>32</v>
      </c>
      <c r="C93" s="52">
        <v>91</v>
      </c>
      <c r="D93" s="52">
        <v>81</v>
      </c>
      <c r="E93" s="52">
        <v>79</v>
      </c>
      <c r="F93" s="52">
        <v>87</v>
      </c>
      <c r="G93" s="52">
        <v>85</v>
      </c>
      <c r="H93" s="1">
        <v>80</v>
      </c>
      <c r="I93" s="1">
        <v>105</v>
      </c>
      <c r="J93" s="52">
        <v>85</v>
      </c>
      <c r="K93" s="1">
        <v>83</v>
      </c>
      <c r="L93" s="52">
        <v>103</v>
      </c>
      <c r="M93" s="1">
        <v>94</v>
      </c>
      <c r="N93" s="1">
        <v>93</v>
      </c>
      <c r="O93" s="1">
        <v>95</v>
      </c>
      <c r="P93" s="1">
        <v>140</v>
      </c>
      <c r="Q93" s="1">
        <v>112</v>
      </c>
      <c r="R93" s="1">
        <v>100</v>
      </c>
      <c r="S93" s="1">
        <v>126</v>
      </c>
      <c r="T93" s="1">
        <v>136</v>
      </c>
      <c r="U93" s="1">
        <v>133</v>
      </c>
      <c r="V93" s="1">
        <v>125</v>
      </c>
      <c r="W93" s="1">
        <v>129</v>
      </c>
      <c r="X93" s="1">
        <v>129</v>
      </c>
      <c r="Y93" s="1">
        <v>141</v>
      </c>
      <c r="Z93" s="1">
        <v>135</v>
      </c>
      <c r="AA93" s="1">
        <v>122</v>
      </c>
      <c r="AB93" s="1">
        <v>121</v>
      </c>
      <c r="AC93" s="1">
        <v>140</v>
      </c>
      <c r="AD93" s="1">
        <v>146</v>
      </c>
      <c r="AE93" s="1">
        <v>108</v>
      </c>
      <c r="AF93" s="1">
        <v>130</v>
      </c>
      <c r="AG93" s="1">
        <v>120</v>
      </c>
      <c r="AH93" s="1">
        <v>115</v>
      </c>
      <c r="AI93" s="1">
        <v>131</v>
      </c>
      <c r="AJ93" s="1">
        <v>112</v>
      </c>
      <c r="AK93" s="1">
        <v>106</v>
      </c>
      <c r="AL93" s="1">
        <v>92</v>
      </c>
      <c r="AM93" s="1">
        <v>92</v>
      </c>
      <c r="AN93" s="1">
        <v>91</v>
      </c>
      <c r="AO93" s="1">
        <v>90</v>
      </c>
      <c r="AP93" s="1">
        <v>94</v>
      </c>
      <c r="AQ93" s="1">
        <v>90</v>
      </c>
      <c r="AR93" s="1">
        <v>138</v>
      </c>
      <c r="AS93" s="1">
        <v>135</v>
      </c>
      <c r="AT93" s="1">
        <v>144</v>
      </c>
      <c r="AU93" s="1">
        <v>141</v>
      </c>
      <c r="AV93" s="1">
        <v>126</v>
      </c>
      <c r="AY93" s="12">
        <f t="shared" si="10"/>
        <v>1141</v>
      </c>
      <c r="AZ93" s="51">
        <f t="shared" si="11"/>
        <v>142.625</v>
      </c>
    </row>
    <row r="94" spans="1:52" x14ac:dyDescent="0.2">
      <c r="A94" s="19" t="s">
        <v>9</v>
      </c>
      <c r="B94" s="54" t="s">
        <v>33</v>
      </c>
      <c r="C94" s="1">
        <v>94</v>
      </c>
      <c r="D94" s="1">
        <v>93</v>
      </c>
      <c r="E94" s="1">
        <v>101</v>
      </c>
      <c r="F94" s="1">
        <v>105</v>
      </c>
      <c r="G94" s="1">
        <v>92</v>
      </c>
      <c r="H94" s="1">
        <v>89</v>
      </c>
      <c r="I94" s="1">
        <v>89</v>
      </c>
      <c r="J94" s="1">
        <v>87</v>
      </c>
      <c r="K94" s="1">
        <v>92</v>
      </c>
      <c r="L94" s="1">
        <v>87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Y94" s="12"/>
      <c r="AZ94" s="51"/>
    </row>
    <row r="95" spans="1:52" x14ac:dyDescent="0.2">
      <c r="A95" s="18" t="s">
        <v>9</v>
      </c>
      <c r="B95" s="53" t="s">
        <v>34</v>
      </c>
      <c r="C95" s="1">
        <v>97</v>
      </c>
      <c r="D95" s="52">
        <v>90</v>
      </c>
      <c r="E95" s="52">
        <v>98</v>
      </c>
      <c r="F95" s="1">
        <v>103</v>
      </c>
      <c r="G95" s="1">
        <v>93</v>
      </c>
      <c r="H95" s="52">
        <v>129</v>
      </c>
      <c r="I95" s="1">
        <v>91</v>
      </c>
      <c r="J95" s="1">
        <v>87</v>
      </c>
      <c r="K95" s="1">
        <v>96</v>
      </c>
      <c r="L95" s="1">
        <v>92</v>
      </c>
      <c r="M95" s="1">
        <v>96</v>
      </c>
      <c r="N95" s="1">
        <v>108</v>
      </c>
      <c r="O95" s="1">
        <v>101</v>
      </c>
      <c r="P95" s="1">
        <v>138</v>
      </c>
      <c r="Q95" s="1">
        <v>123</v>
      </c>
      <c r="R95" s="1">
        <v>121</v>
      </c>
      <c r="S95" s="1">
        <v>139</v>
      </c>
      <c r="T95" s="1">
        <v>141</v>
      </c>
      <c r="U95" s="1">
        <v>135</v>
      </c>
      <c r="V95" s="1">
        <v>126</v>
      </c>
      <c r="W95" s="1">
        <v>130</v>
      </c>
      <c r="X95" s="1">
        <v>132</v>
      </c>
      <c r="Y95" s="1">
        <v>122</v>
      </c>
      <c r="Z95" s="1">
        <v>122</v>
      </c>
      <c r="AA95" s="1">
        <v>123</v>
      </c>
      <c r="AB95" s="1">
        <v>126</v>
      </c>
      <c r="AC95" s="1">
        <v>144</v>
      </c>
      <c r="AD95" s="1">
        <v>150</v>
      </c>
      <c r="AE95" s="1">
        <v>121</v>
      </c>
      <c r="AF95" s="1">
        <v>126</v>
      </c>
      <c r="AG95" s="1">
        <v>113</v>
      </c>
      <c r="AH95" s="1">
        <v>110</v>
      </c>
      <c r="AI95" s="1">
        <v>128</v>
      </c>
      <c r="AJ95" s="1">
        <v>108</v>
      </c>
      <c r="AK95" s="1">
        <v>106</v>
      </c>
      <c r="AL95" s="1">
        <v>94</v>
      </c>
      <c r="AM95" s="1">
        <v>92</v>
      </c>
      <c r="AN95" s="1">
        <v>95</v>
      </c>
      <c r="AO95" s="1">
        <v>99</v>
      </c>
      <c r="AP95" s="1">
        <v>108</v>
      </c>
      <c r="AQ95" s="1">
        <v>86</v>
      </c>
      <c r="AR95" s="1">
        <v>124</v>
      </c>
      <c r="AS95" s="1">
        <v>119</v>
      </c>
      <c r="AT95" s="1">
        <v>102</v>
      </c>
      <c r="AU95" s="1">
        <v>108</v>
      </c>
      <c r="AV95" s="1">
        <v>110</v>
      </c>
      <c r="AY95" s="12">
        <f t="shared" si="10"/>
        <v>1043</v>
      </c>
      <c r="AZ95" s="51">
        <f t="shared" si="11"/>
        <v>130.375</v>
      </c>
    </row>
    <row r="96" spans="1:52" x14ac:dyDescent="0.2">
      <c r="A96" s="18" t="s">
        <v>9</v>
      </c>
      <c r="B96" s="53" t="s">
        <v>35</v>
      </c>
      <c r="C96" s="52">
        <v>94</v>
      </c>
      <c r="D96" s="52">
        <v>96</v>
      </c>
      <c r="E96" s="52">
        <v>105</v>
      </c>
      <c r="F96" s="52">
        <v>100</v>
      </c>
      <c r="G96" s="52">
        <v>88</v>
      </c>
      <c r="H96" s="52">
        <v>92</v>
      </c>
      <c r="I96" s="52">
        <v>95</v>
      </c>
      <c r="J96" s="52">
        <v>88</v>
      </c>
      <c r="K96" s="1">
        <v>98</v>
      </c>
      <c r="L96" s="1">
        <v>94</v>
      </c>
      <c r="M96" s="1">
        <v>106</v>
      </c>
      <c r="N96" s="1">
        <v>115</v>
      </c>
      <c r="O96" s="1">
        <v>98</v>
      </c>
      <c r="P96" s="1">
        <v>143</v>
      </c>
      <c r="Q96" s="1">
        <v>126</v>
      </c>
      <c r="R96" s="1">
        <v>122</v>
      </c>
      <c r="S96" s="1">
        <v>142</v>
      </c>
      <c r="T96" s="1">
        <v>149</v>
      </c>
      <c r="U96" s="1">
        <v>133</v>
      </c>
      <c r="V96" s="1">
        <v>128</v>
      </c>
      <c r="W96" s="1">
        <v>131</v>
      </c>
      <c r="X96" s="1">
        <v>137</v>
      </c>
      <c r="Y96" s="1">
        <v>135</v>
      </c>
      <c r="Z96" s="1">
        <v>116</v>
      </c>
      <c r="AA96" s="1">
        <v>125</v>
      </c>
      <c r="AB96" s="1">
        <v>130</v>
      </c>
      <c r="AC96" s="1">
        <v>149</v>
      </c>
      <c r="AD96" s="1">
        <v>143</v>
      </c>
      <c r="AE96" s="1">
        <v>117</v>
      </c>
      <c r="AF96" s="1">
        <v>132</v>
      </c>
      <c r="AG96" s="1">
        <v>120</v>
      </c>
      <c r="AH96" s="1">
        <v>114</v>
      </c>
      <c r="AI96" s="1">
        <v>132</v>
      </c>
      <c r="AJ96" s="1">
        <v>118</v>
      </c>
      <c r="AK96" s="1">
        <v>116</v>
      </c>
      <c r="AL96" s="1">
        <v>105</v>
      </c>
      <c r="AM96" s="1">
        <v>102</v>
      </c>
      <c r="AN96" s="1">
        <v>98</v>
      </c>
      <c r="AO96" s="1">
        <v>107</v>
      </c>
      <c r="AP96" s="1">
        <v>106</v>
      </c>
      <c r="AQ96" s="1">
        <v>88</v>
      </c>
      <c r="AR96" s="1">
        <v>132</v>
      </c>
      <c r="AS96" s="1">
        <v>128</v>
      </c>
      <c r="AT96" s="1">
        <v>112</v>
      </c>
      <c r="AU96" s="1">
        <v>115</v>
      </c>
      <c r="AV96" s="1">
        <v>120</v>
      </c>
      <c r="AY96" s="12">
        <f t="shared" si="10"/>
        <v>1108</v>
      </c>
      <c r="AZ96" s="51">
        <f t="shared" si="11"/>
        <v>138.5</v>
      </c>
    </row>
    <row r="97" spans="1:52" x14ac:dyDescent="0.2">
      <c r="A97" s="18" t="s">
        <v>9</v>
      </c>
      <c r="B97" s="53" t="s">
        <v>36</v>
      </c>
      <c r="C97" s="52">
        <v>111</v>
      </c>
      <c r="D97" s="52">
        <v>113</v>
      </c>
      <c r="E97" s="52">
        <v>106</v>
      </c>
      <c r="F97" s="52">
        <v>107</v>
      </c>
      <c r="G97" s="52">
        <v>95</v>
      </c>
      <c r="H97" s="52">
        <v>97</v>
      </c>
      <c r="I97" s="52">
        <v>92</v>
      </c>
      <c r="J97" s="52">
        <v>91</v>
      </c>
      <c r="K97" s="1">
        <v>96</v>
      </c>
      <c r="L97" s="52">
        <v>93</v>
      </c>
      <c r="M97" s="1">
        <v>98</v>
      </c>
      <c r="N97" s="1">
        <v>119</v>
      </c>
      <c r="O97" s="1">
        <v>106</v>
      </c>
      <c r="P97" s="1">
        <v>152</v>
      </c>
      <c r="Q97" s="1">
        <v>134</v>
      </c>
      <c r="R97" s="1">
        <v>125</v>
      </c>
      <c r="S97" s="1">
        <v>138</v>
      </c>
      <c r="T97" s="1">
        <v>139</v>
      </c>
      <c r="U97" s="1">
        <v>134</v>
      </c>
      <c r="V97" s="1">
        <v>126</v>
      </c>
      <c r="W97" s="1">
        <v>131</v>
      </c>
      <c r="X97" s="1">
        <v>141</v>
      </c>
      <c r="Y97" s="1">
        <v>129</v>
      </c>
      <c r="Z97" s="1">
        <v>135</v>
      </c>
      <c r="AA97" s="1">
        <v>133</v>
      </c>
      <c r="AB97" s="1">
        <v>130</v>
      </c>
      <c r="AC97" s="1">
        <v>147</v>
      </c>
      <c r="AD97" s="1">
        <v>151</v>
      </c>
      <c r="AE97" s="1">
        <v>130</v>
      </c>
      <c r="AF97" s="1">
        <v>135</v>
      </c>
      <c r="AG97" s="1">
        <v>117</v>
      </c>
      <c r="AH97" s="1">
        <v>112</v>
      </c>
      <c r="AI97" s="1">
        <v>129</v>
      </c>
      <c r="AJ97" s="1">
        <v>111</v>
      </c>
      <c r="AK97" s="1">
        <v>111</v>
      </c>
      <c r="AL97" s="1">
        <v>103</v>
      </c>
      <c r="AM97" s="1">
        <v>105</v>
      </c>
      <c r="AN97" s="1">
        <v>103</v>
      </c>
      <c r="AO97" s="1">
        <v>106</v>
      </c>
      <c r="AP97" s="1">
        <v>109</v>
      </c>
      <c r="AQ97" s="1">
        <v>90</v>
      </c>
      <c r="AR97" s="1">
        <v>131</v>
      </c>
      <c r="AS97" s="1">
        <v>129</v>
      </c>
      <c r="AT97" s="1">
        <v>112</v>
      </c>
      <c r="AU97" s="1">
        <v>117</v>
      </c>
      <c r="AV97" s="1">
        <v>121</v>
      </c>
      <c r="AY97" s="12">
        <f t="shared" si="10"/>
        <v>1123</v>
      </c>
      <c r="AZ97" s="51">
        <f t="shared" si="11"/>
        <v>140.375</v>
      </c>
    </row>
    <row r="98" spans="1:52" x14ac:dyDescent="0.2">
      <c r="A98" s="18" t="s">
        <v>9</v>
      </c>
      <c r="B98" s="53" t="s">
        <v>37</v>
      </c>
      <c r="C98" s="52">
        <v>112</v>
      </c>
      <c r="D98" s="52">
        <v>102</v>
      </c>
      <c r="E98" s="52">
        <v>104</v>
      </c>
      <c r="F98" s="1">
        <v>111</v>
      </c>
      <c r="G98" s="52">
        <v>97</v>
      </c>
      <c r="H98" s="52">
        <v>97</v>
      </c>
      <c r="I98" s="52">
        <v>283</v>
      </c>
      <c r="J98" s="1">
        <v>228</v>
      </c>
      <c r="K98" s="1">
        <v>215</v>
      </c>
      <c r="L98" s="52">
        <v>182</v>
      </c>
      <c r="M98" s="52">
        <v>128</v>
      </c>
      <c r="N98" s="52">
        <v>170</v>
      </c>
      <c r="O98" s="1">
        <v>347</v>
      </c>
      <c r="P98" s="1">
        <v>172</v>
      </c>
      <c r="Q98" s="1">
        <v>153</v>
      </c>
      <c r="R98" s="1">
        <v>155</v>
      </c>
      <c r="S98" s="1">
        <v>151</v>
      </c>
      <c r="T98" s="1">
        <v>149</v>
      </c>
      <c r="U98" s="1">
        <v>149</v>
      </c>
      <c r="V98" s="1">
        <v>149</v>
      </c>
      <c r="W98" s="1">
        <v>156</v>
      </c>
      <c r="X98" s="1">
        <v>86</v>
      </c>
      <c r="Y98" s="1">
        <v>96</v>
      </c>
      <c r="Z98" s="1">
        <v>100</v>
      </c>
      <c r="AA98" s="1">
        <v>99</v>
      </c>
      <c r="AB98" s="1">
        <v>84</v>
      </c>
      <c r="AC98" s="1">
        <v>90</v>
      </c>
      <c r="AD98" s="1">
        <v>99</v>
      </c>
      <c r="AE98" s="1">
        <v>79</v>
      </c>
      <c r="AF98" s="1">
        <v>90</v>
      </c>
      <c r="AG98" s="1">
        <v>82</v>
      </c>
      <c r="AH98" s="1">
        <v>79</v>
      </c>
      <c r="AI98" s="1">
        <v>79</v>
      </c>
      <c r="AJ98" s="1">
        <v>73</v>
      </c>
      <c r="AK98" s="1">
        <v>77</v>
      </c>
      <c r="AL98" s="1">
        <v>84</v>
      </c>
      <c r="AM98" s="1">
        <v>84</v>
      </c>
      <c r="AN98" s="1">
        <v>86</v>
      </c>
      <c r="AO98" s="1">
        <v>81</v>
      </c>
      <c r="AP98" s="1">
        <v>72</v>
      </c>
      <c r="AQ98" s="1">
        <v>69</v>
      </c>
      <c r="AR98" s="1">
        <v>119</v>
      </c>
      <c r="AS98" s="1">
        <v>124</v>
      </c>
      <c r="AT98" s="1">
        <v>112</v>
      </c>
      <c r="AU98" s="1">
        <v>74</v>
      </c>
      <c r="AV98" s="1">
        <v>72</v>
      </c>
      <c r="AY98" s="12">
        <f t="shared" si="10"/>
        <v>893</v>
      </c>
      <c r="AZ98" s="51">
        <f t="shared" si="11"/>
        <v>111.625</v>
      </c>
    </row>
    <row r="99" spans="1:52" x14ac:dyDescent="0.2">
      <c r="A99" s="19" t="s">
        <v>38</v>
      </c>
      <c r="B99" s="54" t="s">
        <v>39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67</v>
      </c>
      <c r="AJ99" s="1">
        <v>64</v>
      </c>
      <c r="AK99" s="1">
        <v>61</v>
      </c>
      <c r="AL99" s="1">
        <v>60</v>
      </c>
      <c r="AM99" s="1">
        <v>53</v>
      </c>
      <c r="AN99" s="1">
        <v>62</v>
      </c>
      <c r="AO99" s="1">
        <v>65</v>
      </c>
      <c r="AP99" s="1">
        <v>73</v>
      </c>
      <c r="AQ99" s="1">
        <v>73</v>
      </c>
      <c r="AR99" s="1">
        <v>145</v>
      </c>
      <c r="AS99" s="1">
        <v>140</v>
      </c>
      <c r="AT99" s="1">
        <v>104</v>
      </c>
      <c r="AU99" s="1">
        <v>69</v>
      </c>
      <c r="AV99" s="1">
        <v>66</v>
      </c>
      <c r="AY99" s="12">
        <f t="shared" si="10"/>
        <v>850</v>
      </c>
      <c r="AZ99" s="51">
        <f t="shared" si="11"/>
        <v>106.25</v>
      </c>
    </row>
    <row r="100" spans="1:52" x14ac:dyDescent="0.2">
      <c r="A100" s="18" t="s">
        <v>40</v>
      </c>
      <c r="B100" s="53" t="s">
        <v>41</v>
      </c>
      <c r="C100" s="52">
        <v>137</v>
      </c>
      <c r="D100" s="52">
        <v>106</v>
      </c>
      <c r="E100" s="52">
        <v>108</v>
      </c>
      <c r="F100" s="52">
        <v>101</v>
      </c>
      <c r="G100" s="52">
        <v>95</v>
      </c>
      <c r="H100" s="52">
        <v>108</v>
      </c>
      <c r="I100" s="52">
        <v>106</v>
      </c>
      <c r="J100" s="52">
        <v>103</v>
      </c>
      <c r="K100" s="1">
        <v>103</v>
      </c>
      <c r="L100" s="52">
        <v>97</v>
      </c>
      <c r="M100" s="52">
        <v>101</v>
      </c>
      <c r="N100" s="52">
        <v>104</v>
      </c>
      <c r="O100" s="1">
        <v>100</v>
      </c>
      <c r="P100" s="1">
        <v>152</v>
      </c>
      <c r="Q100" s="1">
        <v>142</v>
      </c>
      <c r="R100" s="1">
        <v>140</v>
      </c>
      <c r="S100" s="1">
        <v>150</v>
      </c>
      <c r="T100" s="1">
        <v>165</v>
      </c>
      <c r="U100" s="1">
        <v>167</v>
      </c>
      <c r="V100" s="1">
        <v>164</v>
      </c>
      <c r="W100" s="1">
        <v>167</v>
      </c>
      <c r="X100" s="1">
        <v>137</v>
      </c>
      <c r="Y100" s="1">
        <v>132</v>
      </c>
      <c r="Z100" s="1">
        <v>130</v>
      </c>
      <c r="AA100" s="1">
        <v>119</v>
      </c>
      <c r="AB100" s="1">
        <v>118</v>
      </c>
      <c r="AC100" s="1">
        <v>148</v>
      </c>
      <c r="AD100" s="1">
        <v>137</v>
      </c>
      <c r="AE100" s="1">
        <v>114</v>
      </c>
      <c r="AF100" s="1">
        <v>131</v>
      </c>
      <c r="AG100" s="1">
        <v>132</v>
      </c>
      <c r="AH100" s="1">
        <v>123</v>
      </c>
      <c r="AI100" s="1">
        <v>131</v>
      </c>
      <c r="AJ100" s="1">
        <v>113</v>
      </c>
      <c r="AK100" s="1">
        <v>113</v>
      </c>
      <c r="AL100" s="1">
        <v>99</v>
      </c>
      <c r="AM100" s="1">
        <v>100</v>
      </c>
      <c r="AN100" s="1">
        <v>95</v>
      </c>
      <c r="AO100" s="1">
        <v>92</v>
      </c>
      <c r="AP100" s="1">
        <v>94</v>
      </c>
      <c r="AQ100" s="1">
        <v>93</v>
      </c>
      <c r="AR100" s="1">
        <v>158</v>
      </c>
      <c r="AS100" s="1">
        <v>175</v>
      </c>
      <c r="AT100" s="1">
        <v>161</v>
      </c>
      <c r="AU100" s="1">
        <v>160</v>
      </c>
      <c r="AV100" s="1">
        <v>148</v>
      </c>
      <c r="AY100" s="12">
        <f t="shared" si="10"/>
        <v>1276</v>
      </c>
      <c r="AZ100" s="51">
        <f t="shared" si="11"/>
        <v>159.5</v>
      </c>
    </row>
    <row r="101" spans="1:52" x14ac:dyDescent="0.2">
      <c r="A101" s="19" t="s">
        <v>40</v>
      </c>
      <c r="B101" s="54" t="s">
        <v>42</v>
      </c>
      <c r="C101" s="1">
        <v>102</v>
      </c>
      <c r="D101" s="1">
        <v>100</v>
      </c>
      <c r="E101" s="1">
        <v>104</v>
      </c>
      <c r="F101" s="1">
        <v>104</v>
      </c>
      <c r="G101" s="1">
        <v>90</v>
      </c>
      <c r="H101" s="52">
        <v>103</v>
      </c>
      <c r="I101" s="1">
        <v>102</v>
      </c>
      <c r="J101" s="1">
        <v>95</v>
      </c>
      <c r="K101" s="1">
        <v>97</v>
      </c>
      <c r="L101" s="1">
        <v>95</v>
      </c>
      <c r="M101" s="1">
        <v>100</v>
      </c>
      <c r="N101" s="1">
        <v>104</v>
      </c>
      <c r="O101" s="1">
        <v>98</v>
      </c>
      <c r="P101" s="1">
        <v>116</v>
      </c>
      <c r="Q101" s="1">
        <v>122</v>
      </c>
      <c r="R101" s="1">
        <v>133</v>
      </c>
      <c r="S101" s="1">
        <v>150</v>
      </c>
      <c r="T101" s="1">
        <v>153</v>
      </c>
      <c r="U101" s="1">
        <v>163</v>
      </c>
      <c r="V101" s="1">
        <v>156</v>
      </c>
      <c r="W101" s="1">
        <v>175</v>
      </c>
      <c r="X101" s="1">
        <v>135</v>
      </c>
      <c r="Y101" s="1">
        <v>144</v>
      </c>
      <c r="Z101" s="1">
        <v>136</v>
      </c>
      <c r="AA101" s="1">
        <v>130</v>
      </c>
      <c r="AB101" s="1">
        <v>130</v>
      </c>
      <c r="AC101" s="1">
        <v>146</v>
      </c>
      <c r="AD101" s="1">
        <v>138</v>
      </c>
      <c r="AE101" s="1">
        <v>116</v>
      </c>
      <c r="AF101" s="1">
        <v>134</v>
      </c>
      <c r="AG101" s="1">
        <v>132</v>
      </c>
      <c r="AH101" s="1">
        <v>132</v>
      </c>
      <c r="AI101" s="1">
        <v>132</v>
      </c>
      <c r="AJ101" s="1">
        <v>132</v>
      </c>
      <c r="AK101" s="1">
        <v>118</v>
      </c>
      <c r="AL101" s="1">
        <v>105</v>
      </c>
      <c r="AM101" s="1">
        <v>104</v>
      </c>
      <c r="AN101" s="1">
        <v>95</v>
      </c>
      <c r="AO101" s="1">
        <v>99</v>
      </c>
      <c r="AP101" s="1">
        <v>97</v>
      </c>
      <c r="AQ101" s="1">
        <v>94</v>
      </c>
      <c r="AR101" s="1">
        <v>147</v>
      </c>
      <c r="AS101" s="1">
        <v>194</v>
      </c>
      <c r="AT101" s="1">
        <v>185</v>
      </c>
      <c r="AU101" s="1">
        <v>174</v>
      </c>
      <c r="AV101" s="1">
        <v>153</v>
      </c>
      <c r="AY101" s="12">
        <f t="shared" si="10"/>
        <v>1342</v>
      </c>
      <c r="AZ101" s="51">
        <f t="shared" si="11"/>
        <v>167.75</v>
      </c>
    </row>
    <row r="102" spans="1:52" x14ac:dyDescent="0.2">
      <c r="A102" s="19" t="s">
        <v>40</v>
      </c>
      <c r="B102" s="54" t="s">
        <v>43</v>
      </c>
      <c r="C102" s="1">
        <v>113</v>
      </c>
      <c r="D102" s="1">
        <v>116</v>
      </c>
      <c r="E102" s="1">
        <v>118</v>
      </c>
      <c r="F102" s="1">
        <v>110</v>
      </c>
      <c r="G102" s="1">
        <v>99</v>
      </c>
      <c r="H102" s="1">
        <v>104</v>
      </c>
      <c r="I102" s="1">
        <v>106</v>
      </c>
      <c r="J102" s="1">
        <v>100</v>
      </c>
      <c r="K102" s="1">
        <v>100</v>
      </c>
      <c r="L102" s="1">
        <v>93</v>
      </c>
      <c r="M102" s="1">
        <v>98</v>
      </c>
      <c r="N102" s="1">
        <v>111</v>
      </c>
      <c r="O102" s="1">
        <v>148</v>
      </c>
      <c r="P102" s="1">
        <v>140</v>
      </c>
      <c r="Q102" s="1">
        <v>158</v>
      </c>
      <c r="R102" s="1">
        <v>136</v>
      </c>
      <c r="S102" s="1">
        <v>150</v>
      </c>
      <c r="T102" s="1">
        <v>0</v>
      </c>
      <c r="U102" s="1">
        <v>0</v>
      </c>
      <c r="V102" s="1">
        <v>166</v>
      </c>
      <c r="W102" s="1">
        <v>173</v>
      </c>
      <c r="X102" s="1">
        <v>137</v>
      </c>
      <c r="Y102" s="1">
        <v>137</v>
      </c>
      <c r="Z102" s="1">
        <v>142</v>
      </c>
      <c r="AA102" s="1">
        <v>143</v>
      </c>
      <c r="AB102" s="1">
        <v>137</v>
      </c>
      <c r="AC102" s="1">
        <v>143</v>
      </c>
      <c r="AD102" s="1">
        <v>146</v>
      </c>
      <c r="AE102" s="1">
        <v>116</v>
      </c>
      <c r="AF102" s="1">
        <v>132</v>
      </c>
      <c r="AG102" s="1">
        <v>129</v>
      </c>
      <c r="AH102" s="1">
        <v>128</v>
      </c>
      <c r="AI102" s="1">
        <v>132</v>
      </c>
      <c r="AJ102" s="1">
        <v>111</v>
      </c>
      <c r="AK102" s="1">
        <v>109</v>
      </c>
      <c r="AL102" s="1">
        <v>92</v>
      </c>
      <c r="AM102" s="1">
        <v>85</v>
      </c>
      <c r="AN102" s="1">
        <v>96</v>
      </c>
      <c r="AO102" s="1">
        <v>95</v>
      </c>
      <c r="AP102" s="1">
        <v>95</v>
      </c>
      <c r="AQ102" s="1">
        <v>88</v>
      </c>
      <c r="AR102" s="1">
        <v>150</v>
      </c>
      <c r="AS102" s="1">
        <v>179</v>
      </c>
      <c r="AT102" s="1">
        <v>178</v>
      </c>
      <c r="AU102" s="1">
        <v>167</v>
      </c>
      <c r="AV102" s="1">
        <v>151</v>
      </c>
      <c r="AY102" s="12">
        <f t="shared" si="10"/>
        <v>1284</v>
      </c>
      <c r="AZ102" s="51">
        <f t="shared" si="11"/>
        <v>160.5</v>
      </c>
    </row>
    <row r="103" spans="1:52" x14ac:dyDescent="0.2">
      <c r="A103" s="19" t="s">
        <v>40</v>
      </c>
      <c r="B103" s="54" t="s">
        <v>44</v>
      </c>
      <c r="C103" s="1">
        <v>112</v>
      </c>
      <c r="D103" s="1">
        <v>113</v>
      </c>
      <c r="E103" s="1">
        <v>116</v>
      </c>
      <c r="F103" s="1">
        <v>111</v>
      </c>
      <c r="G103" s="1">
        <v>107</v>
      </c>
      <c r="H103" s="1">
        <v>114</v>
      </c>
      <c r="I103" s="1">
        <v>112</v>
      </c>
      <c r="J103" s="1">
        <v>100</v>
      </c>
      <c r="K103" s="1">
        <v>97</v>
      </c>
      <c r="L103" s="52">
        <v>93</v>
      </c>
      <c r="M103" s="1">
        <v>97</v>
      </c>
      <c r="N103" s="1">
        <v>121</v>
      </c>
      <c r="O103" s="1">
        <v>98</v>
      </c>
      <c r="P103" s="1">
        <v>142</v>
      </c>
      <c r="Q103" s="1">
        <v>151</v>
      </c>
      <c r="R103" s="1">
        <v>130</v>
      </c>
      <c r="S103" s="1">
        <v>152</v>
      </c>
      <c r="T103" s="1">
        <v>168</v>
      </c>
      <c r="U103" s="1">
        <v>168</v>
      </c>
      <c r="V103" s="1">
        <v>164</v>
      </c>
      <c r="W103" s="1">
        <v>157</v>
      </c>
      <c r="X103" s="1">
        <v>141</v>
      </c>
      <c r="Y103" s="1">
        <v>137</v>
      </c>
      <c r="Z103" s="1">
        <v>140</v>
      </c>
      <c r="AA103" s="1">
        <v>131</v>
      </c>
      <c r="AB103" s="1">
        <v>138</v>
      </c>
      <c r="AC103" s="1">
        <v>165</v>
      </c>
      <c r="AD103" s="1">
        <v>158</v>
      </c>
      <c r="AE103" s="1">
        <v>117</v>
      </c>
      <c r="AF103" s="1">
        <v>137</v>
      </c>
      <c r="AG103" s="1">
        <v>134</v>
      </c>
      <c r="AH103" s="1">
        <v>131</v>
      </c>
      <c r="AI103" s="1">
        <v>135</v>
      </c>
      <c r="AJ103" s="1">
        <v>116</v>
      </c>
      <c r="AK103" s="1">
        <v>107</v>
      </c>
      <c r="AL103" s="1">
        <v>92</v>
      </c>
      <c r="AM103" s="1">
        <v>90</v>
      </c>
      <c r="AN103" s="1">
        <v>109</v>
      </c>
      <c r="AO103" s="1">
        <v>93</v>
      </c>
      <c r="AP103" s="1">
        <v>97</v>
      </c>
      <c r="AQ103" s="1">
        <v>98</v>
      </c>
      <c r="AR103" s="1">
        <v>154</v>
      </c>
      <c r="AS103" s="1">
        <v>189</v>
      </c>
      <c r="AT103" s="1">
        <v>170</v>
      </c>
      <c r="AU103" s="1">
        <v>165</v>
      </c>
      <c r="AV103" s="1">
        <v>153</v>
      </c>
      <c r="AY103" s="12">
        <f t="shared" si="10"/>
        <v>1318</v>
      </c>
      <c r="AZ103" s="51">
        <f t="shared" si="11"/>
        <v>164.75</v>
      </c>
    </row>
    <row r="104" spans="1:52" x14ac:dyDescent="0.2">
      <c r="A104" s="19" t="s">
        <v>45</v>
      </c>
      <c r="B104" s="54" t="s">
        <v>46</v>
      </c>
      <c r="C104" s="1">
        <v>106</v>
      </c>
      <c r="D104" s="1">
        <v>103</v>
      </c>
      <c r="E104" s="1">
        <v>104</v>
      </c>
      <c r="F104" s="1">
        <v>108</v>
      </c>
      <c r="G104" s="1">
        <v>112</v>
      </c>
      <c r="H104" s="52">
        <v>99</v>
      </c>
      <c r="I104" s="52">
        <v>98</v>
      </c>
      <c r="J104" s="52">
        <v>96</v>
      </c>
      <c r="K104" s="1">
        <v>105</v>
      </c>
      <c r="L104" s="1">
        <v>97</v>
      </c>
      <c r="M104" s="1">
        <v>97</v>
      </c>
      <c r="N104" s="52">
        <v>100</v>
      </c>
      <c r="O104" s="1">
        <v>123</v>
      </c>
      <c r="P104" s="1">
        <v>127</v>
      </c>
      <c r="Q104" s="1">
        <v>125</v>
      </c>
      <c r="R104" s="1">
        <v>107</v>
      </c>
      <c r="S104" s="1">
        <v>124</v>
      </c>
      <c r="T104" s="1">
        <v>127</v>
      </c>
      <c r="U104" s="1">
        <v>133</v>
      </c>
      <c r="V104" s="1">
        <v>124</v>
      </c>
      <c r="W104" s="1">
        <v>136</v>
      </c>
      <c r="X104" s="1">
        <v>130</v>
      </c>
      <c r="Y104" s="1">
        <v>132</v>
      </c>
      <c r="Z104" s="1">
        <v>132</v>
      </c>
      <c r="AA104" s="1">
        <v>115</v>
      </c>
      <c r="AB104" s="1">
        <v>143</v>
      </c>
      <c r="AC104" s="1">
        <v>134</v>
      </c>
      <c r="AD104" s="1">
        <v>134</v>
      </c>
      <c r="AE104" s="1">
        <v>112</v>
      </c>
      <c r="AF104" s="1">
        <v>128</v>
      </c>
      <c r="AG104" s="1">
        <v>112</v>
      </c>
      <c r="AH104" s="1">
        <v>69</v>
      </c>
      <c r="AI104" s="1">
        <v>78</v>
      </c>
      <c r="AJ104" s="1">
        <v>64</v>
      </c>
      <c r="AK104" s="1">
        <v>73</v>
      </c>
      <c r="AL104" s="1">
        <v>63</v>
      </c>
      <c r="AM104" s="1">
        <v>56</v>
      </c>
      <c r="AN104" s="1">
        <v>55</v>
      </c>
      <c r="AO104" s="1">
        <v>51</v>
      </c>
      <c r="AP104" s="1">
        <v>62</v>
      </c>
      <c r="AQ104" s="1">
        <v>63</v>
      </c>
      <c r="AR104" s="1">
        <v>83</v>
      </c>
      <c r="AS104" s="1">
        <v>127</v>
      </c>
      <c r="AT104" s="1">
        <v>110</v>
      </c>
      <c r="AU104" s="1">
        <v>62</v>
      </c>
      <c r="AV104" s="1">
        <v>58</v>
      </c>
      <c r="AY104" s="12">
        <f t="shared" si="10"/>
        <v>727</v>
      </c>
      <c r="AZ104" s="51">
        <f t="shared" si="11"/>
        <v>90.875</v>
      </c>
    </row>
    <row r="105" spans="1:52" x14ac:dyDescent="0.2">
      <c r="A105" s="19" t="s">
        <v>47</v>
      </c>
      <c r="B105" s="54" t="s">
        <v>48</v>
      </c>
      <c r="C105" s="1">
        <v>100</v>
      </c>
      <c r="D105" s="1">
        <v>101</v>
      </c>
      <c r="E105" s="1">
        <v>103</v>
      </c>
      <c r="F105" s="1">
        <v>100</v>
      </c>
      <c r="G105" s="52">
        <v>94</v>
      </c>
      <c r="H105" s="1">
        <v>101</v>
      </c>
      <c r="I105" s="1">
        <v>103</v>
      </c>
      <c r="J105" s="1">
        <v>99</v>
      </c>
      <c r="K105" s="1">
        <v>98</v>
      </c>
      <c r="L105" s="1">
        <v>95</v>
      </c>
      <c r="M105" s="1">
        <v>98</v>
      </c>
      <c r="N105" s="1">
        <v>92</v>
      </c>
      <c r="O105" s="1">
        <v>90</v>
      </c>
      <c r="P105" s="1">
        <v>122</v>
      </c>
      <c r="Q105" s="1">
        <v>131</v>
      </c>
      <c r="R105" s="1">
        <v>120</v>
      </c>
      <c r="S105" s="1">
        <v>138</v>
      </c>
      <c r="T105" s="1">
        <v>141</v>
      </c>
      <c r="U105" s="1">
        <v>150</v>
      </c>
      <c r="V105" s="1">
        <v>133</v>
      </c>
      <c r="W105" s="1">
        <v>132</v>
      </c>
      <c r="X105" s="1">
        <v>134</v>
      </c>
      <c r="Y105" s="1">
        <v>134</v>
      </c>
      <c r="Z105" s="1">
        <v>130</v>
      </c>
      <c r="AA105" s="1">
        <v>119</v>
      </c>
      <c r="AB105" s="1">
        <v>126</v>
      </c>
      <c r="AC105" s="1">
        <v>146</v>
      </c>
      <c r="AD105" s="1">
        <v>137</v>
      </c>
      <c r="AE105" s="1">
        <v>115</v>
      </c>
      <c r="AF105" s="1">
        <v>135</v>
      </c>
      <c r="AG105" s="1">
        <v>133</v>
      </c>
      <c r="AH105" s="1">
        <v>126</v>
      </c>
      <c r="AI105" s="1">
        <v>133</v>
      </c>
      <c r="AJ105" s="1">
        <v>117</v>
      </c>
      <c r="AK105" s="1">
        <v>108</v>
      </c>
      <c r="AL105" s="1">
        <v>91</v>
      </c>
      <c r="AM105" s="1">
        <v>88</v>
      </c>
      <c r="AN105" s="1">
        <v>94</v>
      </c>
      <c r="AO105" s="1">
        <v>92</v>
      </c>
      <c r="AP105" s="1">
        <v>97</v>
      </c>
      <c r="AQ105" s="1">
        <v>95</v>
      </c>
      <c r="AR105" s="1">
        <v>132</v>
      </c>
      <c r="AS105" s="1">
        <v>162</v>
      </c>
      <c r="AT105" s="1">
        <v>145</v>
      </c>
      <c r="AU105" s="1">
        <v>139</v>
      </c>
      <c r="AV105" s="1">
        <v>126</v>
      </c>
      <c r="AY105" s="12">
        <f t="shared" si="10"/>
        <v>1170</v>
      </c>
      <c r="AZ105" s="51">
        <f t="shared" si="11"/>
        <v>146.25</v>
      </c>
    </row>
    <row r="106" spans="1:52" x14ac:dyDescent="0.2">
      <c r="A106" s="19" t="s">
        <v>49</v>
      </c>
      <c r="B106" s="54" t="s">
        <v>50</v>
      </c>
      <c r="C106" s="1">
        <v>111</v>
      </c>
      <c r="D106" s="1">
        <v>106</v>
      </c>
      <c r="E106" s="1">
        <v>101</v>
      </c>
      <c r="F106" s="1">
        <v>114</v>
      </c>
      <c r="G106" s="52">
        <v>112</v>
      </c>
      <c r="H106" s="1">
        <v>114</v>
      </c>
      <c r="I106" s="1">
        <v>110</v>
      </c>
      <c r="J106" s="1">
        <v>112</v>
      </c>
      <c r="K106" s="1">
        <v>110</v>
      </c>
      <c r="L106" s="52">
        <v>96</v>
      </c>
      <c r="M106" s="52">
        <v>102</v>
      </c>
      <c r="N106" s="52">
        <v>100</v>
      </c>
      <c r="O106" s="1">
        <v>103</v>
      </c>
      <c r="P106" s="1">
        <v>137</v>
      </c>
      <c r="Q106" s="1">
        <v>123</v>
      </c>
      <c r="R106" s="1">
        <v>112</v>
      </c>
      <c r="S106" s="1">
        <v>125</v>
      </c>
      <c r="T106" s="1">
        <v>132</v>
      </c>
      <c r="U106" s="1">
        <v>133</v>
      </c>
      <c r="V106" s="1">
        <v>127</v>
      </c>
      <c r="W106" s="1">
        <v>128</v>
      </c>
      <c r="X106" s="1">
        <v>118</v>
      </c>
      <c r="Y106" s="1">
        <v>97</v>
      </c>
      <c r="Z106" s="1">
        <v>90</v>
      </c>
      <c r="AA106" s="1">
        <v>109</v>
      </c>
      <c r="AB106" s="1">
        <v>122</v>
      </c>
      <c r="AC106" s="1">
        <v>137</v>
      </c>
      <c r="AD106" s="1">
        <v>133</v>
      </c>
      <c r="AE106" s="1">
        <v>115</v>
      </c>
      <c r="AF106" s="1">
        <v>129</v>
      </c>
      <c r="AG106" s="1">
        <v>110</v>
      </c>
      <c r="AH106" s="1">
        <v>61</v>
      </c>
      <c r="AI106" s="1">
        <v>74</v>
      </c>
      <c r="AJ106" s="1">
        <v>61</v>
      </c>
      <c r="AK106" s="1">
        <v>70</v>
      </c>
      <c r="AL106" s="1">
        <v>70</v>
      </c>
      <c r="AM106" s="1">
        <v>57</v>
      </c>
      <c r="AN106" s="1">
        <v>51</v>
      </c>
      <c r="AO106" s="1">
        <v>48</v>
      </c>
      <c r="AP106" s="1">
        <v>63</v>
      </c>
      <c r="AQ106" s="1">
        <v>65</v>
      </c>
      <c r="AR106" s="1">
        <v>73</v>
      </c>
      <c r="AS106" s="1">
        <v>129</v>
      </c>
      <c r="AT106" s="1">
        <v>106</v>
      </c>
      <c r="AU106" s="1">
        <v>63</v>
      </c>
      <c r="AV106" s="1">
        <v>52</v>
      </c>
      <c r="AY106" s="12">
        <f t="shared" si="10"/>
        <v>707</v>
      </c>
      <c r="AZ106" s="51">
        <f t="shared" si="11"/>
        <v>88.375</v>
      </c>
    </row>
    <row r="107" spans="1:52" ht="10.8" thickBot="1" x14ac:dyDescent="0.25">
      <c r="A107" s="21" t="s">
        <v>51</v>
      </c>
      <c r="B107" s="56" t="s">
        <v>46</v>
      </c>
      <c r="C107" s="57">
        <v>175</v>
      </c>
      <c r="D107" s="58">
        <v>160</v>
      </c>
      <c r="E107" s="58">
        <v>160</v>
      </c>
      <c r="F107" s="58">
        <v>140</v>
      </c>
      <c r="G107" s="58">
        <v>120</v>
      </c>
      <c r="H107" s="58">
        <v>108</v>
      </c>
      <c r="I107" s="58">
        <v>106</v>
      </c>
      <c r="J107" s="58">
        <v>100</v>
      </c>
      <c r="K107" s="58">
        <v>107</v>
      </c>
      <c r="L107" s="58">
        <v>95</v>
      </c>
      <c r="M107" s="57">
        <v>95</v>
      </c>
      <c r="N107" s="57">
        <v>114</v>
      </c>
      <c r="O107" s="57">
        <v>114</v>
      </c>
      <c r="P107" s="57">
        <v>136</v>
      </c>
      <c r="Q107" s="57">
        <v>121</v>
      </c>
      <c r="R107" s="57">
        <v>111</v>
      </c>
      <c r="S107" s="57">
        <v>123</v>
      </c>
      <c r="T107" s="57">
        <v>128</v>
      </c>
      <c r="U107" s="57">
        <v>135</v>
      </c>
      <c r="V107" s="57">
        <v>127</v>
      </c>
      <c r="W107" s="57">
        <v>137</v>
      </c>
      <c r="X107" s="57">
        <v>129</v>
      </c>
      <c r="Y107" s="57">
        <v>133</v>
      </c>
      <c r="Z107" s="57">
        <v>115</v>
      </c>
      <c r="AA107" s="57">
        <v>132</v>
      </c>
      <c r="AB107" s="57">
        <v>160</v>
      </c>
      <c r="AC107" s="57">
        <v>133</v>
      </c>
      <c r="AD107" s="57">
        <v>134</v>
      </c>
      <c r="AE107" s="57">
        <v>110</v>
      </c>
      <c r="AF107" s="57">
        <v>125</v>
      </c>
      <c r="AG107" s="57">
        <v>107</v>
      </c>
      <c r="AH107" s="57">
        <v>64</v>
      </c>
      <c r="AI107" s="57">
        <v>76</v>
      </c>
      <c r="AJ107" s="57">
        <v>64</v>
      </c>
      <c r="AK107" s="57">
        <v>73</v>
      </c>
      <c r="AL107" s="62">
        <v>62</v>
      </c>
      <c r="AM107" s="63">
        <v>53</v>
      </c>
      <c r="AN107" s="57">
        <v>54</v>
      </c>
      <c r="AO107" s="57">
        <v>48</v>
      </c>
      <c r="AP107" s="57">
        <v>57</v>
      </c>
      <c r="AQ107" s="57">
        <v>63</v>
      </c>
      <c r="AR107" s="57">
        <v>109</v>
      </c>
      <c r="AS107" s="57">
        <v>129</v>
      </c>
      <c r="AT107" s="57">
        <v>112</v>
      </c>
      <c r="AU107" s="57">
        <v>69</v>
      </c>
      <c r="AV107" s="57">
        <v>57</v>
      </c>
      <c r="AW107" s="57"/>
      <c r="AX107" s="62"/>
      <c r="AY107" s="59">
        <f t="shared" si="10"/>
        <v>751</v>
      </c>
      <c r="AZ107" s="51">
        <f t="shared" si="11"/>
        <v>93.875</v>
      </c>
    </row>
    <row r="108" spans="1:52" ht="10.8" thickTop="1" x14ac:dyDescent="0.2">
      <c r="A108" s="19"/>
      <c r="AY108" s="12"/>
      <c r="AZ108" s="51"/>
    </row>
    <row r="109" spans="1:52" x14ac:dyDescent="0.2">
      <c r="A109" s="27" t="s">
        <v>52</v>
      </c>
      <c r="C109" s="1">
        <f t="shared" ref="C109:N109" si="12">SUM(C71:C108)</f>
        <v>3701</v>
      </c>
      <c r="D109" s="1">
        <f t="shared" si="12"/>
        <v>3525</v>
      </c>
      <c r="E109" s="1">
        <f t="shared" si="12"/>
        <v>3586</v>
      </c>
      <c r="F109" s="1">
        <f t="shared" si="12"/>
        <v>3653</v>
      </c>
      <c r="G109" s="1">
        <f t="shared" si="12"/>
        <v>3419</v>
      </c>
      <c r="H109" s="1">
        <f t="shared" si="12"/>
        <v>3472</v>
      </c>
      <c r="I109" s="1">
        <f t="shared" si="12"/>
        <v>3514</v>
      </c>
      <c r="J109" s="1">
        <f t="shared" si="12"/>
        <v>3370</v>
      </c>
      <c r="K109" s="1">
        <f t="shared" si="12"/>
        <v>3461</v>
      </c>
      <c r="L109" s="1">
        <f t="shared" si="12"/>
        <v>3420</v>
      </c>
      <c r="M109" s="1">
        <f t="shared" si="12"/>
        <v>3378</v>
      </c>
      <c r="N109" s="1">
        <f t="shared" si="12"/>
        <v>3590</v>
      </c>
      <c r="O109" s="1">
        <f t="shared" ref="O109:Z109" si="13">SUM(O71:O108)</f>
        <v>3770</v>
      </c>
      <c r="P109" s="1">
        <f t="shared" si="13"/>
        <v>4864</v>
      </c>
      <c r="Q109" s="1">
        <f t="shared" si="13"/>
        <v>4378</v>
      </c>
      <c r="R109" s="1">
        <f t="shared" si="13"/>
        <v>4133</v>
      </c>
      <c r="S109" s="1">
        <f t="shared" si="13"/>
        <v>4689</v>
      </c>
      <c r="T109" s="1">
        <f t="shared" si="13"/>
        <v>4689</v>
      </c>
      <c r="U109" s="1">
        <f t="shared" si="13"/>
        <v>4663</v>
      </c>
      <c r="V109" s="1">
        <f t="shared" si="13"/>
        <v>4579</v>
      </c>
      <c r="W109" s="1">
        <f t="shared" si="13"/>
        <v>4650</v>
      </c>
      <c r="X109" s="1">
        <f t="shared" si="13"/>
        <v>4128</v>
      </c>
      <c r="Y109" s="1">
        <f t="shared" si="13"/>
        <v>4017</v>
      </c>
      <c r="Z109" s="1">
        <f t="shared" si="13"/>
        <v>3931</v>
      </c>
      <c r="AA109" s="1">
        <f t="shared" ref="AA109:AL109" si="14">SUM(AA71:AA108)</f>
        <v>3894</v>
      </c>
      <c r="AB109" s="1">
        <f t="shared" si="14"/>
        <v>3931</v>
      </c>
      <c r="AC109" s="1">
        <f t="shared" si="14"/>
        <v>4432</v>
      </c>
      <c r="AD109" s="1">
        <f t="shared" si="14"/>
        <v>4531</v>
      </c>
      <c r="AE109" s="1">
        <f t="shared" si="14"/>
        <v>3683</v>
      </c>
      <c r="AF109" s="1">
        <f t="shared" si="14"/>
        <v>4124</v>
      </c>
      <c r="AG109" s="1">
        <f t="shared" si="14"/>
        <v>3789</v>
      </c>
      <c r="AH109" s="1">
        <f t="shared" si="14"/>
        <v>3458</v>
      </c>
      <c r="AI109" s="1">
        <f t="shared" si="14"/>
        <v>3928</v>
      </c>
      <c r="AJ109" s="1">
        <f t="shared" si="14"/>
        <v>3446</v>
      </c>
      <c r="AK109" s="1">
        <f t="shared" si="14"/>
        <v>3394</v>
      </c>
      <c r="AL109" s="1">
        <f t="shared" si="14"/>
        <v>3117</v>
      </c>
      <c r="AM109" s="1">
        <f t="shared" ref="AM109:AV109" si="15">SUM(AM71:AM108)</f>
        <v>2972</v>
      </c>
      <c r="AN109" s="1">
        <f t="shared" si="15"/>
        <v>3034</v>
      </c>
      <c r="AO109" s="1">
        <f t="shared" si="15"/>
        <v>3019</v>
      </c>
      <c r="AP109" s="1">
        <f t="shared" si="15"/>
        <v>3101</v>
      </c>
      <c r="AQ109" s="1">
        <f t="shared" si="15"/>
        <v>2859</v>
      </c>
      <c r="AR109" s="1">
        <f t="shared" si="15"/>
        <v>4232</v>
      </c>
      <c r="AS109" s="1">
        <f t="shared" si="15"/>
        <v>4783</v>
      </c>
      <c r="AT109" s="1">
        <f t="shared" si="15"/>
        <v>4293</v>
      </c>
      <c r="AU109" s="1">
        <f t="shared" si="15"/>
        <v>3766</v>
      </c>
      <c r="AV109" s="1">
        <f t="shared" si="15"/>
        <v>3569</v>
      </c>
      <c r="AY109" s="64"/>
      <c r="AZ109" s="51"/>
    </row>
    <row r="110" spans="1:52" ht="10.8" thickBot="1" x14ac:dyDescent="0.25">
      <c r="A110" s="29" t="s">
        <v>53</v>
      </c>
      <c r="B110" s="66"/>
      <c r="C110" s="67">
        <f t="shared" ref="C110:K110" si="16">C109/35</f>
        <v>105.74285714285715</v>
      </c>
      <c r="D110" s="67">
        <f t="shared" si="16"/>
        <v>100.71428571428571</v>
      </c>
      <c r="E110" s="67">
        <f t="shared" si="16"/>
        <v>102.45714285714286</v>
      </c>
      <c r="F110" s="67">
        <f t="shared" si="16"/>
        <v>104.37142857142857</v>
      </c>
      <c r="G110" s="67">
        <f t="shared" si="16"/>
        <v>97.685714285714283</v>
      </c>
      <c r="H110" s="67">
        <f t="shared" si="16"/>
        <v>99.2</v>
      </c>
      <c r="I110" s="67">
        <f t="shared" si="16"/>
        <v>100.4</v>
      </c>
      <c r="J110" s="67">
        <f t="shared" si="16"/>
        <v>96.285714285714292</v>
      </c>
      <c r="K110" s="67">
        <f t="shared" si="16"/>
        <v>98.885714285714286</v>
      </c>
      <c r="L110" s="67">
        <f>L109/36</f>
        <v>95</v>
      </c>
      <c r="M110" s="67">
        <f t="shared" ref="M110:S110" si="17">M109/35</f>
        <v>96.51428571428572</v>
      </c>
      <c r="N110" s="67">
        <f t="shared" si="17"/>
        <v>102.57142857142857</v>
      </c>
      <c r="O110" s="67">
        <f t="shared" si="17"/>
        <v>107.71428571428571</v>
      </c>
      <c r="P110" s="67">
        <f t="shared" si="17"/>
        <v>138.97142857142856</v>
      </c>
      <c r="Q110" s="67">
        <f t="shared" si="17"/>
        <v>125.08571428571429</v>
      </c>
      <c r="R110" s="67">
        <f t="shared" si="17"/>
        <v>118.08571428571429</v>
      </c>
      <c r="S110" s="67">
        <f t="shared" si="17"/>
        <v>133.97142857142856</v>
      </c>
      <c r="T110" s="67">
        <f>T109/34</f>
        <v>137.91176470588235</v>
      </c>
      <c r="U110" s="67">
        <f>U109/34</f>
        <v>137.14705882352942</v>
      </c>
      <c r="V110" s="67">
        <f>V109/35</f>
        <v>130.82857142857142</v>
      </c>
      <c r="W110" s="67">
        <f>W109/35</f>
        <v>132.85714285714286</v>
      </c>
      <c r="X110" s="67">
        <f>X109/35</f>
        <v>117.94285714285714</v>
      </c>
      <c r="Y110" s="67">
        <f>Y109/35</f>
        <v>114.77142857142857</v>
      </c>
      <c r="Z110" s="67">
        <f>Z109/35</f>
        <v>112.31428571428572</v>
      </c>
      <c r="AA110" s="67">
        <f t="shared" ref="AA110:AH110" si="18">AA109/35</f>
        <v>111.25714285714285</v>
      </c>
      <c r="AB110" s="67">
        <f t="shared" si="18"/>
        <v>112.31428571428572</v>
      </c>
      <c r="AC110" s="67">
        <f t="shared" si="18"/>
        <v>126.62857142857143</v>
      </c>
      <c r="AD110" s="67">
        <f t="shared" si="18"/>
        <v>129.45714285714286</v>
      </c>
      <c r="AE110" s="67">
        <f t="shared" si="18"/>
        <v>105.22857142857143</v>
      </c>
      <c r="AF110" s="67">
        <f t="shared" si="18"/>
        <v>117.82857142857142</v>
      </c>
      <c r="AG110" s="67">
        <f t="shared" si="18"/>
        <v>108.25714285714285</v>
      </c>
      <c r="AH110" s="67">
        <f t="shared" si="18"/>
        <v>98.8</v>
      </c>
      <c r="AI110" s="67">
        <f>AI109/36</f>
        <v>109.11111111111111</v>
      </c>
      <c r="AJ110" s="67">
        <f>AJ109/36</f>
        <v>95.722222222222229</v>
      </c>
      <c r="AK110" s="67">
        <f>AK109/36</f>
        <v>94.277777777777771</v>
      </c>
      <c r="AL110" s="67">
        <f>AL109/36</f>
        <v>86.583333333333329</v>
      </c>
      <c r="AM110" s="67">
        <f t="shared" ref="AM110:AV110" si="19">AM109/36</f>
        <v>82.555555555555557</v>
      </c>
      <c r="AN110" s="67">
        <f t="shared" si="19"/>
        <v>84.277777777777771</v>
      </c>
      <c r="AO110" s="67">
        <f t="shared" si="19"/>
        <v>83.861111111111114</v>
      </c>
      <c r="AP110" s="67">
        <f t="shared" si="19"/>
        <v>86.138888888888886</v>
      </c>
      <c r="AQ110" s="67">
        <f t="shared" si="19"/>
        <v>79.416666666666671</v>
      </c>
      <c r="AR110" s="67">
        <f t="shared" si="19"/>
        <v>117.55555555555556</v>
      </c>
      <c r="AS110" s="67">
        <f t="shared" si="19"/>
        <v>132.86111111111111</v>
      </c>
      <c r="AT110" s="67">
        <f t="shared" si="19"/>
        <v>119.25</v>
      </c>
      <c r="AU110" s="67">
        <f t="shared" si="19"/>
        <v>104.61111111111111</v>
      </c>
      <c r="AV110" s="67">
        <f t="shared" si="19"/>
        <v>99.138888888888886</v>
      </c>
      <c r="AW110" s="67"/>
      <c r="AX110" s="67"/>
      <c r="AY110" s="68">
        <f>SUM(AM110:AX110)</f>
        <v>989.66666666666663</v>
      </c>
      <c r="AZ110" s="51">
        <f t="shared" si="11"/>
        <v>123.70833333333333</v>
      </c>
    </row>
    <row r="111" spans="1:52" x14ac:dyDescent="0.2">
      <c r="A111" s="71"/>
    </row>
  </sheetData>
  <phoneticPr fontId="7" type="noConversion"/>
  <pageMargins left="0.75" right="0.75" top="1" bottom="1" header="0.5" footer="0.5"/>
  <pageSetup paperSize="96" scale="27" orientation="landscape" horizontalDpi="4294967292" r:id="rId1"/>
  <headerFooter alignWithMargins="0">
    <oddHeader>&amp;C&amp;11ENOGEX EXPLORATION</oddHeader>
    <oddFooter>&amp;LNOTE:
ACTUAL SALES VOLUMES&amp;R&amp;D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44" baseType="lpstr">
      <vt:lpstr>2000</vt:lpstr>
      <vt:lpstr>1999</vt:lpstr>
      <vt:lpstr>1998</vt:lpstr>
      <vt:lpstr>1997</vt:lpstr>
      <vt:lpstr>production &amp; lp</vt:lpstr>
      <vt:lpstr>GRAPH</vt:lpstr>
      <vt:lpstr>SA #3</vt:lpstr>
      <vt:lpstr>SA #4</vt:lpstr>
      <vt:lpstr>SA #8</vt:lpstr>
      <vt:lpstr>SA #9</vt:lpstr>
      <vt:lpstr>SA #11</vt:lpstr>
      <vt:lpstr>SA #12</vt:lpstr>
      <vt:lpstr>SA #13</vt:lpstr>
      <vt:lpstr>SA #16</vt:lpstr>
      <vt:lpstr>SA #17</vt:lpstr>
      <vt:lpstr>SA #18</vt:lpstr>
      <vt:lpstr>SA #19</vt:lpstr>
      <vt:lpstr>SA #20</vt:lpstr>
      <vt:lpstr>SA #21</vt:lpstr>
      <vt:lpstr>SA #22</vt:lpstr>
      <vt:lpstr>SA #24</vt:lpstr>
      <vt:lpstr>SA #25</vt:lpstr>
      <vt:lpstr>SA #26</vt:lpstr>
      <vt:lpstr>SA #27</vt:lpstr>
      <vt:lpstr>SA #28</vt:lpstr>
      <vt:lpstr>SA #29</vt:lpstr>
      <vt:lpstr>SA #30</vt:lpstr>
      <vt:lpstr>SA #31</vt:lpstr>
      <vt:lpstr>SA #32</vt:lpstr>
      <vt:lpstr>SA #33</vt:lpstr>
      <vt:lpstr>SA #35</vt:lpstr>
      <vt:lpstr>SA #36</vt:lpstr>
      <vt:lpstr>SA #37</vt:lpstr>
      <vt:lpstr>SA #38</vt:lpstr>
      <vt:lpstr>ARCO #27-1</vt:lpstr>
      <vt:lpstr>ARCO #2-1</vt:lpstr>
      <vt:lpstr>ARCO #2-2</vt:lpstr>
      <vt:lpstr>ARCO #36-7</vt:lpstr>
      <vt:lpstr>ARCO #36-8</vt:lpstr>
      <vt:lpstr>BITTERCREEK</vt:lpstr>
      <vt:lpstr>BLACKHORSE</vt:lpstr>
      <vt:lpstr>FEDERAL 174</vt:lpstr>
      <vt:lpstr>FEDERAL GILBERT</vt:lpstr>
      <vt:lpstr>'production &amp; lp'!Print_Area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Havlíček Jan</cp:lastModifiedBy>
  <cp:lastPrinted>2000-11-17T22:07:07Z</cp:lastPrinted>
  <dcterms:created xsi:type="dcterms:W3CDTF">2000-06-12T04:29:31Z</dcterms:created>
  <dcterms:modified xsi:type="dcterms:W3CDTF">2023-09-10T12:23:09Z</dcterms:modified>
</cp:coreProperties>
</file>