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4220" windowHeight="9348"/>
  </bookViews>
  <sheets>
    <sheet name="Sheet1" sheetId="1" r:id="rId1"/>
    <sheet name="Sheet2" sheetId="2" r:id="rId2"/>
    <sheet name="Sheet3" sheetId="3" r:id="rId3"/>
  </sheets>
  <calcPr calcId="92512"/>
</workbook>
</file>

<file path=xl/calcChain.xml><?xml version="1.0" encoding="utf-8"?>
<calcChain xmlns="http://schemas.openxmlformats.org/spreadsheetml/2006/main">
  <c r="B7" i="1" l="1"/>
  <c r="D7" i="1"/>
  <c r="H7" i="1"/>
  <c r="I7" i="1"/>
  <c r="J7" i="1"/>
  <c r="K7" i="1"/>
  <c r="B8" i="1"/>
  <c r="D8" i="1"/>
  <c r="H8" i="1"/>
  <c r="I8" i="1"/>
  <c r="J8" i="1"/>
  <c r="K8" i="1"/>
  <c r="B9" i="1"/>
  <c r="D9" i="1"/>
  <c r="H9" i="1"/>
  <c r="I9" i="1"/>
  <c r="J9" i="1"/>
  <c r="K9" i="1"/>
  <c r="B10" i="1"/>
  <c r="D10" i="1"/>
  <c r="H10" i="1"/>
  <c r="I10" i="1"/>
  <c r="J10" i="1"/>
  <c r="K10" i="1"/>
  <c r="D11" i="1"/>
  <c r="H11" i="1"/>
  <c r="I11" i="1"/>
  <c r="J11" i="1"/>
  <c r="K11" i="1"/>
  <c r="I13" i="1"/>
  <c r="J13" i="1"/>
  <c r="K13" i="1"/>
</calcChain>
</file>

<file path=xl/sharedStrings.xml><?xml version="1.0" encoding="utf-8"?>
<sst xmlns="http://schemas.openxmlformats.org/spreadsheetml/2006/main" count="21" uniqueCount="20">
  <si>
    <t>MEXICANA DE COBRA , S.A. de C.V.</t>
  </si>
  <si>
    <t>Permian Gas Supply</t>
  </si>
  <si>
    <t>Transportation Costs</t>
  </si>
  <si>
    <t>Days/Mth</t>
  </si>
  <si>
    <t>Start</t>
  </si>
  <si>
    <t>DCQ</t>
  </si>
  <si>
    <t>MMBtu</t>
  </si>
  <si>
    <t>Incl. Fuel Cost</t>
  </si>
  <si>
    <t>Agency Fee</t>
  </si>
  <si>
    <t>Physical Fixed Price</t>
  </si>
  <si>
    <t>Socal Topack Market</t>
  </si>
  <si>
    <t>Totals</t>
  </si>
  <si>
    <t>Net Monthly Revenues</t>
  </si>
  <si>
    <t>EL PASO Pipeline Summer Economics</t>
  </si>
  <si>
    <t>( Transportation Value)</t>
  </si>
  <si>
    <t xml:space="preserve">Net Spread </t>
  </si>
  <si>
    <t>Net Spread / Mmbtu</t>
  </si>
  <si>
    <t>$$$</t>
  </si>
  <si>
    <t>Flow Rate @</t>
  </si>
  <si>
    <t>Current Market Prices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</si>
</sst>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5" formatCode="_(* #,##0_);_(* \(#,##0\);_(* &quot;-&quot;??_);_(@_)"/>
    <numFmt numFmtId="167" formatCode="_(&quot;$&quot;* #,##0.0000_);_(&quot;$&quot;* \(#,##0.0000\);_(&quot;$&quot;* &quot;-&quot;??_);_(@_)"/>
  </numFmts>
  <fonts count="7" x14ac:knownFonts="1">
    <font>
      <sz val="10"/>
      <name val="Arial"/>
    </font>
    <font>
      <sz val="10"/>
      <name val="Arial"/>
    </font>
    <font>
      <b/>
      <sz val="10"/>
      <color indexed="12"/>
      <name val="Arial"/>
      <family val="2"/>
    </font>
    <font>
      <b/>
      <sz val="8"/>
      <color indexed="12"/>
      <name val="Arial"/>
      <family val="2"/>
    </font>
    <font>
      <b/>
      <sz val="8"/>
      <name val="Arial"/>
      <family val="2"/>
    </font>
    <font>
      <b/>
      <sz val="10"/>
      <color indexed="18"/>
      <name val="Arial"/>
      <family val="2"/>
    </font>
    <font>
      <sz val="2.5"/>
      <color indexed="8"/>
      <name val="Arial"/>
      <family val="2"/>
    </font>
  </fonts>
  <fills count="2">
    <fill>
      <patternFill patternType="none"/>
    </fill>
    <fill>
      <patternFill patternType="gray125"/>
    </fill>
  </fills>
  <borders count="8">
    <border>
      <left/>
      <right/>
      <top/>
      <bottom/>
      <diagonal/>
    </border>
    <border>
      <left/>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17" fontId="0" fillId="0" borderId="0" xfId="0" applyNumberFormat="1"/>
    <xf numFmtId="9" fontId="2" fillId="0" borderId="0" xfId="3" applyFont="1"/>
    <xf numFmtId="165" fontId="0" fillId="0" borderId="0" xfId="1" applyNumberFormat="1" applyFont="1"/>
    <xf numFmtId="167" fontId="0" fillId="0" borderId="0" xfId="2" applyNumberFormat="1" applyFont="1"/>
    <xf numFmtId="9" fontId="0" fillId="0" borderId="0" xfId="0" applyNumberFormat="1"/>
    <xf numFmtId="44" fontId="0" fillId="0" borderId="0" xfId="2" applyNumberFormat="1" applyFont="1"/>
    <xf numFmtId="44" fontId="0" fillId="0" borderId="1" xfId="2" applyNumberFormat="1" applyFont="1" applyBorder="1"/>
    <xf numFmtId="0" fontId="0" fillId="0" borderId="0" xfId="0" applyAlignment="1">
      <alignment horizontal="center"/>
    </xf>
    <xf numFmtId="0" fontId="4" fillId="0" borderId="0" xfId="0" applyFont="1" applyAlignment="1">
      <alignment horizontal="center"/>
    </xf>
    <xf numFmtId="14" fontId="4" fillId="0" borderId="0" xfId="0" applyNumberFormat="1" applyFont="1" applyAlignment="1">
      <alignment horizontal="center"/>
    </xf>
    <xf numFmtId="9" fontId="3" fillId="0" borderId="0" xfId="3" applyFont="1" applyAlignment="1">
      <alignment horizontal="center"/>
    </xf>
    <xf numFmtId="9" fontId="4" fillId="0" borderId="0" xfId="0" applyNumberFormat="1" applyFont="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0" fillId="0" borderId="4" xfId="0" applyBorder="1"/>
    <xf numFmtId="0" fontId="0" fillId="0" borderId="5" xfId="0" applyBorder="1"/>
    <xf numFmtId="167" fontId="5" fillId="0" borderId="4" xfId="2" applyNumberFormat="1" applyFont="1" applyBorder="1"/>
    <xf numFmtId="167" fontId="5" fillId="0" borderId="5" xfId="2" applyNumberFormat="1" applyFont="1" applyBorder="1"/>
    <xf numFmtId="167" fontId="5" fillId="0" borderId="6" xfId="2" applyNumberFormat="1" applyFont="1" applyBorder="1"/>
    <xf numFmtId="167" fontId="5" fillId="0" borderId="7" xfId="2" applyNumberFormat="1" applyFont="1" applyBorder="1"/>
    <xf numFmtId="0" fontId="6" fillId="0" borderId="0" xfId="0" applyFont="1" applyAlignment="1">
      <alignment horizontal="center"/>
    </xf>
    <xf numFmtId="0" fontId="0" fillId="0" borderId="2" xfId="0" applyBorder="1" applyAlignment="1">
      <alignment horizontal="center"/>
    </xf>
    <xf numFmtId="0" fontId="0" fillId="0" borderId="3" xfId="0"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xdr:col>
      <xdr:colOff>457200</xdr:colOff>
      <xdr:row>19</xdr:row>
      <xdr:rowOff>68580</xdr:rowOff>
    </xdr:from>
    <xdr:to>
      <xdr:col>9</xdr:col>
      <xdr:colOff>365760</xdr:colOff>
      <xdr:row>31</xdr:row>
      <xdr:rowOff>121920</xdr:rowOff>
    </xdr:to>
    <xdr:sp macro="" textlink="">
      <xdr:nvSpPr>
        <xdr:cNvPr id="1026" name="Text Box 2"/>
        <xdr:cNvSpPr txBox="1">
          <a:spLocks noChangeArrowheads="1"/>
        </xdr:cNvSpPr>
      </xdr:nvSpPr>
      <xdr:spPr bwMode="auto">
        <a:xfrm>
          <a:off x="1066800" y="3284220"/>
          <a:ext cx="8221980" cy="206502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txBody>
        <a:bodyPr vertOverflow="clip" wrap="square" lIns="91440" tIns="45720" rIns="91440" bIns="45720" anchor="t" upright="1"/>
        <a:lstStyle/>
        <a:p>
          <a:pPr algn="l" rtl="0">
            <a:defRPr sz="1000"/>
          </a:pPr>
          <a:r>
            <a:rPr lang="en-US" sz="1000" b="1" i="1" u="none" strike="noStrike" baseline="0">
              <a:solidFill>
                <a:srgbClr val="000000"/>
              </a:solidFill>
              <a:latin typeface="Arial"/>
              <a:cs typeface="Arial"/>
            </a:rPr>
            <a:t>This information is provided to you pursuant to your request and is solely for informational purposes and without prejudice or limitation to any rights of Enron North America Corp. or any of its affiliates.  This information reflects  calculations made by Enron North America Corp. which may or may not have been calculated in accordance with the provisions of any agreements between Enron North America Corp. or any of its affiliates and you, and such information is subject to change at any time.  Further, Enron North America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North America Corp. or any of its affiliates (which are expressly released).</a:t>
          </a:r>
          <a:endParaRPr lang="en-US" sz="600" b="0" i="0" u="none" strike="noStrike" baseline="0">
            <a:solidFill>
              <a:srgbClr val="000000"/>
            </a:solidFill>
            <a:latin typeface="Arial"/>
            <a:cs typeface="Arial"/>
          </a:endParaRPr>
        </a:p>
        <a:p>
          <a:pPr algn="l" rtl="0">
            <a:defRPr sz="1000"/>
          </a:pPr>
          <a:endParaRPr lang="en-US" sz="6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8"/>
  <sheetViews>
    <sheetView tabSelected="1" topLeftCell="B1" workbookViewId="0">
      <selection activeCell="H34" sqref="H34"/>
    </sheetView>
  </sheetViews>
  <sheetFormatPr defaultRowHeight="13.2" x14ac:dyDescent="0.25"/>
  <cols>
    <col min="3" max="3" width="10.33203125" bestFit="1" customWidth="1"/>
    <col min="4" max="4" width="10.5546875" bestFit="1" customWidth="1"/>
    <col min="5" max="5" width="18.44140625" bestFit="1" customWidth="1"/>
    <col min="6" max="6" width="18.5546875" bestFit="1" customWidth="1"/>
    <col min="7" max="7" width="18.44140625" bestFit="1" customWidth="1"/>
    <col min="8" max="8" width="20" bestFit="1" customWidth="1"/>
    <col min="9" max="10" width="16" bestFit="1" customWidth="1"/>
    <col min="11" max="11" width="18.88671875" bestFit="1" customWidth="1"/>
  </cols>
  <sheetData>
    <row r="1" spans="1:11" x14ac:dyDescent="0.25">
      <c r="A1" t="s">
        <v>0</v>
      </c>
    </row>
    <row r="2" spans="1:11" ht="13.8" thickBot="1" x14ac:dyDescent="0.3">
      <c r="A2" t="s">
        <v>13</v>
      </c>
    </row>
    <row r="3" spans="1:11" x14ac:dyDescent="0.25">
      <c r="E3" s="22" t="s">
        <v>19</v>
      </c>
      <c r="F3" s="23"/>
    </row>
    <row r="4" spans="1:11" x14ac:dyDescent="0.25">
      <c r="A4" s="10" t="s">
        <v>4</v>
      </c>
      <c r="B4" s="9" t="s">
        <v>3</v>
      </c>
      <c r="C4" s="9" t="s">
        <v>5</v>
      </c>
      <c r="D4" s="9" t="s">
        <v>18</v>
      </c>
      <c r="E4" s="13" t="s">
        <v>1</v>
      </c>
      <c r="F4" s="14" t="s">
        <v>10</v>
      </c>
      <c r="G4" s="9" t="s">
        <v>2</v>
      </c>
      <c r="H4" s="9" t="s">
        <v>16</v>
      </c>
      <c r="I4" s="9" t="s">
        <v>15</v>
      </c>
      <c r="J4" s="9" t="s">
        <v>8</v>
      </c>
      <c r="K4" s="9" t="s">
        <v>12</v>
      </c>
    </row>
    <row r="5" spans="1:11" x14ac:dyDescent="0.25">
      <c r="A5" s="9"/>
      <c r="B5" s="9"/>
      <c r="C5" s="9" t="s">
        <v>6</v>
      </c>
      <c r="D5" s="11">
        <v>0.75</v>
      </c>
      <c r="E5" s="13" t="s">
        <v>9</v>
      </c>
      <c r="F5" s="14" t="s">
        <v>9</v>
      </c>
      <c r="G5" s="9" t="s">
        <v>7</v>
      </c>
      <c r="H5" s="9" t="s">
        <v>14</v>
      </c>
      <c r="I5" s="9" t="s">
        <v>17</v>
      </c>
      <c r="J5" s="12">
        <v>0.25</v>
      </c>
      <c r="K5" s="9"/>
    </row>
    <row r="6" spans="1:11" x14ac:dyDescent="0.25">
      <c r="C6" s="8"/>
      <c r="D6" s="2"/>
      <c r="E6" s="15"/>
      <c r="F6" s="16"/>
      <c r="J6" s="5"/>
    </row>
    <row r="7" spans="1:11" x14ac:dyDescent="0.25">
      <c r="A7" s="1">
        <v>37043</v>
      </c>
      <c r="B7" s="8">
        <f>A8-A7</f>
        <v>30</v>
      </c>
      <c r="C7" s="3">
        <v>11418</v>
      </c>
      <c r="D7" s="3">
        <f>C7*$D$5</f>
        <v>8563.5</v>
      </c>
      <c r="E7" s="17">
        <v>3.85</v>
      </c>
      <c r="F7" s="18">
        <v>10.8</v>
      </c>
      <c r="G7" s="4">
        <v>0.505</v>
      </c>
      <c r="H7" s="4">
        <f>F7-(E7+G7)</f>
        <v>6.4450000000000003</v>
      </c>
      <c r="I7" s="6">
        <f>H7*D7*B7</f>
        <v>1655752.7250000001</v>
      </c>
      <c r="J7" s="6">
        <f>I7*$J$5</f>
        <v>413938.18125000002</v>
      </c>
      <c r="K7" s="6">
        <f>I7-J7</f>
        <v>1241814.5437500002</v>
      </c>
    </row>
    <row r="8" spans="1:11" x14ac:dyDescent="0.25">
      <c r="A8" s="1">
        <v>37073</v>
      </c>
      <c r="B8" s="8">
        <f>A8-A7</f>
        <v>30</v>
      </c>
      <c r="C8" s="3">
        <v>11418</v>
      </c>
      <c r="D8" s="3">
        <f>C8*$D$5</f>
        <v>8563.5</v>
      </c>
      <c r="E8" s="17">
        <v>4.0199999999999996</v>
      </c>
      <c r="F8" s="18">
        <v>10.17</v>
      </c>
      <c r="G8" s="4">
        <v>0.505</v>
      </c>
      <c r="H8" s="4">
        <f>F8-(E8+G8)</f>
        <v>5.6450000000000005</v>
      </c>
      <c r="I8" s="6">
        <f>H8*D8*B8</f>
        <v>1450228.7250000001</v>
      </c>
      <c r="J8" s="6">
        <f>I8*$J$5</f>
        <v>362557.18125000002</v>
      </c>
      <c r="K8" s="6">
        <f>I8-J8</f>
        <v>1087671.5437500002</v>
      </c>
    </row>
    <row r="9" spans="1:11" x14ac:dyDescent="0.25">
      <c r="A9" s="1">
        <v>37104</v>
      </c>
      <c r="B9" s="8">
        <f>A9-A8</f>
        <v>31</v>
      </c>
      <c r="C9" s="3">
        <v>11418</v>
      </c>
      <c r="D9" s="3">
        <f>C9*$D$5</f>
        <v>8563.5</v>
      </c>
      <c r="E9" s="17">
        <v>4.0199999999999996</v>
      </c>
      <c r="F9" s="18">
        <v>10.119999999999999</v>
      </c>
      <c r="G9" s="4">
        <v>0.505</v>
      </c>
      <c r="H9" s="4">
        <f>F9-(E9+G9)</f>
        <v>5.5949999999999998</v>
      </c>
      <c r="I9" s="6">
        <f>H9*D9*B9</f>
        <v>1485296.2575000001</v>
      </c>
      <c r="J9" s="6">
        <f>I9*$J$5</f>
        <v>371324.06437500002</v>
      </c>
      <c r="K9" s="6">
        <f>I9-J9</f>
        <v>1113972.193125</v>
      </c>
    </row>
    <row r="10" spans="1:11" x14ac:dyDescent="0.25">
      <c r="A10" s="1">
        <v>37135</v>
      </c>
      <c r="B10" s="8">
        <f>A10-A9</f>
        <v>31</v>
      </c>
      <c r="C10" s="3">
        <v>11418</v>
      </c>
      <c r="D10" s="3">
        <f>C10*$D$5</f>
        <v>8563.5</v>
      </c>
      <c r="E10" s="17">
        <v>4.0199999999999996</v>
      </c>
      <c r="F10" s="18">
        <v>9.33</v>
      </c>
      <c r="G10" s="4">
        <v>0.505</v>
      </c>
      <c r="H10" s="4">
        <f>F10-(E10+G10)</f>
        <v>4.8050000000000006</v>
      </c>
      <c r="I10" s="6">
        <f>H10*D10*B10</f>
        <v>1275576.1425000003</v>
      </c>
      <c r="J10" s="6">
        <f>I10*$J$5</f>
        <v>318894.03562500008</v>
      </c>
      <c r="K10" s="6">
        <f>I10-J10</f>
        <v>956682.10687500029</v>
      </c>
    </row>
    <row r="11" spans="1:11" ht="13.8" thickBot="1" x14ac:dyDescent="0.3">
      <c r="A11" s="1">
        <v>37165</v>
      </c>
      <c r="B11" s="8">
        <v>31</v>
      </c>
      <c r="C11" s="3">
        <v>11418</v>
      </c>
      <c r="D11" s="3">
        <f>C11*$D$5</f>
        <v>8563.5</v>
      </c>
      <c r="E11" s="19">
        <v>4.0199999999999996</v>
      </c>
      <c r="F11" s="20">
        <v>8.27</v>
      </c>
      <c r="G11" s="4">
        <v>0.505</v>
      </c>
      <c r="H11" s="4">
        <f>F11-(E11+G11)</f>
        <v>3.7450000000000001</v>
      </c>
      <c r="I11" s="6">
        <f>H11*D11*B11</f>
        <v>994179.53250000009</v>
      </c>
      <c r="J11" s="6">
        <f>I11*$J$5</f>
        <v>248544.88312500002</v>
      </c>
      <c r="K11" s="6">
        <f>I11-J11</f>
        <v>745634.64937500004</v>
      </c>
    </row>
    <row r="12" spans="1:11" x14ac:dyDescent="0.25">
      <c r="C12" s="3"/>
      <c r="D12" s="3"/>
      <c r="E12" s="4"/>
      <c r="F12" s="4"/>
      <c r="G12" s="4"/>
      <c r="H12" s="4"/>
      <c r="I12" s="6"/>
      <c r="J12" s="6"/>
      <c r="K12" s="6"/>
    </row>
    <row r="13" spans="1:11" ht="13.8" thickBot="1" x14ac:dyDescent="0.3">
      <c r="H13" t="s">
        <v>11</v>
      </c>
      <c r="I13" s="7">
        <f>SUM(I7:I11)</f>
        <v>6861033.3825000003</v>
      </c>
      <c r="J13" s="7">
        <f>SUM(J7:J11)</f>
        <v>1715258.3456250001</v>
      </c>
      <c r="K13" s="7">
        <f>SUM(K7:K11)</f>
        <v>5145775.0368750012</v>
      </c>
    </row>
    <row r="14" spans="1:11" ht="13.8" thickTop="1" x14ac:dyDescent="0.25"/>
    <row r="28" spans="5:7" x14ac:dyDescent="0.25">
      <c r="E28" s="21"/>
      <c r="F28" s="21"/>
      <c r="G28" s="21"/>
    </row>
  </sheetData>
  <mergeCells count="1">
    <mergeCell ref="E3:F3"/>
  </mergeCells>
  <phoneticPr fontId="0" type="noConversion"/>
  <pageMargins left="0.75" right="0.75" top="1" bottom="1" header="0.5" footer="0.5"/>
  <pageSetup scale="7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btychol</dc:creator>
  <cp:lastModifiedBy>Havlíček Jan</cp:lastModifiedBy>
  <cp:lastPrinted>2001-05-29T18:45:27Z</cp:lastPrinted>
  <dcterms:created xsi:type="dcterms:W3CDTF">2001-05-29T18:06:51Z</dcterms:created>
  <dcterms:modified xsi:type="dcterms:W3CDTF">2023-09-10T12:23:37Z</dcterms:modified>
</cp:coreProperties>
</file>