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07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6" i="1" l="1"/>
  <c r="G7" i="1"/>
  <c r="C8" i="1"/>
  <c r="E8" i="1"/>
  <c r="G8" i="1"/>
  <c r="I8" i="1"/>
  <c r="K8" i="1"/>
  <c r="C9" i="1"/>
  <c r="E9" i="1"/>
  <c r="G9" i="1"/>
  <c r="I9" i="1"/>
  <c r="K9" i="1"/>
  <c r="C10" i="1"/>
  <c r="E10" i="1"/>
  <c r="G10" i="1"/>
  <c r="I10" i="1"/>
  <c r="K10" i="1"/>
  <c r="I14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</calcChain>
</file>

<file path=xl/sharedStrings.xml><?xml version="1.0" encoding="utf-8"?>
<sst xmlns="http://schemas.openxmlformats.org/spreadsheetml/2006/main" count="29" uniqueCount="25">
  <si>
    <t>1237-E</t>
  </si>
  <si>
    <t>Bill Cap</t>
  </si>
  <si>
    <t>1205-E</t>
  </si>
  <si>
    <t>1235-E</t>
  </si>
  <si>
    <t>Tier 1 Delivery</t>
  </si>
  <si>
    <t>Tier 2 Delivery</t>
  </si>
  <si>
    <t>W.A. Delivery</t>
  </si>
  <si>
    <t>DR</t>
  </si>
  <si>
    <t>DRLI</t>
  </si>
  <si>
    <t>DM</t>
  </si>
  <si>
    <t>DS</t>
  </si>
  <si>
    <t>DT</t>
  </si>
  <si>
    <t>Tier 1</t>
  </si>
  <si>
    <t>Tier 2</t>
  </si>
  <si>
    <t>DS LI</t>
  </si>
  <si>
    <t>DT LI</t>
  </si>
  <si>
    <t>Total</t>
  </si>
  <si>
    <t>Total Res</t>
  </si>
  <si>
    <t>Effective Begin Date</t>
  </si>
  <si>
    <t>Advice Letter</t>
  </si>
  <si>
    <t>SDG&amp;E</t>
  </si>
  <si>
    <t>Residential Rate Schedule</t>
  </si>
  <si>
    <t>SDG&amp;E Residential Rates for Consumption of 500 kWh or Less</t>
  </si>
  <si>
    <t>Implicit Commodity *</t>
  </si>
  <si>
    <t>* The implicit commodity includes all energy and procurement costs ( all PX charges, ancillary services, and utility procurement costs)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</si>
</sst>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7" fontId="0" fillId="0" borderId="0" xfId="0" applyNumberFormat="1"/>
    <xf numFmtId="9" fontId="0" fillId="0" borderId="0" xfId="2" applyFont="1"/>
    <xf numFmtId="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9" fontId="2" fillId="0" borderId="0" xfId="2" applyFont="1"/>
    <xf numFmtId="164" fontId="0" fillId="0" borderId="1" xfId="1" applyNumberFormat="1" applyFont="1" applyBorder="1"/>
    <xf numFmtId="0" fontId="2" fillId="0" borderId="0" xfId="0" applyFont="1"/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H33" sqref="H32:H33"/>
    </sheetView>
  </sheetViews>
  <sheetFormatPr defaultRowHeight="13.2" x14ac:dyDescent="0.25"/>
  <cols>
    <col min="1" max="1" width="22.88671875" bestFit="1" customWidth="1"/>
    <col min="2" max="9" width="9.33203125" bestFit="1" customWidth="1"/>
  </cols>
  <sheetData>
    <row r="1" spans="1:11" x14ac:dyDescent="0.25">
      <c r="A1" s="9" t="s">
        <v>22</v>
      </c>
      <c r="B1" s="9"/>
      <c r="C1" s="9"/>
      <c r="D1" s="9"/>
      <c r="E1" s="9"/>
      <c r="F1" s="9"/>
      <c r="G1" s="9"/>
      <c r="H1" s="9"/>
      <c r="I1" s="9"/>
      <c r="J1" s="9"/>
      <c r="K1" s="9"/>
    </row>
    <row r="3" spans="1:11" x14ac:dyDescent="0.25">
      <c r="A3" s="8" t="s">
        <v>20</v>
      </c>
    </row>
    <row r="4" spans="1:11" x14ac:dyDescent="0.25">
      <c r="A4" t="s">
        <v>19</v>
      </c>
      <c r="C4" t="s">
        <v>2</v>
      </c>
      <c r="E4" t="s">
        <v>0</v>
      </c>
      <c r="G4" t="s">
        <v>2</v>
      </c>
      <c r="I4" t="s">
        <v>3</v>
      </c>
      <c r="K4" t="s">
        <v>3</v>
      </c>
    </row>
    <row r="5" spans="1:11" x14ac:dyDescent="0.25">
      <c r="A5" t="s">
        <v>18</v>
      </c>
      <c r="C5" s="1">
        <v>36678</v>
      </c>
      <c r="E5" s="1">
        <v>36739</v>
      </c>
      <c r="G5" s="1">
        <v>36800</v>
      </c>
      <c r="I5" s="1">
        <v>36831</v>
      </c>
      <c r="K5" s="1">
        <v>36923</v>
      </c>
    </row>
    <row r="6" spans="1:11" x14ac:dyDescent="0.25">
      <c r="A6" t="s">
        <v>4</v>
      </c>
      <c r="B6" s="3">
        <v>0.54</v>
      </c>
      <c r="C6" s="4">
        <v>5.85</v>
      </c>
      <c r="D6" s="4"/>
      <c r="E6" s="4">
        <v>2.04</v>
      </c>
      <c r="F6" s="4"/>
      <c r="G6" s="4">
        <f>5.85+1.08</f>
        <v>6.93</v>
      </c>
      <c r="H6" s="4"/>
      <c r="I6" s="4">
        <v>6.77</v>
      </c>
      <c r="J6" s="4"/>
      <c r="K6" s="4">
        <v>6.77</v>
      </c>
    </row>
    <row r="7" spans="1:11" x14ac:dyDescent="0.25">
      <c r="A7" t="s">
        <v>5</v>
      </c>
      <c r="B7" s="3">
        <v>0.46</v>
      </c>
      <c r="C7" s="4">
        <v>7.86</v>
      </c>
      <c r="D7" s="4"/>
      <c r="E7" s="4">
        <v>4.05</v>
      </c>
      <c r="F7" s="4"/>
      <c r="G7" s="4">
        <f>7.86+0.108</f>
        <v>7.968</v>
      </c>
      <c r="H7" s="4"/>
      <c r="I7" s="4">
        <v>8.77</v>
      </c>
      <c r="J7" s="4"/>
      <c r="K7" s="4">
        <v>8.77</v>
      </c>
    </row>
    <row r="8" spans="1:11" x14ac:dyDescent="0.25">
      <c r="A8" t="s">
        <v>6</v>
      </c>
      <c r="C8" s="4">
        <f>C6*$B$6+C7*$B$7</f>
        <v>6.7745999999999995</v>
      </c>
      <c r="D8" s="4"/>
      <c r="E8" s="4">
        <f>E6*$B$6+E7*$B$7</f>
        <v>2.9645999999999999</v>
      </c>
      <c r="F8" s="4"/>
      <c r="G8" s="4">
        <f>G6*$B$6+G7*$B$7</f>
        <v>7.4074799999999996</v>
      </c>
      <c r="H8" s="4"/>
      <c r="I8" s="4">
        <f>I6*$B$6+I7*$B$7</f>
        <v>7.69</v>
      </c>
      <c r="J8" s="4"/>
      <c r="K8" s="4">
        <f>K6*$B$6+K7*$B$7</f>
        <v>7.69</v>
      </c>
    </row>
    <row r="9" spans="1:11" x14ac:dyDescent="0.25">
      <c r="A9" t="s">
        <v>1</v>
      </c>
      <c r="C9" s="4">
        <f>68/500*100</f>
        <v>13.600000000000001</v>
      </c>
      <c r="D9" s="4"/>
      <c r="E9" s="4">
        <f>68/500*100</f>
        <v>13.600000000000001</v>
      </c>
      <c r="F9" s="4"/>
      <c r="G9" s="4">
        <f>68/500*100</f>
        <v>13.600000000000001</v>
      </c>
      <c r="H9" s="4"/>
      <c r="I9" s="4">
        <f>68/500*100</f>
        <v>13.600000000000001</v>
      </c>
      <c r="J9" s="4"/>
      <c r="K9" s="4">
        <f>75/500*100</f>
        <v>15</v>
      </c>
    </row>
    <row r="10" spans="1:11" ht="13.8" thickBot="1" x14ac:dyDescent="0.3">
      <c r="A10" t="s">
        <v>23</v>
      </c>
      <c r="C10" s="7">
        <f>C9-C8</f>
        <v>6.8254000000000019</v>
      </c>
      <c r="D10" s="7"/>
      <c r="E10" s="7">
        <f>E9-E8</f>
        <v>10.635400000000001</v>
      </c>
      <c r="F10" s="7"/>
      <c r="G10" s="7">
        <f>G9-G8</f>
        <v>6.1925200000000018</v>
      </c>
      <c r="H10" s="7"/>
      <c r="I10" s="7">
        <f>I9-I8</f>
        <v>5.910000000000001</v>
      </c>
      <c r="J10" s="7"/>
      <c r="K10" s="7">
        <f>K9-K8</f>
        <v>7.31</v>
      </c>
    </row>
    <row r="11" spans="1:11" ht="13.8" thickTop="1" x14ac:dyDescent="0.25"/>
    <row r="13" spans="1:11" x14ac:dyDescent="0.25">
      <c r="A13" t="s">
        <v>21</v>
      </c>
      <c r="B13" t="s">
        <v>7</v>
      </c>
      <c r="C13" t="s">
        <v>8</v>
      </c>
      <c r="D13" t="s">
        <v>9</v>
      </c>
      <c r="E13" t="s">
        <v>10</v>
      </c>
      <c r="F13" t="s">
        <v>14</v>
      </c>
      <c r="G13" t="s">
        <v>11</v>
      </c>
      <c r="H13" t="s">
        <v>15</v>
      </c>
      <c r="I13" t="s">
        <v>17</v>
      </c>
    </row>
    <row r="14" spans="1:11" x14ac:dyDescent="0.25">
      <c r="A14" t="s">
        <v>12</v>
      </c>
      <c r="B14" s="5">
        <v>2845</v>
      </c>
      <c r="C14" s="5">
        <v>386</v>
      </c>
      <c r="D14" s="5">
        <v>47</v>
      </c>
      <c r="E14" s="5">
        <v>12</v>
      </c>
      <c r="F14" s="5">
        <v>2</v>
      </c>
      <c r="G14" s="5">
        <v>92</v>
      </c>
      <c r="H14" s="5">
        <v>17</v>
      </c>
      <c r="I14" s="5">
        <f>SUM(B14:H14)</f>
        <v>3401</v>
      </c>
    </row>
    <row r="15" spans="1:11" x14ac:dyDescent="0.25">
      <c r="A15" t="s">
        <v>13</v>
      </c>
      <c r="B15" s="5">
        <v>2673</v>
      </c>
      <c r="C15" s="5">
        <v>158</v>
      </c>
      <c r="D15" s="5">
        <v>36</v>
      </c>
      <c r="E15" s="5">
        <v>1</v>
      </c>
      <c r="F15" s="5">
        <v>0</v>
      </c>
      <c r="G15" s="5">
        <v>34</v>
      </c>
      <c r="H15" s="5">
        <v>6</v>
      </c>
      <c r="I15" s="5">
        <f>SUM(B15:H15)</f>
        <v>2908</v>
      </c>
    </row>
    <row r="16" spans="1:11" x14ac:dyDescent="0.25">
      <c r="A16" t="s">
        <v>16</v>
      </c>
      <c r="B16" s="5">
        <f>SUM(B14:B15)</f>
        <v>5518</v>
      </c>
      <c r="C16" s="5">
        <f t="shared" ref="C16:I16" si="0">SUM(C14:C15)</f>
        <v>544</v>
      </c>
      <c r="D16" s="5">
        <f t="shared" si="0"/>
        <v>83</v>
      </c>
      <c r="E16" s="5">
        <f t="shared" si="0"/>
        <v>13</v>
      </c>
      <c r="F16" s="5">
        <f t="shared" si="0"/>
        <v>2</v>
      </c>
      <c r="G16" s="5">
        <f t="shared" si="0"/>
        <v>126</v>
      </c>
      <c r="H16" s="5">
        <f t="shared" si="0"/>
        <v>23</v>
      </c>
      <c r="I16" s="5">
        <f t="shared" si="0"/>
        <v>6309</v>
      </c>
    </row>
    <row r="17" spans="1:9" x14ac:dyDescent="0.25">
      <c r="A17" t="s">
        <v>12</v>
      </c>
      <c r="B17" s="2">
        <f>B14/B16</f>
        <v>0.51558535701341068</v>
      </c>
      <c r="C17" s="2">
        <f t="shared" ref="C17:I17" si="1">C14/C16</f>
        <v>0.7095588235294118</v>
      </c>
      <c r="D17" s="2">
        <f t="shared" si="1"/>
        <v>0.5662650602409639</v>
      </c>
      <c r="E17" s="2">
        <f t="shared" si="1"/>
        <v>0.92307692307692313</v>
      </c>
      <c r="F17" s="2">
        <f t="shared" si="1"/>
        <v>1</v>
      </c>
      <c r="G17" s="2">
        <f t="shared" si="1"/>
        <v>0.73015873015873012</v>
      </c>
      <c r="H17" s="2">
        <f t="shared" si="1"/>
        <v>0.73913043478260865</v>
      </c>
      <c r="I17" s="6">
        <f t="shared" si="1"/>
        <v>0.53907116817245204</v>
      </c>
    </row>
    <row r="18" spans="1:9" x14ac:dyDescent="0.25">
      <c r="A18" t="s">
        <v>13</v>
      </c>
      <c r="B18" s="2">
        <f>B15/B16</f>
        <v>0.48441464298658932</v>
      </c>
      <c r="C18" s="2">
        <f t="shared" ref="C18:I18" si="2">C15/C16</f>
        <v>0.29044117647058826</v>
      </c>
      <c r="D18" s="2">
        <f t="shared" si="2"/>
        <v>0.43373493975903615</v>
      </c>
      <c r="E18" s="2">
        <f t="shared" si="2"/>
        <v>7.6923076923076927E-2</v>
      </c>
      <c r="F18" s="2">
        <f t="shared" si="2"/>
        <v>0</v>
      </c>
      <c r="G18" s="2">
        <f t="shared" si="2"/>
        <v>0.26984126984126983</v>
      </c>
      <c r="H18" s="2">
        <f t="shared" si="2"/>
        <v>0.2608695652173913</v>
      </c>
      <c r="I18" s="6">
        <f t="shared" si="2"/>
        <v>0.46092883182754796</v>
      </c>
    </row>
    <row r="21" spans="1:9" x14ac:dyDescent="0.25">
      <c r="A21" t="s">
        <v>24</v>
      </c>
    </row>
  </sheetData>
  <mergeCells count="1">
    <mergeCell ref="A1:K1"/>
  </mergeCells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ryang</dc:creator>
  <cp:lastModifiedBy>Havlíček Jan</cp:lastModifiedBy>
  <dcterms:created xsi:type="dcterms:W3CDTF">2000-08-23T20:38:12Z</dcterms:created>
  <dcterms:modified xsi:type="dcterms:W3CDTF">2023-09-10T12:23:38Z</dcterms:modified>
</cp:coreProperties>
</file>