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80" windowHeight="832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F2" i="1" l="1"/>
  <c r="G2" i="1"/>
  <c r="F3" i="1"/>
  <c r="G3" i="1"/>
  <c r="E4" i="1"/>
  <c r="F4" i="1"/>
  <c r="G4" i="1"/>
  <c r="E5" i="1"/>
  <c r="F5" i="1"/>
  <c r="G5" i="1"/>
  <c r="D6" i="1"/>
  <c r="E6" i="1"/>
  <c r="F6" i="1"/>
  <c r="G6" i="1"/>
  <c r="D7" i="1"/>
  <c r="F7" i="1"/>
  <c r="G7" i="1"/>
  <c r="E8" i="1"/>
  <c r="F8" i="1"/>
  <c r="G8" i="1"/>
  <c r="D9" i="1"/>
  <c r="E9" i="1"/>
  <c r="F9" i="1"/>
  <c r="G9" i="1"/>
  <c r="D10" i="1"/>
  <c r="F10" i="1"/>
  <c r="G10" i="1"/>
  <c r="F11" i="1"/>
  <c r="G11" i="1"/>
  <c r="F12" i="1"/>
  <c r="G12" i="1"/>
  <c r="F13" i="1"/>
  <c r="G13" i="1"/>
  <c r="D14" i="1"/>
  <c r="F14" i="1"/>
  <c r="G14" i="1"/>
  <c r="E15" i="1"/>
  <c r="F15" i="1"/>
  <c r="G15" i="1"/>
  <c r="D16" i="1"/>
  <c r="E16" i="1"/>
  <c r="F16" i="1"/>
  <c r="G16" i="1"/>
  <c r="E17" i="1"/>
  <c r="F17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</calcChain>
</file>

<file path=xl/sharedStrings.xml><?xml version="1.0" encoding="utf-8"?>
<sst xmlns="http://schemas.openxmlformats.org/spreadsheetml/2006/main" count="94" uniqueCount="34">
  <si>
    <t>Counterparty</t>
  </si>
  <si>
    <t>Total # Firm GTCs</t>
  </si>
  <si>
    <t>Total # "Spot" GTCs</t>
  </si>
  <si>
    <t>Credit Watch Rating</t>
  </si>
  <si>
    <t>TOTAL DEALS CLEARING ON GTCs</t>
  </si>
  <si>
    <t>CP ID#</t>
  </si>
  <si>
    <t>BILATERAL MASTER FIRM CONTRACT</t>
  </si>
  <si>
    <t>BILATERAL MASTER "SPOT" CONTRACT</t>
  </si>
  <si>
    <t>OTHER MASTER CONTRACTS</t>
  </si>
  <si>
    <t>NOTES / COMMENTS</t>
  </si>
  <si>
    <t>Total # Online GTCs</t>
  </si>
  <si>
    <t>Colonial Energy Inc.</t>
  </si>
  <si>
    <t>Constellation Power Source, Inc.</t>
  </si>
  <si>
    <t>Duke Energy Marketing Limited Partnership</t>
  </si>
  <si>
    <t>Dynegy Canada Inc.</t>
  </si>
  <si>
    <t>Engage Energy Canada L.P.</t>
  </si>
  <si>
    <t>Hess Energy Services Company, LLC</t>
  </si>
  <si>
    <t>Nexen Marketing</t>
  </si>
  <si>
    <t>USGT/Aquila, L.P.</t>
  </si>
  <si>
    <t>Torch Energy TM, Inc.</t>
  </si>
  <si>
    <t>Nicor Gas Company</t>
  </si>
  <si>
    <t>Pepco Gas Services, Inc.</t>
  </si>
  <si>
    <t>Ashland Specialty Chemicals Company</t>
  </si>
  <si>
    <t>Tenaska Gas Storage, LLC</t>
  </si>
  <si>
    <t>Noble Gas Marketing Inc.</t>
  </si>
  <si>
    <t>Prior Energy Corporation</t>
  </si>
  <si>
    <t>Highland Energy Company</t>
  </si>
  <si>
    <t>N/A</t>
  </si>
  <si>
    <t>MPSF terminated effective 10/1/99 per Counterparty letter dated 8/31/1999.</t>
  </si>
  <si>
    <t>MPSFI rejected for EOL per Credit 10/12/99.</t>
  </si>
  <si>
    <t>GISB Assigned to HPL/AEP/Lodisco.</t>
  </si>
  <si>
    <t>96001113 MPSFI 08/01/94</t>
  </si>
  <si>
    <t>96001224 MPSS 09/01/94</t>
  </si>
  <si>
    <t>MPSS rejected for EOL per Credit 10/12/99.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</si>
</sst>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tabSelected="1" workbookViewId="0">
      <pane ySplit="1" topLeftCell="A2" activePane="bottomLeft" state="frozen"/>
      <selection pane="bottomLeft"/>
    </sheetView>
  </sheetViews>
  <sheetFormatPr defaultColWidth="9.109375" defaultRowHeight="13.8" x14ac:dyDescent="0.3"/>
  <cols>
    <col min="1" max="1" width="38.5546875" style="1" customWidth="1"/>
    <col min="2" max="2" width="8.5546875" style="2" customWidth="1"/>
    <col min="3" max="3" width="10.88671875" style="2" bestFit="1" customWidth="1"/>
    <col min="4" max="4" width="9.6640625" style="2" bestFit="1" customWidth="1"/>
    <col min="5" max="5" width="9.6640625" style="2" customWidth="1"/>
    <col min="6" max="6" width="11.109375" style="2" customWidth="1"/>
    <col min="7" max="7" width="11.88671875" style="2" bestFit="1" customWidth="1"/>
    <col min="8" max="8" width="20" style="2" bestFit="1" customWidth="1"/>
    <col min="9" max="9" width="18.5546875" style="2" bestFit="1" customWidth="1"/>
    <col min="10" max="10" width="18.44140625" style="2" bestFit="1" customWidth="1"/>
    <col min="11" max="11" width="41.109375" style="22" customWidth="1"/>
    <col min="12" max="16384" width="9.109375" style="1"/>
  </cols>
  <sheetData>
    <row r="1" spans="1:11" s="3" customFormat="1" ht="63" thickTop="1" x14ac:dyDescent="0.3">
      <c r="A1" s="4" t="s">
        <v>0</v>
      </c>
      <c r="B1" s="8" t="s">
        <v>5</v>
      </c>
      <c r="C1" s="12" t="s">
        <v>3</v>
      </c>
      <c r="D1" s="13" t="s">
        <v>1</v>
      </c>
      <c r="E1" s="13" t="s">
        <v>2</v>
      </c>
      <c r="F1" s="13" t="s">
        <v>10</v>
      </c>
      <c r="G1" s="14" t="s">
        <v>4</v>
      </c>
      <c r="H1" s="10" t="s">
        <v>6</v>
      </c>
      <c r="I1" s="5" t="s">
        <v>7</v>
      </c>
      <c r="J1" s="5" t="s">
        <v>8</v>
      </c>
      <c r="K1" s="21" t="s">
        <v>9</v>
      </c>
    </row>
    <row r="2" spans="1:11" ht="20.100000000000001" customHeight="1" x14ac:dyDescent="0.3">
      <c r="A2" s="6" t="s">
        <v>22</v>
      </c>
      <c r="B2" s="9">
        <v>71223</v>
      </c>
      <c r="C2" s="15" t="s">
        <v>27</v>
      </c>
      <c r="D2" s="7">
        <v>0</v>
      </c>
      <c r="E2" s="7">
        <v>0</v>
      </c>
      <c r="F2" s="7">
        <f>32+19+69</f>
        <v>120</v>
      </c>
      <c r="G2" s="16">
        <f>SUM(D2:F2)</f>
        <v>120</v>
      </c>
      <c r="H2" s="11" t="s">
        <v>27</v>
      </c>
      <c r="I2" s="7" t="s">
        <v>27</v>
      </c>
      <c r="J2" s="7" t="s">
        <v>27</v>
      </c>
      <c r="K2" s="20"/>
    </row>
    <row r="3" spans="1:11" ht="20.100000000000001" customHeight="1" x14ac:dyDescent="0.3">
      <c r="A3" s="6" t="s">
        <v>11</v>
      </c>
      <c r="B3" s="9">
        <v>49410</v>
      </c>
      <c r="C3" s="15" t="s">
        <v>27</v>
      </c>
      <c r="D3" s="7">
        <v>0</v>
      </c>
      <c r="E3" s="7">
        <v>0</v>
      </c>
      <c r="F3" s="7">
        <f>134+243</f>
        <v>377</v>
      </c>
      <c r="G3" s="16">
        <f>SUM(D3:F3)</f>
        <v>377</v>
      </c>
      <c r="H3" s="11" t="s">
        <v>27</v>
      </c>
      <c r="I3" s="7" t="s">
        <v>27</v>
      </c>
      <c r="J3" s="7" t="s">
        <v>27</v>
      </c>
      <c r="K3" s="20"/>
    </row>
    <row r="4" spans="1:11" ht="20.100000000000001" customHeight="1" x14ac:dyDescent="0.3">
      <c r="A4" s="6" t="s">
        <v>12</v>
      </c>
      <c r="B4" s="9">
        <v>55134</v>
      </c>
      <c r="C4" s="15" t="s">
        <v>27</v>
      </c>
      <c r="D4" s="7">
        <v>0</v>
      </c>
      <c r="E4" s="7">
        <f>3</f>
        <v>3</v>
      </c>
      <c r="F4" s="7">
        <f>172+37+12</f>
        <v>221</v>
      </c>
      <c r="G4" s="16">
        <f t="shared" ref="G4:G33" si="0">SUM(D4:F4)</f>
        <v>224</v>
      </c>
      <c r="H4" s="11" t="s">
        <v>27</v>
      </c>
      <c r="I4" s="7" t="s">
        <v>27</v>
      </c>
      <c r="J4" s="7" t="s">
        <v>27</v>
      </c>
      <c r="K4" s="20"/>
    </row>
    <row r="5" spans="1:11" ht="20.100000000000001" customHeight="1" x14ac:dyDescent="0.3">
      <c r="A5" s="6" t="s">
        <v>13</v>
      </c>
      <c r="B5" s="9">
        <v>54980</v>
      </c>
      <c r="C5" s="15" t="s">
        <v>27</v>
      </c>
      <c r="D5" s="7">
        <v>0</v>
      </c>
      <c r="E5" s="7">
        <f>1</f>
        <v>1</v>
      </c>
      <c r="F5" s="7">
        <f>125+1</f>
        <v>126</v>
      </c>
      <c r="G5" s="16">
        <f t="shared" ref="G5:G18" si="1">SUM(D5:F5)</f>
        <v>127</v>
      </c>
      <c r="H5" s="11" t="s">
        <v>27</v>
      </c>
      <c r="I5" s="7" t="s">
        <v>27</v>
      </c>
      <c r="J5" s="7" t="s">
        <v>27</v>
      </c>
      <c r="K5" s="20"/>
    </row>
    <row r="6" spans="1:11" ht="20.100000000000001" customHeight="1" x14ac:dyDescent="0.3">
      <c r="A6" s="6" t="s">
        <v>14</v>
      </c>
      <c r="B6" s="9">
        <v>65292</v>
      </c>
      <c r="C6" s="15" t="s">
        <v>27</v>
      </c>
      <c r="D6" s="7">
        <f>1</f>
        <v>1</v>
      </c>
      <c r="E6" s="7">
        <f>7</f>
        <v>7</v>
      </c>
      <c r="F6" s="7">
        <f>292+2</f>
        <v>294</v>
      </c>
      <c r="G6" s="16">
        <f t="shared" si="1"/>
        <v>302</v>
      </c>
      <c r="H6" s="11" t="s">
        <v>27</v>
      </c>
      <c r="I6" s="7" t="s">
        <v>27</v>
      </c>
      <c r="J6" s="7" t="s">
        <v>27</v>
      </c>
      <c r="K6" s="20"/>
    </row>
    <row r="7" spans="1:11" ht="20.100000000000001" customHeight="1" x14ac:dyDescent="0.3">
      <c r="A7" s="6" t="s">
        <v>15</v>
      </c>
      <c r="B7" s="9">
        <v>53341</v>
      </c>
      <c r="C7" s="15" t="s">
        <v>27</v>
      </c>
      <c r="D7" s="7">
        <f>1</f>
        <v>1</v>
      </c>
      <c r="E7" s="7">
        <v>0</v>
      </c>
      <c r="F7" s="7">
        <f>102+44+1</f>
        <v>147</v>
      </c>
      <c r="G7" s="16">
        <f t="shared" si="1"/>
        <v>148</v>
      </c>
      <c r="H7" s="11" t="s">
        <v>27</v>
      </c>
      <c r="I7" s="7" t="s">
        <v>27</v>
      </c>
      <c r="J7" s="7" t="s">
        <v>27</v>
      </c>
      <c r="K7" s="20"/>
    </row>
    <row r="8" spans="1:11" ht="27.6" x14ac:dyDescent="0.3">
      <c r="A8" s="6" t="s">
        <v>16</v>
      </c>
      <c r="B8" s="9">
        <v>63597</v>
      </c>
      <c r="C8" s="15" t="s">
        <v>27</v>
      </c>
      <c r="D8" s="7">
        <v>0</v>
      </c>
      <c r="E8" s="7">
        <f>7</f>
        <v>7</v>
      </c>
      <c r="F8" s="7">
        <f>137+14</f>
        <v>151</v>
      </c>
      <c r="G8" s="16">
        <f t="shared" si="1"/>
        <v>158</v>
      </c>
      <c r="H8" s="11" t="s">
        <v>27</v>
      </c>
      <c r="I8" s="7" t="s">
        <v>27</v>
      </c>
      <c r="J8" s="7" t="s">
        <v>27</v>
      </c>
      <c r="K8" s="20" t="s">
        <v>28</v>
      </c>
    </row>
    <row r="9" spans="1:11" ht="20.100000000000001" customHeight="1" x14ac:dyDescent="0.3">
      <c r="A9" s="6" t="s">
        <v>26</v>
      </c>
      <c r="B9" s="9">
        <v>1709</v>
      </c>
      <c r="C9" s="15">
        <v>11</v>
      </c>
      <c r="D9" s="7">
        <f>1</f>
        <v>1</v>
      </c>
      <c r="E9" s="7">
        <f>14+5</f>
        <v>19</v>
      </c>
      <c r="F9" s="7">
        <f>10+1+13</f>
        <v>24</v>
      </c>
      <c r="G9" s="16">
        <f t="shared" si="1"/>
        <v>44</v>
      </c>
      <c r="H9" s="11" t="s">
        <v>27</v>
      </c>
      <c r="I9" s="7" t="s">
        <v>27</v>
      </c>
      <c r="J9" s="7" t="s">
        <v>27</v>
      </c>
      <c r="K9" s="20" t="s">
        <v>30</v>
      </c>
    </row>
    <row r="10" spans="1:11" ht="20.100000000000001" customHeight="1" x14ac:dyDescent="0.3">
      <c r="A10" s="6" t="s">
        <v>17</v>
      </c>
      <c r="B10" s="9">
        <v>57251</v>
      </c>
      <c r="C10" s="15" t="s">
        <v>27</v>
      </c>
      <c r="D10" s="7">
        <f>3</f>
        <v>3</v>
      </c>
      <c r="E10" s="7">
        <v>0</v>
      </c>
      <c r="F10" s="7">
        <f>235+193+1</f>
        <v>429</v>
      </c>
      <c r="G10" s="16">
        <f t="shared" si="1"/>
        <v>432</v>
      </c>
      <c r="H10" s="11" t="s">
        <v>27</v>
      </c>
      <c r="I10" s="7" t="s">
        <v>27</v>
      </c>
      <c r="J10" s="7" t="s">
        <v>27</v>
      </c>
      <c r="K10" s="20"/>
    </row>
    <row r="11" spans="1:11" ht="20.100000000000001" customHeight="1" x14ac:dyDescent="0.3">
      <c r="A11" s="6" t="s">
        <v>20</v>
      </c>
      <c r="B11" s="9">
        <v>61057</v>
      </c>
      <c r="C11" s="15" t="s">
        <v>27</v>
      </c>
      <c r="D11" s="7">
        <v>0</v>
      </c>
      <c r="E11" s="7">
        <v>0</v>
      </c>
      <c r="F11" s="7">
        <f>167+16+49</f>
        <v>232</v>
      </c>
      <c r="G11" s="16">
        <f t="shared" si="1"/>
        <v>232</v>
      </c>
      <c r="H11" s="11" t="s">
        <v>27</v>
      </c>
      <c r="I11" s="7" t="s">
        <v>27</v>
      </c>
      <c r="J11" s="7" t="s">
        <v>27</v>
      </c>
      <c r="K11" s="20"/>
    </row>
    <row r="12" spans="1:11" ht="20.100000000000001" customHeight="1" x14ac:dyDescent="0.3">
      <c r="A12" s="6" t="s">
        <v>24</v>
      </c>
      <c r="B12" s="9">
        <v>155</v>
      </c>
      <c r="C12" s="15" t="s">
        <v>27</v>
      </c>
      <c r="D12" s="7">
        <v>0</v>
      </c>
      <c r="E12" s="7">
        <v>0</v>
      </c>
      <c r="F12" s="7">
        <f>63+60+70</f>
        <v>193</v>
      </c>
      <c r="G12" s="16">
        <f t="shared" si="1"/>
        <v>193</v>
      </c>
      <c r="H12" s="11" t="s">
        <v>31</v>
      </c>
      <c r="I12" s="7" t="s">
        <v>27</v>
      </c>
      <c r="J12" s="7" t="s">
        <v>27</v>
      </c>
      <c r="K12" s="20" t="s">
        <v>29</v>
      </c>
    </row>
    <row r="13" spans="1:11" ht="20.100000000000001" customHeight="1" x14ac:dyDescent="0.3">
      <c r="A13" s="6" t="s">
        <v>21</v>
      </c>
      <c r="B13" s="9">
        <v>72441</v>
      </c>
      <c r="C13" s="15" t="s">
        <v>27</v>
      </c>
      <c r="D13" s="7">
        <v>0</v>
      </c>
      <c r="E13" s="7">
        <v>0</v>
      </c>
      <c r="F13" s="7">
        <f>133</f>
        <v>133</v>
      </c>
      <c r="G13" s="16">
        <f t="shared" si="1"/>
        <v>133</v>
      </c>
      <c r="H13" s="11" t="s">
        <v>27</v>
      </c>
      <c r="I13" s="7" t="s">
        <v>27</v>
      </c>
      <c r="J13" s="7" t="s">
        <v>27</v>
      </c>
      <c r="K13" s="20"/>
    </row>
    <row r="14" spans="1:11" ht="20.100000000000001" customHeight="1" x14ac:dyDescent="0.3">
      <c r="A14" s="6" t="s">
        <v>25</v>
      </c>
      <c r="B14" s="9">
        <v>2630</v>
      </c>
      <c r="C14" s="15" t="s">
        <v>27</v>
      </c>
      <c r="D14" s="7">
        <f>1</f>
        <v>1</v>
      </c>
      <c r="E14" s="7">
        <v>0</v>
      </c>
      <c r="F14" s="7">
        <f>146</f>
        <v>146</v>
      </c>
      <c r="G14" s="16">
        <f t="shared" si="1"/>
        <v>147</v>
      </c>
      <c r="H14" s="11" t="s">
        <v>27</v>
      </c>
      <c r="I14" s="7" t="s">
        <v>32</v>
      </c>
      <c r="J14" s="7" t="s">
        <v>27</v>
      </c>
      <c r="K14" s="20" t="s">
        <v>33</v>
      </c>
    </row>
    <row r="15" spans="1:11" ht="20.100000000000001" customHeight="1" x14ac:dyDescent="0.3">
      <c r="A15" s="6" t="s">
        <v>23</v>
      </c>
      <c r="B15" s="9">
        <v>77252</v>
      </c>
      <c r="C15" s="15" t="s">
        <v>27</v>
      </c>
      <c r="D15" s="7">
        <v>0</v>
      </c>
      <c r="E15" s="7">
        <f>4</f>
        <v>4</v>
      </c>
      <c r="F15" s="7">
        <f>86+43+22</f>
        <v>151</v>
      </c>
      <c r="G15" s="16">
        <f t="shared" si="1"/>
        <v>155</v>
      </c>
      <c r="H15" s="11" t="s">
        <v>27</v>
      </c>
      <c r="I15" s="7" t="s">
        <v>27</v>
      </c>
      <c r="J15" s="7" t="s">
        <v>27</v>
      </c>
      <c r="K15" s="20"/>
    </row>
    <row r="16" spans="1:11" ht="20.100000000000001" customHeight="1" x14ac:dyDescent="0.3">
      <c r="A16" s="6" t="s">
        <v>19</v>
      </c>
      <c r="B16" s="9">
        <v>79508</v>
      </c>
      <c r="C16" s="15">
        <v>11</v>
      </c>
      <c r="D16" s="7">
        <f>3</f>
        <v>3</v>
      </c>
      <c r="E16" s="7">
        <f>7</f>
        <v>7</v>
      </c>
      <c r="F16" s="7">
        <f>131+148</f>
        <v>279</v>
      </c>
      <c r="G16" s="16">
        <f>SUM(D16:F16)</f>
        <v>289</v>
      </c>
      <c r="H16" s="11" t="s">
        <v>27</v>
      </c>
      <c r="I16" s="7" t="s">
        <v>27</v>
      </c>
      <c r="J16" s="7" t="s">
        <v>27</v>
      </c>
      <c r="K16" s="20" t="s">
        <v>30</v>
      </c>
    </row>
    <row r="17" spans="1:11" ht="20.100000000000001" customHeight="1" x14ac:dyDescent="0.3">
      <c r="A17" s="6" t="s">
        <v>18</v>
      </c>
      <c r="B17" s="9">
        <v>76789</v>
      </c>
      <c r="C17" s="15" t="s">
        <v>27</v>
      </c>
      <c r="D17" s="7">
        <v>0</v>
      </c>
      <c r="E17" s="7">
        <f>6</f>
        <v>6</v>
      </c>
      <c r="F17" s="7">
        <f>359+260+69</f>
        <v>688</v>
      </c>
      <c r="G17" s="16">
        <f>SUM(D17:F17)</f>
        <v>694</v>
      </c>
      <c r="H17" s="11" t="s">
        <v>27</v>
      </c>
      <c r="I17" s="7" t="s">
        <v>27</v>
      </c>
      <c r="J17" s="7" t="s">
        <v>27</v>
      </c>
      <c r="K17" s="20"/>
    </row>
    <row r="18" spans="1:11" ht="20.100000000000001" customHeight="1" x14ac:dyDescent="0.3">
      <c r="A18" s="6"/>
      <c r="B18" s="9"/>
      <c r="C18" s="15"/>
      <c r="D18" s="7"/>
      <c r="E18" s="7"/>
      <c r="F18" s="7"/>
      <c r="G18" s="16">
        <f t="shared" si="1"/>
        <v>0</v>
      </c>
      <c r="H18" s="11"/>
      <c r="I18" s="7"/>
      <c r="J18" s="7"/>
      <c r="K18" s="20"/>
    </row>
    <row r="19" spans="1:11" ht="20.100000000000001" customHeight="1" x14ac:dyDescent="0.3">
      <c r="A19" s="6"/>
      <c r="B19" s="9"/>
      <c r="C19" s="15"/>
      <c r="D19" s="7"/>
      <c r="E19" s="7"/>
      <c r="F19" s="7"/>
      <c r="G19" s="16">
        <f t="shared" si="0"/>
        <v>0</v>
      </c>
      <c r="H19" s="11"/>
      <c r="I19" s="7"/>
      <c r="J19" s="7"/>
      <c r="K19" s="20"/>
    </row>
    <row r="20" spans="1:11" ht="20.100000000000001" customHeight="1" x14ac:dyDescent="0.3">
      <c r="A20" s="6"/>
      <c r="B20" s="9"/>
      <c r="C20" s="15"/>
      <c r="D20" s="7"/>
      <c r="E20" s="7"/>
      <c r="F20" s="7"/>
      <c r="G20" s="16">
        <f t="shared" si="0"/>
        <v>0</v>
      </c>
      <c r="H20" s="11"/>
      <c r="I20" s="7"/>
      <c r="J20" s="7"/>
      <c r="K20" s="20"/>
    </row>
    <row r="21" spans="1:11" ht="20.100000000000001" customHeight="1" x14ac:dyDescent="0.3">
      <c r="A21" s="6"/>
      <c r="B21" s="9"/>
      <c r="C21" s="15"/>
      <c r="D21" s="7"/>
      <c r="E21" s="7"/>
      <c r="F21" s="7"/>
      <c r="G21" s="16">
        <f t="shared" si="0"/>
        <v>0</v>
      </c>
      <c r="H21" s="11"/>
      <c r="I21" s="7"/>
      <c r="J21" s="7"/>
      <c r="K21" s="20"/>
    </row>
    <row r="22" spans="1:11" ht="20.100000000000001" customHeight="1" x14ac:dyDescent="0.3">
      <c r="A22" s="6"/>
      <c r="B22" s="9"/>
      <c r="C22" s="15"/>
      <c r="D22" s="7"/>
      <c r="E22" s="7"/>
      <c r="F22" s="7"/>
      <c r="G22" s="16">
        <f t="shared" si="0"/>
        <v>0</v>
      </c>
      <c r="H22" s="11"/>
      <c r="I22" s="7"/>
      <c r="J22" s="7"/>
      <c r="K22" s="20"/>
    </row>
    <row r="23" spans="1:11" ht="20.100000000000001" customHeight="1" x14ac:dyDescent="0.3">
      <c r="A23" s="6"/>
      <c r="B23" s="9"/>
      <c r="C23" s="15"/>
      <c r="D23" s="7"/>
      <c r="E23" s="7"/>
      <c r="F23" s="7"/>
      <c r="G23" s="16">
        <f t="shared" si="0"/>
        <v>0</v>
      </c>
      <c r="H23" s="11"/>
      <c r="I23" s="7"/>
      <c r="J23" s="7"/>
      <c r="K23" s="20"/>
    </row>
    <row r="24" spans="1:11" ht="20.100000000000001" customHeight="1" x14ac:dyDescent="0.3">
      <c r="A24" s="6"/>
      <c r="B24" s="9"/>
      <c r="C24" s="15"/>
      <c r="D24" s="7"/>
      <c r="E24" s="7"/>
      <c r="F24" s="7"/>
      <c r="G24" s="16">
        <f t="shared" si="0"/>
        <v>0</v>
      </c>
      <c r="H24" s="11"/>
      <c r="I24" s="7"/>
      <c r="J24" s="7"/>
      <c r="K24" s="20"/>
    </row>
    <row r="25" spans="1:11" ht="20.100000000000001" customHeight="1" x14ac:dyDescent="0.3">
      <c r="A25" s="6"/>
      <c r="B25" s="9"/>
      <c r="C25" s="15"/>
      <c r="D25" s="7"/>
      <c r="E25" s="7"/>
      <c r="F25" s="7"/>
      <c r="G25" s="16">
        <f t="shared" si="0"/>
        <v>0</v>
      </c>
      <c r="H25" s="11"/>
      <c r="I25" s="7"/>
      <c r="J25" s="7"/>
      <c r="K25" s="20"/>
    </row>
    <row r="26" spans="1:11" ht="20.100000000000001" customHeight="1" x14ac:dyDescent="0.3">
      <c r="A26" s="6"/>
      <c r="B26" s="9"/>
      <c r="C26" s="15"/>
      <c r="D26" s="7"/>
      <c r="E26" s="7"/>
      <c r="F26" s="7"/>
      <c r="G26" s="16">
        <f t="shared" si="0"/>
        <v>0</v>
      </c>
      <c r="H26" s="11"/>
      <c r="I26" s="7"/>
      <c r="J26" s="7"/>
      <c r="K26" s="20"/>
    </row>
    <row r="27" spans="1:11" ht="20.100000000000001" customHeight="1" x14ac:dyDescent="0.3">
      <c r="A27" s="6"/>
      <c r="B27" s="9"/>
      <c r="C27" s="15"/>
      <c r="D27" s="7"/>
      <c r="E27" s="7"/>
      <c r="F27" s="7"/>
      <c r="G27" s="16">
        <f t="shared" si="0"/>
        <v>0</v>
      </c>
      <c r="H27" s="11"/>
      <c r="I27" s="7"/>
      <c r="J27" s="7"/>
      <c r="K27" s="20"/>
    </row>
    <row r="28" spans="1:11" ht="20.100000000000001" customHeight="1" x14ac:dyDescent="0.3">
      <c r="A28" s="6"/>
      <c r="B28" s="9"/>
      <c r="C28" s="15"/>
      <c r="D28" s="7"/>
      <c r="E28" s="7"/>
      <c r="F28" s="7"/>
      <c r="G28" s="16">
        <f t="shared" si="0"/>
        <v>0</v>
      </c>
      <c r="H28" s="11"/>
      <c r="I28" s="7"/>
      <c r="J28" s="7"/>
      <c r="K28" s="20"/>
    </row>
    <row r="29" spans="1:11" ht="20.100000000000001" customHeight="1" x14ac:dyDescent="0.3">
      <c r="A29" s="6"/>
      <c r="B29" s="9"/>
      <c r="C29" s="15"/>
      <c r="D29" s="7"/>
      <c r="E29" s="7"/>
      <c r="F29" s="7"/>
      <c r="G29" s="16">
        <f t="shared" si="0"/>
        <v>0</v>
      </c>
      <c r="H29" s="11"/>
      <c r="I29" s="7"/>
      <c r="J29" s="7"/>
      <c r="K29" s="20"/>
    </row>
    <row r="30" spans="1:11" ht="20.100000000000001" customHeight="1" x14ac:dyDescent="0.3">
      <c r="A30" s="6"/>
      <c r="B30" s="9"/>
      <c r="C30" s="15"/>
      <c r="D30" s="7"/>
      <c r="E30" s="7"/>
      <c r="F30" s="7"/>
      <c r="G30" s="16">
        <f t="shared" si="0"/>
        <v>0</v>
      </c>
      <c r="H30" s="11"/>
      <c r="I30" s="7"/>
      <c r="J30" s="7"/>
      <c r="K30" s="20"/>
    </row>
    <row r="31" spans="1:11" ht="20.100000000000001" customHeight="1" x14ac:dyDescent="0.3">
      <c r="A31" s="6"/>
      <c r="B31" s="9"/>
      <c r="C31" s="15"/>
      <c r="D31" s="7"/>
      <c r="E31" s="7"/>
      <c r="F31" s="7"/>
      <c r="G31" s="16">
        <f t="shared" si="0"/>
        <v>0</v>
      </c>
      <c r="H31" s="11"/>
      <c r="I31" s="7"/>
      <c r="J31" s="7"/>
      <c r="K31" s="20"/>
    </row>
    <row r="32" spans="1:11" ht="20.100000000000001" customHeight="1" x14ac:dyDescent="0.3">
      <c r="A32" s="6"/>
      <c r="B32" s="9"/>
      <c r="C32" s="15"/>
      <c r="D32" s="7"/>
      <c r="E32" s="7"/>
      <c r="F32" s="7"/>
      <c r="G32" s="16">
        <f t="shared" si="0"/>
        <v>0</v>
      </c>
      <c r="H32" s="11"/>
      <c r="I32" s="7"/>
      <c r="J32" s="7"/>
      <c r="K32" s="20"/>
    </row>
    <row r="33" spans="1:11" ht="20.100000000000001" customHeight="1" thickBot="1" x14ac:dyDescent="0.35">
      <c r="A33" s="6"/>
      <c r="B33" s="9"/>
      <c r="C33" s="17"/>
      <c r="D33" s="18"/>
      <c r="E33" s="18"/>
      <c r="F33" s="18"/>
      <c r="G33" s="19">
        <f t="shared" si="0"/>
        <v>0</v>
      </c>
      <c r="H33" s="11"/>
      <c r="I33" s="7"/>
      <c r="J33" s="7"/>
      <c r="K33" s="20"/>
    </row>
    <row r="34" spans="1:11" ht="14.4" thickTop="1" x14ac:dyDescent="0.3"/>
  </sheetData>
  <phoneticPr fontId="0" type="noConversion"/>
  <pageMargins left="0.18" right="0.2" top="0.64" bottom="0.33" header="0.23" footer="0.17"/>
  <pageSetup scale="69" orientation="landscape" r:id="rId1"/>
  <headerFooter alignWithMargins="0">
    <oddHeader>&amp;C&amp;"Arial,Bold"&amp;14&amp;F</oddHeader>
    <oddFooter>&amp;LPrepared &amp;D&amp;RStacey Richardson x30569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cbalfou</dc:creator>
  <cp:lastModifiedBy>Havlíček Jan</cp:lastModifiedBy>
  <cp:lastPrinted>2001-09-14T20:00:32Z</cp:lastPrinted>
  <dcterms:created xsi:type="dcterms:W3CDTF">2001-07-09T20:34:33Z</dcterms:created>
  <dcterms:modified xsi:type="dcterms:W3CDTF">2023-09-10T12:23:55Z</dcterms:modified>
</cp:coreProperties>
</file>