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60" yWindow="288" windowWidth="11556" windowHeight="5712"/>
  </bookViews>
  <sheets>
    <sheet name="Tracking" sheetId="13" r:id="rId1"/>
    <sheet name="Overview" sheetId="12" r:id="rId2"/>
    <sheet name="Total" sheetId="7" r:id="rId3"/>
    <sheet name="Running Total" sheetId="2" state="hidden" r:id="rId4"/>
  </sheets>
  <externalReferences>
    <externalReference r:id="rId5"/>
    <externalReference r:id="rId6"/>
    <externalReference r:id="rId7"/>
  </externalReferences>
  <definedNames>
    <definedName name="_xlnm._FilterDatabase" localSheetId="2" hidden="1">Total!$A$1:$P$160</definedName>
    <definedName name="cCols">COUNTA([2]Market!$A$1:$IV$1)</definedName>
    <definedName name="cRows">COUNTA(#REF!)</definedName>
    <definedName name="CurrDate">[3]Top!#REF!</definedName>
    <definedName name="fhydro">#REF!</definedName>
    <definedName name="fStart">#REF!</definedName>
    <definedName name="fstartPX">#REF!</definedName>
    <definedName name="_xlnm.Print_Area" localSheetId="1">Overview!$A$1:$I$36</definedName>
    <definedName name="_xlnm.Print_Area" localSheetId="3">'Running Total'!$A$1:$D$56</definedName>
    <definedName name="_xlnm.Print_Area" localSheetId="2">Total!$A$127:$N$129</definedName>
    <definedName name="PriorDate">[3]Top!#REF!</definedName>
    <definedName name="TotalData">Total!$A$2:$P$7</definedName>
    <definedName name="TotData">OFFSET([0]!fStart,0,0,[0]!cRows,[0]!cCols)</definedName>
  </definedNames>
  <calcPr calcId="92512" fullCalcOnLoad="1"/>
</workbook>
</file>

<file path=xl/calcChain.xml><?xml version="1.0" encoding="utf-8"?>
<calcChain xmlns="http://schemas.openxmlformats.org/spreadsheetml/2006/main">
  <c r="B13" i="12" l="1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B56" i="2"/>
  <c r="C56" i="2"/>
  <c r="E56" i="2"/>
  <c r="F56" i="2"/>
  <c r="G56" i="2"/>
  <c r="H56" i="2"/>
  <c r="I56" i="2"/>
  <c r="J56" i="2"/>
  <c r="K56" i="2"/>
  <c r="L56" i="2"/>
  <c r="M56" i="2"/>
  <c r="N56" i="2"/>
  <c r="A58" i="2"/>
  <c r="L24" i="7"/>
  <c r="L47" i="7"/>
  <c r="L59" i="7"/>
  <c r="L85" i="7"/>
  <c r="L93" i="7"/>
  <c r="L130" i="7"/>
  <c r="L174" i="7"/>
  <c r="B12" i="13"/>
  <c r="D12" i="13"/>
  <c r="E12" i="13"/>
  <c r="F12" i="13"/>
  <c r="E16" i="13"/>
  <c r="B17" i="13"/>
  <c r="C17" i="13"/>
  <c r="D17" i="13"/>
  <c r="E17" i="13"/>
  <c r="F17" i="13"/>
  <c r="B18" i="13"/>
  <c r="C18" i="13"/>
  <c r="D18" i="13"/>
  <c r="E18" i="13"/>
  <c r="F18" i="13"/>
  <c r="B19" i="13"/>
  <c r="C19" i="13"/>
  <c r="D19" i="13"/>
  <c r="E19" i="13"/>
  <c r="F19" i="13"/>
  <c r="B20" i="13"/>
  <c r="C20" i="13"/>
  <c r="D20" i="13"/>
  <c r="E20" i="13"/>
  <c r="F20" i="13"/>
  <c r="B21" i="13"/>
  <c r="C21" i="13"/>
  <c r="D21" i="13"/>
  <c r="E21" i="13"/>
  <c r="F21" i="13"/>
  <c r="B22" i="13"/>
  <c r="C22" i="13"/>
  <c r="D22" i="13"/>
  <c r="E22" i="13"/>
  <c r="F22" i="13"/>
  <c r="B23" i="13"/>
  <c r="C23" i="13"/>
  <c r="D23" i="13"/>
  <c r="E23" i="13"/>
  <c r="F23" i="13"/>
  <c r="B24" i="13"/>
  <c r="C24" i="13"/>
  <c r="D24" i="13"/>
  <c r="E24" i="13"/>
  <c r="F24" i="13"/>
</calcChain>
</file>

<file path=xl/sharedStrings.xml><?xml version="1.0" encoding="utf-8"?>
<sst xmlns="http://schemas.openxmlformats.org/spreadsheetml/2006/main" count="1706" uniqueCount="321">
  <si>
    <t>Customer</t>
  </si>
  <si>
    <t>ECT Buy/Sell</t>
  </si>
  <si>
    <t>Type of Deal</t>
  </si>
  <si>
    <t>Volume (MW/MMBtu)</t>
  </si>
  <si>
    <t>Price</t>
  </si>
  <si>
    <t>Start Date</t>
  </si>
  <si>
    <t>End Date</t>
  </si>
  <si>
    <t xml:space="preserve">Value </t>
  </si>
  <si>
    <t>Originator</t>
  </si>
  <si>
    <t>Rosman</t>
  </si>
  <si>
    <t>Krebs</t>
  </si>
  <si>
    <t>Foster</t>
  </si>
  <si>
    <t>Malowney</t>
  </si>
  <si>
    <t>Etringer</t>
  </si>
  <si>
    <t>Choi</t>
  </si>
  <si>
    <t>Middle Market Running Total</t>
  </si>
  <si>
    <t>Week Ending:</t>
  </si>
  <si>
    <t>Actual</t>
  </si>
  <si>
    <t>Actual/Target</t>
  </si>
  <si>
    <t>Target Flat</t>
  </si>
  <si>
    <t>Percent</t>
  </si>
  <si>
    <t>Total</t>
  </si>
  <si>
    <t>Mackey</t>
  </si>
  <si>
    <t>Physical / Financial</t>
  </si>
  <si>
    <t>BOOK</t>
  </si>
  <si>
    <t>Customer Type</t>
  </si>
  <si>
    <t>Deal Date</t>
  </si>
  <si>
    <t>Delivery Point</t>
  </si>
  <si>
    <t>Swerzbin</t>
  </si>
  <si>
    <t>SMUD</t>
  </si>
  <si>
    <t>Comments</t>
  </si>
  <si>
    <t>Glendale</t>
  </si>
  <si>
    <t>Bonneville Power Administration</t>
  </si>
  <si>
    <t>Book</t>
  </si>
  <si>
    <t>El Paso Electric</t>
  </si>
  <si>
    <t>Oregon Steel Mills</t>
  </si>
  <si>
    <t>Sell</t>
  </si>
  <si>
    <t>Physical</t>
  </si>
  <si>
    <t>2,000 MMBTU/mo.</t>
  </si>
  <si>
    <t>Sumas</t>
  </si>
  <si>
    <t>Industrial</t>
  </si>
  <si>
    <t>Total orig. $49,796 split with Dave Fuller.</t>
  </si>
  <si>
    <t>LT West Mgmt.</t>
  </si>
  <si>
    <t>Annuity</t>
  </si>
  <si>
    <t>$7.760/MMBtu</t>
  </si>
  <si>
    <t>Valley Electric</t>
  </si>
  <si>
    <t>Off Peak</t>
  </si>
  <si>
    <t>Mead230</t>
  </si>
  <si>
    <t>10MW</t>
  </si>
  <si>
    <t>Cocke</t>
  </si>
  <si>
    <t>Fischer/Alonso</t>
  </si>
  <si>
    <t>Co-Op</t>
  </si>
  <si>
    <t>Valley sold off-peak to CRC.</t>
  </si>
  <si>
    <t>Delano Energy</t>
  </si>
  <si>
    <t>Exchange</t>
  </si>
  <si>
    <t>Real Time</t>
  </si>
  <si>
    <t>Peak</t>
  </si>
  <si>
    <t>SP-15</t>
  </si>
  <si>
    <t>Mead/Mona</t>
  </si>
  <si>
    <t>20 MW</t>
  </si>
  <si>
    <t>Foster/Rosman</t>
  </si>
  <si>
    <t>Public</t>
  </si>
  <si>
    <t>Buy</t>
  </si>
  <si>
    <t>Valley bought BOM off-peak.</t>
  </si>
  <si>
    <t>Smurfit-Stone</t>
  </si>
  <si>
    <t>Flat</t>
  </si>
  <si>
    <t>MPC System Border</t>
  </si>
  <si>
    <t>15 MW</t>
  </si>
  <si>
    <t>$230.50/MWh</t>
  </si>
  <si>
    <t>Fixed an indexed transaction.</t>
  </si>
  <si>
    <t>Arco</t>
  </si>
  <si>
    <t>NP-15</t>
  </si>
  <si>
    <t>25 MW</t>
  </si>
  <si>
    <t>22 MW</t>
  </si>
  <si>
    <t>Wheelabrator Martell</t>
  </si>
  <si>
    <t>Wheelabrator Shasta</t>
  </si>
  <si>
    <t>Enron Energy Services</t>
  </si>
  <si>
    <t>Green Tags</t>
  </si>
  <si>
    <t>8,389 MWhrs</t>
  </si>
  <si>
    <t>1,153 MWhrs</t>
  </si>
  <si>
    <t>$1.50/MWhr</t>
  </si>
  <si>
    <t>9,542 MWhrs</t>
  </si>
  <si>
    <t>$1.65/MWhr</t>
  </si>
  <si>
    <t>Richter</t>
  </si>
  <si>
    <t>On Peak</t>
  </si>
  <si>
    <t>Valley sold BOM on-peak.</t>
  </si>
  <si>
    <t>RTC</t>
  </si>
  <si>
    <t>30 MW</t>
  </si>
  <si>
    <t>Real Timebought for about $175</t>
  </si>
  <si>
    <t>Eugene Water and Electric Board</t>
  </si>
  <si>
    <t>Mid C</t>
  </si>
  <si>
    <t>50 MW</t>
  </si>
  <si>
    <t>Had $10 in this but was priced wrong.</t>
  </si>
  <si>
    <t>Seattle City Light</t>
  </si>
  <si>
    <t>Anaheim</t>
  </si>
  <si>
    <t>Krebs/Rosman</t>
  </si>
  <si>
    <t>Cominco Ltd</t>
  </si>
  <si>
    <t>BC Border</t>
  </si>
  <si>
    <t>10 MW</t>
  </si>
  <si>
    <t>Tosco</t>
  </si>
  <si>
    <t>Financial</t>
  </si>
  <si>
    <t>Krebs/Wolfe</t>
  </si>
  <si>
    <t>Kaiser</t>
  </si>
  <si>
    <t>Wolfe</t>
  </si>
  <si>
    <t>CRC</t>
  </si>
  <si>
    <t>Mead/West Wing</t>
  </si>
  <si>
    <t>25Mw</t>
  </si>
  <si>
    <t>Rawson</t>
  </si>
  <si>
    <t xml:space="preserve">Citizen Utilities </t>
  </si>
  <si>
    <t>San Juan</t>
  </si>
  <si>
    <t>Foster/Ward</t>
  </si>
  <si>
    <t>Tycoltz</t>
  </si>
  <si>
    <t>1,000 MMBtu/d</t>
  </si>
  <si>
    <t>Varies</t>
  </si>
  <si>
    <t>Deseret G&amp;T</t>
  </si>
  <si>
    <t>Palo Verde</t>
  </si>
  <si>
    <t>Index to NYMEX</t>
  </si>
  <si>
    <t>Motley</t>
  </si>
  <si>
    <t>IOU</t>
  </si>
  <si>
    <t>ARCO</t>
  </si>
  <si>
    <t>10-20 MW</t>
  </si>
  <si>
    <t>17 MW</t>
  </si>
  <si>
    <t>92 MW</t>
  </si>
  <si>
    <t>Conoco</t>
  </si>
  <si>
    <t>41 MW</t>
  </si>
  <si>
    <t>Index less $3.50</t>
  </si>
  <si>
    <t>Wolfe/Malowney</t>
  </si>
  <si>
    <t>Index less $4.55</t>
  </si>
  <si>
    <t>Index Less $5</t>
  </si>
  <si>
    <t>Buy/Resell</t>
  </si>
  <si>
    <t>NP-15/COB S-N</t>
  </si>
  <si>
    <t>NCPA</t>
  </si>
  <si>
    <t>WAPA</t>
  </si>
  <si>
    <t>5x16</t>
  </si>
  <si>
    <t>COB</t>
  </si>
  <si>
    <t>65 MW</t>
  </si>
  <si>
    <t>DJ Index Flat</t>
  </si>
  <si>
    <t>Shasta Lake</t>
  </si>
  <si>
    <t>Riverside</t>
  </si>
  <si>
    <t>Buy Resell</t>
  </si>
  <si>
    <t>6x16</t>
  </si>
  <si>
    <t>SP-15/San Juan</t>
  </si>
  <si>
    <t>Shared Savings with Laird</t>
  </si>
  <si>
    <t>Badeer</t>
  </si>
  <si>
    <t>7 MW</t>
  </si>
  <si>
    <t>MC + $.35/MWh</t>
  </si>
  <si>
    <t>5 MW</t>
  </si>
  <si>
    <t>Done with Idaho who is sleeving the deal</t>
  </si>
  <si>
    <t>Mead/PV</t>
  </si>
  <si>
    <t>Modesto</t>
  </si>
  <si>
    <t>Spread</t>
  </si>
  <si>
    <t>SP-15/PV</t>
  </si>
  <si>
    <t>sp-15</t>
  </si>
  <si>
    <t>1-2 MW</t>
  </si>
  <si>
    <t>Krebs/Foster</t>
  </si>
  <si>
    <t>NW Del</t>
  </si>
  <si>
    <t>Merced</t>
  </si>
  <si>
    <t>SWAP</t>
  </si>
  <si>
    <t>PG&amp;E Citygate</t>
  </si>
  <si>
    <t>2040 MMBTU/Day</t>
  </si>
  <si>
    <t>Shared with Kim Ward</t>
  </si>
  <si>
    <t>Rosman/Scholtes</t>
  </si>
  <si>
    <t>28 + line losses</t>
  </si>
  <si>
    <t>5Prem/30Str+loss</t>
  </si>
  <si>
    <t>$4 prem 45 Strike</t>
  </si>
  <si>
    <t>BPA</t>
  </si>
  <si>
    <t>$4.75 prem 45 Strike</t>
  </si>
  <si>
    <t>$5.70 prem 45 Strike</t>
  </si>
  <si>
    <t>9/31/01</t>
  </si>
  <si>
    <t>Hinson Power</t>
  </si>
  <si>
    <t>Net</t>
  </si>
  <si>
    <t>Busbar</t>
  </si>
  <si>
    <t>190 MW</t>
  </si>
  <si>
    <t>not applicable</t>
  </si>
  <si>
    <t>Valley bought March off-peak</t>
  </si>
  <si>
    <t>Tacoma</t>
  </si>
  <si>
    <t>Tacoma System</t>
  </si>
  <si>
    <t>2 MW</t>
  </si>
  <si>
    <t>EES</t>
  </si>
  <si>
    <t>HE 23, 24, 6</t>
  </si>
  <si>
    <t>Redding</t>
  </si>
  <si>
    <t>COB S-N</t>
  </si>
  <si>
    <t>April</t>
  </si>
  <si>
    <t>5Prem/10Str+loss</t>
  </si>
  <si>
    <t>Azusa</t>
  </si>
  <si>
    <t>Prepay</t>
  </si>
  <si>
    <t>NA</t>
  </si>
  <si>
    <t>Settlement</t>
  </si>
  <si>
    <t>$2.50/MWh</t>
  </si>
  <si>
    <t>Smurfit wanted to reduce MW obligation by 2 MW.</t>
  </si>
  <si>
    <t>Delano Energy Company</t>
  </si>
  <si>
    <t>PV</t>
  </si>
  <si>
    <t>Crandall/Scholtes</t>
  </si>
  <si>
    <t>Oakland</t>
  </si>
  <si>
    <t>29 MW</t>
  </si>
  <si>
    <t>17.5 MW</t>
  </si>
  <si>
    <t>IPP</t>
  </si>
  <si>
    <t>UAMPS</t>
  </si>
  <si>
    <t>Mona</t>
  </si>
  <si>
    <t>MWD</t>
  </si>
  <si>
    <t>Mead</t>
  </si>
  <si>
    <t>Choi/Rosman</t>
  </si>
  <si>
    <t>Belden</t>
  </si>
  <si>
    <t>up to 200 MW</t>
  </si>
  <si>
    <t>1 for 1</t>
  </si>
  <si>
    <t>LADWP</t>
  </si>
  <si>
    <t>Mead 230/NOB</t>
  </si>
  <si>
    <t>Buy /Resell</t>
  </si>
  <si>
    <t>Tracy/COB S-N</t>
  </si>
  <si>
    <t>5 Prem/13.50 Str</t>
  </si>
  <si>
    <t>Turlock</t>
  </si>
  <si>
    <t>CDWR</t>
  </si>
  <si>
    <t>$3 Strike</t>
  </si>
  <si>
    <t>This is linked to Turlock off peak spread option</t>
  </si>
  <si>
    <t>Rosman/Wolfe</t>
  </si>
  <si>
    <t>48 MW</t>
  </si>
  <si>
    <t>This deal is linked to Sept off Peak Sale</t>
  </si>
  <si>
    <t>This deal is linked to BOM March purchase</t>
  </si>
  <si>
    <t>$31,680 value</t>
  </si>
  <si>
    <t>11.per kw-mo</t>
  </si>
  <si>
    <t>We deliver 100 MW off peak, they return 50 on peak, approx. 26.78 per MWh</t>
  </si>
  <si>
    <t>Avista Utility</t>
  </si>
  <si>
    <t>41 per kw-mo.</t>
  </si>
  <si>
    <t>WAPA-Phoenix</t>
  </si>
  <si>
    <t>80 MW</t>
  </si>
  <si>
    <t>Motley will take 70 MW and Badeer will take 10 MW.</t>
  </si>
  <si>
    <t>We deliver 50 MW off peak, mon-sat, they return 25 on peak, approx. 99.84 per MWh</t>
  </si>
  <si>
    <t>20 per kw-mo</t>
  </si>
  <si>
    <t>We deliver 50 MW off peak, mon-sat, they return 25 on peak, approx. 48.08 per MWh</t>
  </si>
  <si>
    <t xml:space="preserve">Sell </t>
  </si>
  <si>
    <t>255/316</t>
  </si>
  <si>
    <t>Montana Power Company</t>
  </si>
  <si>
    <t>Colstrip</t>
  </si>
  <si>
    <t>MC-$4.5</t>
  </si>
  <si>
    <t>8 MW</t>
  </si>
  <si>
    <t>Smurfit wanted to reduce MW obligation by 8 MW.</t>
  </si>
  <si>
    <t>This is an exchange:  No money exchange</t>
  </si>
  <si>
    <t>Sempra Resources</t>
  </si>
  <si>
    <t>SP-15/Mona</t>
  </si>
  <si>
    <t>5 Prem/15. Str</t>
  </si>
  <si>
    <t>6 MW</t>
  </si>
  <si>
    <t>$320 HLH, $250 LLH</t>
  </si>
  <si>
    <t>WAPA-CRSP</t>
  </si>
  <si>
    <t>Midway</t>
  </si>
  <si>
    <t>$4 Prem DJ-PV + 5% Strike</t>
  </si>
  <si>
    <t>4 MW</t>
  </si>
  <si>
    <t>3.75 MW</t>
  </si>
  <si>
    <t>Peak/Off Peak</t>
  </si>
  <si>
    <t>275/175</t>
  </si>
  <si>
    <t>3 MW</t>
  </si>
  <si>
    <t>Snohomish PUD</t>
  </si>
  <si>
    <t>Mid-C</t>
  </si>
  <si>
    <t>Wolfe/Krebs</t>
  </si>
  <si>
    <t>Kaiser/BPA</t>
  </si>
  <si>
    <t>$11 million value to Mid on transaction date</t>
  </si>
  <si>
    <t>NP-15/COB</t>
  </si>
  <si>
    <t>262.50/135</t>
  </si>
  <si>
    <t>Split with Laird</t>
  </si>
  <si>
    <t>Book Date</t>
  </si>
  <si>
    <t>Banning</t>
  </si>
  <si>
    <t>Sun Peak</t>
  </si>
  <si>
    <t>5 Prem/17 Str</t>
  </si>
  <si>
    <t>Physical Option</t>
  </si>
  <si>
    <t>$12 prem, $49 strike</t>
  </si>
  <si>
    <t>Burbank</t>
  </si>
  <si>
    <t>APOD at NOB for additional $95 when called; 6:00 AM exercise date</t>
  </si>
  <si>
    <t xml:space="preserve"> $- </t>
  </si>
  <si>
    <t>Mar. '02</t>
  </si>
  <si>
    <t>19 MW</t>
  </si>
  <si>
    <t>Special</t>
  </si>
  <si>
    <t xml:space="preserve"> - </t>
  </si>
  <si>
    <t>Santa Clara</t>
  </si>
  <si>
    <t>Long Term Southwest (Matt Motley)</t>
  </si>
  <si>
    <t>Long Term Northwest (Mike Swerzbin)</t>
  </si>
  <si>
    <t>Long Term California (Bob Badeer)</t>
  </si>
  <si>
    <t>Short Term Northwest (Crandall/Scholtes)</t>
  </si>
  <si>
    <t>Short Term California (Richter)</t>
  </si>
  <si>
    <t>Middle Market/Trading Origination Agreement</t>
  </si>
  <si>
    <t>Middle Market % of Book</t>
  </si>
  <si>
    <t>Process</t>
  </si>
  <si>
    <t xml:space="preserve">     has been taken out of books on a deal by deal basis).</t>
  </si>
  <si>
    <t>Long Term West Management (Tim Belden)</t>
  </si>
  <si>
    <t>Short Term Southwest (Fischer/Alonso)</t>
  </si>
  <si>
    <t>1.  Effective May 1, 2001 the methodology for setting Middle Market Origination will change and remain in effect through year end.</t>
  </si>
  <si>
    <t xml:space="preserve">Middle Market </t>
  </si>
  <si>
    <t>Actual Middle Market through April 30, 2001</t>
  </si>
  <si>
    <t>Actual Trading Earnings</t>
  </si>
  <si>
    <t>Through June 30, 2001</t>
  </si>
  <si>
    <t>Through Aug 31, 2001</t>
  </si>
  <si>
    <t>Through Sep 30 31, 2001</t>
  </si>
  <si>
    <t>Through Oct 31, 2001</t>
  </si>
  <si>
    <t>Through Nov 30, 2001</t>
  </si>
  <si>
    <t>Through Dec 31, 2001</t>
  </si>
  <si>
    <t>Through July 31, 2001</t>
  </si>
  <si>
    <t>Actual Middle Market Earnings</t>
  </si>
  <si>
    <t xml:space="preserve">     to individual Middle Marketers and will not affect any Trading Book.</t>
  </si>
  <si>
    <t xml:space="preserve">     Middle Market Group will be given credit for the income (or loss if applicable).</t>
  </si>
  <si>
    <t>Starting (Benchmark) Value:  Actual Trading Earnings through April 30, 2001</t>
  </si>
  <si>
    <t>Trader Signatures</t>
  </si>
  <si>
    <t>Long Term Southwest (Motley)</t>
  </si>
  <si>
    <t>Long Term Northwest (Swerzbin)</t>
  </si>
  <si>
    <t>Long Term California (Badeer)</t>
  </si>
  <si>
    <t>Long Term West Management (Belden)</t>
  </si>
  <si>
    <t xml:space="preserve">      Belden reserves right to make adjustments in Origination calculations but only if the actual results are dramatically different than </t>
  </si>
  <si>
    <t xml:space="preserve">      his perception of equitable results and only after discussions with all Traders and Middle Marketers.</t>
  </si>
  <si>
    <t xml:space="preserve">     Each book's earnings will be defined as the difference between then current book earnings and the earnings indicated above.</t>
  </si>
  <si>
    <t xml:space="preserve">     The Middle Market % indicated in the table above will be multiplied by this difference to calculate Middle Market income that will be taken out of each book.  </t>
  </si>
  <si>
    <t>3.  Under the new approach, Middle Market Group will earn a % of each book's earnings rather than set Origination on a deal by deal basis.</t>
  </si>
  <si>
    <t xml:space="preserve">4.  The methodology for setting Middle Market Origination for January - April will not change (I.e. Origination. </t>
  </si>
  <si>
    <t>5.  This calculation will be done prior to any reserves taken out of, or returned to, any book.</t>
  </si>
  <si>
    <t>7.  The pro forma tracking statement indicating the new methodology is attached.</t>
  </si>
  <si>
    <t>8.  Middle Market Group will allocate Origination to individuals based on their % contribution to the Transaction Log.</t>
  </si>
  <si>
    <t>9.  "Gaming" of new methodology to spoil teamwork or for self-benefit will not be tolerated.</t>
  </si>
  <si>
    <t>10.  Exceptions can be made for extraordinary large deals closed by Middle Marketer and large Trading Gains or losses.  Tim</t>
  </si>
  <si>
    <t>2.  Objective of new methodology is to approximate the Origination contribution of Middle Market Group and promote teamwork.</t>
  </si>
  <si>
    <t xml:space="preserve">     At the conclusion of each Month, Middle Market earnings will be calculated as follows.</t>
  </si>
  <si>
    <t xml:space="preserve">6.  The Transaction Log of Middle Market Group will be retained and the process already in place to distribute a weekly report indicating </t>
  </si>
  <si>
    <t xml:space="preserve">    all Middle Market transactions and their estimated value, will continue.  This process will be used to allocate Middle Market Group Origination</t>
  </si>
  <si>
    <t>Through May 30, 2001</t>
  </si>
  <si>
    <t>Short Term California (Richter/Mallory)</t>
  </si>
  <si>
    <t>July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</si>
</sst>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_);_(&quot;$&quot;* \(#,##0\);_(&quot;$&quot;* &quot;-&quot;??_);_(@_)"/>
    <numFmt numFmtId="166" formatCode="_(* #,##0_);_(* \(#,##0\);_(* &quot;-&quot;??_);_(@_)"/>
    <numFmt numFmtId="167" formatCode="0.00_)"/>
    <numFmt numFmtId="168" formatCode="mm/dd/yy"/>
    <numFmt numFmtId="169" formatCode="_(&quot;$&quot;* #,##0.0_);_(&quot;$&quot;* \(#,##0.0\);_(&quot;$&quot;* &quot;-&quot;_);_(@_)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50"/>
      <name val="Arial"/>
      <family val="2"/>
    </font>
    <font>
      <b/>
      <sz val="10"/>
      <color indexed="17"/>
      <name val="Arial"/>
      <family val="2"/>
    </font>
    <font>
      <b/>
      <sz val="10"/>
      <color indexed="5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3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3" fillId="3" borderId="3" applyNumberFormat="0" applyBorder="0" applyAlignment="0" applyProtection="0"/>
    <xf numFmtId="167" fontId="6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92">
    <xf numFmtId="0" fontId="0" fillId="0" borderId="0" xfId="0"/>
    <xf numFmtId="0" fontId="9" fillId="0" borderId="0" xfId="0" applyFont="1" applyAlignment="1">
      <alignment horizontal="centerContinuous"/>
    </xf>
    <xf numFmtId="10" fontId="2" fillId="0" borderId="0" xfId="8" applyNumberFormat="1"/>
    <xf numFmtId="14" fontId="0" fillId="0" borderId="0" xfId="0" applyNumberFormat="1"/>
    <xf numFmtId="165" fontId="2" fillId="0" borderId="0" xfId="2" applyNumberFormat="1"/>
    <xf numFmtId="165" fontId="0" fillId="0" borderId="0" xfId="0" applyNumberFormat="1"/>
    <xf numFmtId="166" fontId="2" fillId="0" borderId="0" xfId="1" applyNumberFormat="1"/>
    <xf numFmtId="166" fontId="0" fillId="0" borderId="0" xfId="0" applyNumberFormat="1"/>
    <xf numFmtId="0" fontId="7" fillId="4" borderId="3" xfId="0" applyFont="1" applyFill="1" applyBorder="1" applyAlignment="1">
      <alignment horizontal="center"/>
    </xf>
    <xf numFmtId="10" fontId="7" fillId="4" borderId="3" xfId="8" applyNumberFormat="1" applyFont="1" applyFill="1" applyBorder="1" applyAlignment="1">
      <alignment horizontal="center"/>
    </xf>
    <xf numFmtId="164" fontId="0" fillId="0" borderId="0" xfId="0" applyNumberFormat="1"/>
    <xf numFmtId="1" fontId="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0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4" fontId="4" fillId="4" borderId="5" xfId="2" applyNumberFormat="1" applyFont="1" applyFill="1" applyBorder="1" applyAlignment="1">
      <alignment horizontal="center" wrapText="1"/>
    </xf>
    <xf numFmtId="168" fontId="4" fillId="4" borderId="5" xfId="0" applyNumberFormat="1" applyFont="1" applyFill="1" applyBorder="1" applyAlignment="1">
      <alignment horizontal="center" wrapText="1"/>
    </xf>
    <xf numFmtId="4" fontId="4" fillId="4" borderId="5" xfId="2" applyNumberFormat="1" applyFont="1" applyFill="1" applyBorder="1" applyAlignment="1">
      <alignment horizontal="left" wrapText="1"/>
    </xf>
    <xf numFmtId="1" fontId="1" fillId="4" borderId="6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6" fontId="0" fillId="0" borderId="0" xfId="0" applyNumberFormat="1" applyAlignment="1">
      <alignment horizontal="center"/>
    </xf>
    <xf numFmtId="3" fontId="0" fillId="0" borderId="0" xfId="0" applyNumberFormat="1"/>
    <xf numFmtId="0" fontId="4" fillId="4" borderId="5" xfId="0" applyFont="1" applyFill="1" applyBorder="1" applyAlignment="1">
      <alignment horizontal="left" wrapText="1"/>
    </xf>
    <xf numFmtId="0" fontId="8" fillId="0" borderId="0" xfId="0" applyFont="1"/>
    <xf numFmtId="164" fontId="8" fillId="0" borderId="0" xfId="0" applyNumberFormat="1" applyFont="1" applyAlignment="1">
      <alignment horizontal="left"/>
    </xf>
    <xf numFmtId="42" fontId="4" fillId="4" borderId="5" xfId="1" applyNumberFormat="1" applyFont="1" applyFill="1" applyBorder="1" applyAlignment="1">
      <alignment wrapText="1"/>
    </xf>
    <xf numFmtId="42" fontId="0" fillId="0" borderId="0" xfId="0" applyNumberFormat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6" fontId="0" fillId="0" borderId="0" xfId="2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2" fontId="0" fillId="0" borderId="0" xfId="0" applyNumberFormat="1" applyBorder="1"/>
    <xf numFmtId="6" fontId="0" fillId="0" borderId="0" xfId="0" applyNumberFormat="1" applyBorder="1"/>
    <xf numFmtId="0" fontId="8" fillId="0" borderId="0" xfId="0" applyFont="1" applyBorder="1"/>
    <xf numFmtId="164" fontId="8" fillId="0" borderId="0" xfId="0" applyNumberFormat="1" applyFont="1" applyBorder="1" applyAlignment="1">
      <alignment horizontal="left"/>
    </xf>
    <xf numFmtId="164" fontId="0" fillId="0" borderId="0" xfId="0" applyNumberFormat="1" applyBorder="1"/>
    <xf numFmtId="0" fontId="0" fillId="0" borderId="0" xfId="0" applyBorder="1" applyAlignment="1">
      <alignment horizontal="left"/>
    </xf>
    <xf numFmtId="169" fontId="0" fillId="0" borderId="0" xfId="0" applyNumberFormat="1" applyBorder="1"/>
    <xf numFmtId="14" fontId="8" fillId="0" borderId="0" xfId="0" applyNumberFormat="1" applyFont="1" applyBorder="1" applyAlignment="1">
      <alignment horizontal="center"/>
    </xf>
    <xf numFmtId="42" fontId="8" fillId="0" borderId="0" xfId="0" applyNumberFormat="1" applyFont="1"/>
    <xf numFmtId="3" fontId="8" fillId="0" borderId="0" xfId="0" applyNumberFormat="1" applyFont="1" applyBorder="1"/>
    <xf numFmtId="14" fontId="8" fillId="0" borderId="0" xfId="0" applyNumberFormat="1" applyFont="1"/>
    <xf numFmtId="16" fontId="0" fillId="0" borderId="0" xfId="0" applyNumberFormat="1" applyAlignment="1">
      <alignment horizontal="center"/>
    </xf>
    <xf numFmtId="0" fontId="11" fillId="0" borderId="0" xfId="0" applyFont="1"/>
    <xf numFmtId="14" fontId="11" fillId="0" borderId="0" xfId="0" applyNumberFormat="1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42" fontId="11" fillId="0" borderId="0" xfId="0" applyNumberFormat="1" applyFont="1"/>
    <xf numFmtId="6" fontId="11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left"/>
    </xf>
    <xf numFmtId="0" fontId="11" fillId="0" borderId="0" xfId="0" applyFont="1" applyBorder="1"/>
    <xf numFmtId="14" fontId="11" fillId="0" borderId="0" xfId="0" applyNumberFormat="1" applyFont="1" applyBorder="1"/>
    <xf numFmtId="6" fontId="11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65" fontId="11" fillId="0" borderId="0" xfId="2" applyNumberFormat="1" applyFont="1" applyBorder="1"/>
    <xf numFmtId="6" fontId="0" fillId="0" borderId="0" xfId="0" applyNumberFormat="1"/>
    <xf numFmtId="0" fontId="12" fillId="0" borderId="0" xfId="0" applyFont="1"/>
    <xf numFmtId="14" fontId="12" fillId="0" borderId="0" xfId="0" applyNumberFormat="1" applyFont="1"/>
    <xf numFmtId="0" fontId="12" fillId="0" borderId="0" xfId="0" applyFont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42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6" fontId="8" fillId="0" borderId="0" xfId="0" applyNumberFormat="1" applyFont="1"/>
    <xf numFmtId="6" fontId="7" fillId="0" borderId="0" xfId="0" applyNumberFormat="1" applyFont="1"/>
    <xf numFmtId="6" fontId="8" fillId="0" borderId="0" xfId="0" applyNumberFormat="1" applyFont="1" applyBorder="1"/>
    <xf numFmtId="6" fontId="11" fillId="0" borderId="0" xfId="0" applyNumberFormat="1" applyFont="1"/>
    <xf numFmtId="6" fontId="13" fillId="0" borderId="0" xfId="0" applyNumberFormat="1" applyFont="1"/>
    <xf numFmtId="6" fontId="12" fillId="0" borderId="0" xfId="0" applyNumberFormat="1" applyFont="1"/>
    <xf numFmtId="16" fontId="0" fillId="0" borderId="0" xfId="0" applyNumberFormat="1"/>
    <xf numFmtId="6" fontId="7" fillId="0" borderId="0" xfId="0" applyNumberFormat="1" applyFont="1" applyBorder="1"/>
    <xf numFmtId="6" fontId="14" fillId="0" borderId="0" xfId="0" applyNumberFormat="1" applyFont="1"/>
    <xf numFmtId="9" fontId="0" fillId="0" borderId="0" xfId="1" applyNumberFormat="1" applyFont="1"/>
    <xf numFmtId="6" fontId="0" fillId="0" borderId="7" xfId="0" applyNumberFormat="1" applyBorder="1"/>
    <xf numFmtId="9" fontId="0" fillId="0" borderId="0" xfId="1" applyNumberFormat="1" applyFont="1" applyBorder="1"/>
    <xf numFmtId="9" fontId="0" fillId="0" borderId="0" xfId="8" applyFont="1"/>
    <xf numFmtId="0" fontId="7" fillId="0" borderId="0" xfId="0" applyFont="1" applyAlignment="1">
      <alignment horizontal="left"/>
    </xf>
    <xf numFmtId="15" fontId="0" fillId="0" borderId="0" xfId="0" applyNumberFormat="1"/>
    <xf numFmtId="0" fontId="0" fillId="0" borderId="7" xfId="0" applyBorder="1"/>
    <xf numFmtId="0" fontId="15" fillId="0" borderId="0" xfId="0" applyFont="1"/>
    <xf numFmtId="6" fontId="0" fillId="0" borderId="0" xfId="0" applyNumberFormat="1" applyBorder="1" applyAlignment="1">
      <alignment horizontal="center"/>
    </xf>
    <xf numFmtId="6" fontId="11" fillId="0" borderId="0" xfId="0" applyNumberFormat="1" applyFont="1" applyBorder="1"/>
    <xf numFmtId="165" fontId="0" fillId="0" borderId="0" xfId="2" applyNumberFormat="1" applyFont="1" applyBorder="1"/>
    <xf numFmtId="6" fontId="8" fillId="0" borderId="7" xfId="0" applyNumberFormat="1" applyFont="1" applyBorder="1"/>
    <xf numFmtId="165" fontId="13" fillId="0" borderId="0" xfId="2" applyNumberFormat="1" applyFont="1" applyBorder="1"/>
    <xf numFmtId="165" fontId="11" fillId="0" borderId="7" xfId="2" applyNumberFormat="1" applyFont="1" applyBorder="1"/>
  </cellXfs>
  <cellStyles count="10">
    <cellStyle name="Comma" xfId="1" builtinId="3"/>
    <cellStyle name="Currency" xfId="2" builtinId="4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Percent" xfId="8" builtinId="5"/>
    <cellStyle name="Percent [2]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rtland/WestDesk/Middlemarket/Administrative_Info/Coverage/Coverage%20Metrics/Metrics2001/MetricsFeb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ke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DATA/JIM/monthmw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PivotTable"/>
      <sheetName val="Transactions"/>
      <sheetName val="Metrics Table"/>
      <sheetName val="Profiles"/>
      <sheetName val="Contacts"/>
      <sheetName val="2001Benchmark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"/>
      <sheetName val="Top"/>
      <sheetName val="TVA"/>
      <sheetName val="MWPosn"/>
      <sheetName val="Pivot"/>
      <sheetName val="Data"/>
      <sheetName val="MWh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26"/>
  <sheetViews>
    <sheetView tabSelected="1" workbookViewId="0">
      <selection activeCell="C17" sqref="C17"/>
    </sheetView>
  </sheetViews>
  <sheetFormatPr defaultRowHeight="13.2" x14ac:dyDescent="0.25"/>
  <cols>
    <col min="1" max="1" width="38.6640625" customWidth="1"/>
    <col min="2" max="2" width="24.6640625" customWidth="1"/>
    <col min="3" max="3" width="17.88671875" customWidth="1"/>
    <col min="4" max="4" width="14.6640625" customWidth="1"/>
    <col min="5" max="5" width="15.5546875" customWidth="1"/>
    <col min="6" max="6" width="14.44140625" customWidth="1"/>
    <col min="7" max="7" width="12.109375" customWidth="1"/>
    <col min="8" max="8" width="13.5546875" customWidth="1"/>
    <col min="9" max="9" width="15.33203125" customWidth="1"/>
    <col min="10" max="10" width="16.44140625" customWidth="1"/>
    <col min="11" max="11" width="13.6640625" customWidth="1"/>
    <col min="12" max="12" width="13.109375" customWidth="1"/>
    <col min="13" max="13" width="15.88671875" customWidth="1"/>
  </cols>
  <sheetData>
    <row r="1" spans="1:18" x14ac:dyDescent="0.25">
      <c r="A1" s="65" t="s">
        <v>277</v>
      </c>
      <c r="B1" s="65"/>
      <c r="C1" s="65"/>
      <c r="D1" s="65"/>
      <c r="E1" s="65"/>
    </row>
    <row r="3" spans="1:18" x14ac:dyDescent="0.25">
      <c r="A3" s="82" t="s">
        <v>286</v>
      </c>
      <c r="B3" s="65"/>
      <c r="C3" s="65"/>
    </row>
    <row r="4" spans="1:18" ht="52.8" x14ac:dyDescent="0.25">
      <c r="A4" s="65" t="s">
        <v>33</v>
      </c>
      <c r="B4" s="68" t="s">
        <v>297</v>
      </c>
      <c r="C4" s="68" t="s">
        <v>278</v>
      </c>
      <c r="D4" s="68" t="s">
        <v>318</v>
      </c>
      <c r="E4" s="68" t="s">
        <v>287</v>
      </c>
      <c r="F4" s="68" t="s">
        <v>293</v>
      </c>
      <c r="G4" s="68" t="s">
        <v>288</v>
      </c>
      <c r="H4" s="68" t="s">
        <v>289</v>
      </c>
      <c r="I4" s="68" t="s">
        <v>290</v>
      </c>
      <c r="J4" s="68" t="s">
        <v>291</v>
      </c>
      <c r="K4" s="68" t="s">
        <v>292</v>
      </c>
      <c r="L4" s="68"/>
      <c r="M4" s="68"/>
      <c r="N4" s="68"/>
      <c r="O4" s="68"/>
      <c r="P4" s="68"/>
      <c r="Q4" s="68"/>
      <c r="R4" s="68"/>
    </row>
    <row r="5" spans="1:18" x14ac:dyDescent="0.25">
      <c r="A5" t="s">
        <v>272</v>
      </c>
      <c r="B5" s="59">
        <v>106290833</v>
      </c>
      <c r="C5" s="78">
        <v>0.08</v>
      </c>
      <c r="D5" s="59">
        <v>105586268</v>
      </c>
      <c r="E5" s="59">
        <v>102567522</v>
      </c>
      <c r="F5" s="36">
        <v>121693212</v>
      </c>
    </row>
    <row r="6" spans="1:18" x14ac:dyDescent="0.25">
      <c r="A6" t="s">
        <v>273</v>
      </c>
      <c r="B6" s="59">
        <v>146981038</v>
      </c>
      <c r="C6" s="78">
        <v>0.12</v>
      </c>
      <c r="D6" s="59">
        <v>156276251</v>
      </c>
      <c r="E6" s="59">
        <v>135487513</v>
      </c>
      <c r="F6" s="36">
        <v>164377866</v>
      </c>
    </row>
    <row r="7" spans="1:18" x14ac:dyDescent="0.25">
      <c r="A7" t="s">
        <v>274</v>
      </c>
      <c r="B7" s="59">
        <v>53346914</v>
      </c>
      <c r="C7" s="78">
        <v>0.08</v>
      </c>
      <c r="D7" s="59">
        <v>107104375</v>
      </c>
      <c r="E7" s="59">
        <v>121944800</v>
      </c>
      <c r="F7" s="36">
        <v>124744624</v>
      </c>
    </row>
    <row r="8" spans="1:18" x14ac:dyDescent="0.25">
      <c r="A8" t="s">
        <v>281</v>
      </c>
      <c r="B8" s="59">
        <v>15461811</v>
      </c>
      <c r="C8" s="78">
        <v>0.12</v>
      </c>
      <c r="D8" s="59">
        <v>52017299</v>
      </c>
      <c r="E8" s="59">
        <v>73190382</v>
      </c>
      <c r="F8" s="36">
        <v>76373124</v>
      </c>
    </row>
    <row r="9" spans="1:18" x14ac:dyDescent="0.25">
      <c r="A9" t="s">
        <v>282</v>
      </c>
      <c r="B9" s="59">
        <v>19642529</v>
      </c>
      <c r="C9" s="78">
        <v>0.05</v>
      </c>
      <c r="D9" s="59">
        <v>22040230</v>
      </c>
      <c r="E9" s="59">
        <v>27419473</v>
      </c>
      <c r="F9" s="36">
        <v>28055767</v>
      </c>
    </row>
    <row r="10" spans="1:18" x14ac:dyDescent="0.25">
      <c r="A10" t="s">
        <v>275</v>
      </c>
      <c r="B10" s="59">
        <v>37823394</v>
      </c>
      <c r="C10" s="78">
        <v>0.05</v>
      </c>
      <c r="D10" s="59">
        <v>32112238</v>
      </c>
      <c r="E10" s="59">
        <v>28458788</v>
      </c>
      <c r="F10" s="36">
        <v>31182658</v>
      </c>
    </row>
    <row r="11" spans="1:18" x14ac:dyDescent="0.25">
      <c r="A11" t="s">
        <v>319</v>
      </c>
      <c r="B11" s="79">
        <v>61104497</v>
      </c>
      <c r="C11" s="80">
        <v>0.05</v>
      </c>
      <c r="D11" s="79">
        <v>57371639</v>
      </c>
      <c r="E11" s="79">
        <v>59812265</v>
      </c>
      <c r="F11" s="79">
        <v>68828735</v>
      </c>
    </row>
    <row r="12" spans="1:18" x14ac:dyDescent="0.25">
      <c r="A12" t="s">
        <v>21</v>
      </c>
      <c r="B12" s="59">
        <f>SUM(B5:B11)</f>
        <v>440651016</v>
      </c>
      <c r="C12" s="81"/>
      <c r="D12" s="59">
        <f>SUM(D5:D11)</f>
        <v>532508300</v>
      </c>
      <c r="E12" s="59">
        <f>SUM(E5:E11)</f>
        <v>548880743</v>
      </c>
      <c r="F12" s="36">
        <f>SUM(F5:F11)</f>
        <v>615255986</v>
      </c>
    </row>
    <row r="13" spans="1:18" x14ac:dyDescent="0.25">
      <c r="F13" s="16"/>
    </row>
    <row r="14" spans="1:18" x14ac:dyDescent="0.25">
      <c r="F14" s="16"/>
    </row>
    <row r="15" spans="1:18" x14ac:dyDescent="0.25">
      <c r="A15" s="65" t="s">
        <v>294</v>
      </c>
    </row>
    <row r="16" spans="1:18" ht="26.4" x14ac:dyDescent="0.25">
      <c r="A16" s="65" t="s">
        <v>284</v>
      </c>
      <c r="B16" s="68" t="s">
        <v>285</v>
      </c>
      <c r="C16" s="68" t="s">
        <v>320</v>
      </c>
      <c r="D16" s="68" t="s">
        <v>318</v>
      </c>
      <c r="E16" s="68" t="str">
        <f>E4</f>
        <v>Through June 30, 2001</v>
      </c>
      <c r="F16" s="68" t="s">
        <v>293</v>
      </c>
      <c r="G16" s="68" t="s">
        <v>288</v>
      </c>
      <c r="H16" s="68" t="s">
        <v>289</v>
      </c>
      <c r="I16" s="68" t="s">
        <v>290</v>
      </c>
      <c r="J16" s="68" t="s">
        <v>291</v>
      </c>
      <c r="K16" s="68" t="s">
        <v>292</v>
      </c>
      <c r="L16" s="68"/>
      <c r="M16" s="68"/>
    </row>
    <row r="17" spans="1:6" x14ac:dyDescent="0.25">
      <c r="A17" t="s">
        <v>272</v>
      </c>
      <c r="B17" s="59">
        <f>Total!L85</f>
        <v>4238047</v>
      </c>
      <c r="C17" s="59">
        <f>C5*(F5-E5)</f>
        <v>1530055.2</v>
      </c>
      <c r="D17" s="59">
        <f>C17+B17</f>
        <v>5768102.2000000002</v>
      </c>
      <c r="E17" s="59">
        <f>C17+D17</f>
        <v>7298157.4000000004</v>
      </c>
      <c r="F17" s="59">
        <f>E17+C17</f>
        <v>8828212.5999999996</v>
      </c>
    </row>
    <row r="18" spans="1:6" x14ac:dyDescent="0.25">
      <c r="A18" t="s">
        <v>273</v>
      </c>
      <c r="B18" s="59">
        <f>Total!L174</f>
        <v>15434989</v>
      </c>
      <c r="C18" s="59">
        <f t="shared" ref="C18:C23" si="0">C6*(F6-E6)</f>
        <v>3466842.36</v>
      </c>
      <c r="D18" s="59">
        <f t="shared" ref="D18:D23" si="1">C18+B18</f>
        <v>18901831.359999999</v>
      </c>
      <c r="E18" s="59">
        <f t="shared" ref="E18:E23" si="2">C18+D18</f>
        <v>22368673.719999999</v>
      </c>
      <c r="F18" s="59">
        <f t="shared" ref="F18:F23" si="3">E18+C18</f>
        <v>25835516.079999998</v>
      </c>
    </row>
    <row r="19" spans="1:6" x14ac:dyDescent="0.25">
      <c r="A19" t="s">
        <v>274</v>
      </c>
      <c r="B19" s="59">
        <f>Total!L24</f>
        <v>2131426</v>
      </c>
      <c r="C19" s="59">
        <f t="shared" si="0"/>
        <v>223985.92000000001</v>
      </c>
      <c r="D19" s="59">
        <f t="shared" si="1"/>
        <v>2355411.92</v>
      </c>
      <c r="E19" s="59">
        <f t="shared" si="2"/>
        <v>2579397.84</v>
      </c>
      <c r="F19" s="59">
        <f t="shared" si="3"/>
        <v>2803383.76</v>
      </c>
    </row>
    <row r="20" spans="1:6" x14ac:dyDescent="0.25">
      <c r="A20" t="s">
        <v>281</v>
      </c>
      <c r="B20" s="59">
        <f>Total!L25</f>
        <v>37230</v>
      </c>
      <c r="C20" s="59">
        <f t="shared" si="0"/>
        <v>381929.04</v>
      </c>
      <c r="D20" s="59">
        <f t="shared" si="1"/>
        <v>419159.03999999998</v>
      </c>
      <c r="E20" s="59">
        <f t="shared" si="2"/>
        <v>801088.08</v>
      </c>
      <c r="F20" s="59">
        <f t="shared" si="3"/>
        <v>1183017.1199999999</v>
      </c>
    </row>
    <row r="21" spans="1:6" x14ac:dyDescent="0.25">
      <c r="A21" t="s">
        <v>282</v>
      </c>
      <c r="B21" s="59">
        <f>Total!L59</f>
        <v>261566</v>
      </c>
      <c r="C21" s="59">
        <f t="shared" si="0"/>
        <v>31814.7</v>
      </c>
      <c r="D21" s="59">
        <f t="shared" si="1"/>
        <v>293380.7</v>
      </c>
      <c r="E21" s="59">
        <f t="shared" si="2"/>
        <v>325195.40000000002</v>
      </c>
      <c r="F21" s="59">
        <f t="shared" si="3"/>
        <v>357010.10000000003</v>
      </c>
    </row>
    <row r="22" spans="1:6" x14ac:dyDescent="0.25">
      <c r="A22" t="s">
        <v>275</v>
      </c>
      <c r="B22" s="59">
        <f>Total!L47</f>
        <v>4465456</v>
      </c>
      <c r="C22" s="59">
        <f t="shared" si="0"/>
        <v>136193.5</v>
      </c>
      <c r="D22" s="59">
        <f t="shared" si="1"/>
        <v>4601649.5</v>
      </c>
      <c r="E22" s="59">
        <f t="shared" si="2"/>
        <v>4737843</v>
      </c>
      <c r="F22" s="59">
        <f t="shared" si="3"/>
        <v>4874036.5</v>
      </c>
    </row>
    <row r="23" spans="1:6" x14ac:dyDescent="0.25">
      <c r="A23" t="s">
        <v>276</v>
      </c>
      <c r="B23" s="79">
        <f>Total!L130</f>
        <v>466102</v>
      </c>
      <c r="C23" s="79">
        <f t="shared" si="0"/>
        <v>450823.5</v>
      </c>
      <c r="D23" s="79">
        <f t="shared" si="1"/>
        <v>916925.5</v>
      </c>
      <c r="E23" s="79">
        <f t="shared" si="2"/>
        <v>1367749</v>
      </c>
      <c r="F23" s="79">
        <f t="shared" si="3"/>
        <v>1818572.5</v>
      </c>
    </row>
    <row r="24" spans="1:6" x14ac:dyDescent="0.25">
      <c r="A24" t="s">
        <v>21</v>
      </c>
      <c r="B24" s="59">
        <f>SUM(B17:B23)</f>
        <v>27034816</v>
      </c>
      <c r="C24" s="36">
        <f>SUM(C17:C23)</f>
        <v>6221644.2199999997</v>
      </c>
      <c r="D24" s="36">
        <f>SUM(D17:D23)</f>
        <v>33256460.219999995</v>
      </c>
      <c r="E24" s="59">
        <f>SUM(E17:E23)</f>
        <v>39478104.439999998</v>
      </c>
      <c r="F24" s="59">
        <f>SUM(F17:F23)</f>
        <v>45699748.659999996</v>
      </c>
    </row>
    <row r="25" spans="1:6" x14ac:dyDescent="0.25">
      <c r="D25" s="36"/>
    </row>
    <row r="26" spans="1:6" x14ac:dyDescent="0.25">
      <c r="D26" s="59"/>
    </row>
  </sheetData>
  <phoneticPr fontId="0" type="noConversion"/>
  <printOptions gridLines="1"/>
  <pageMargins left="0.25" right="0.2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35"/>
  <sheetViews>
    <sheetView workbookViewId="0"/>
  </sheetViews>
  <sheetFormatPr defaultRowHeight="13.2" x14ac:dyDescent="0.25"/>
  <cols>
    <col min="1" max="1" width="39" bestFit="1" customWidth="1"/>
    <col min="2" max="2" width="39" customWidth="1"/>
    <col min="3" max="3" width="16" bestFit="1" customWidth="1"/>
    <col min="4" max="4" width="6.6640625" customWidth="1"/>
    <col min="5" max="5" width="14" bestFit="1" customWidth="1"/>
    <col min="6" max="6" width="11.6640625" bestFit="1" customWidth="1"/>
  </cols>
  <sheetData>
    <row r="1" spans="1:10" ht="17.399999999999999" x14ac:dyDescent="0.3">
      <c r="A1" s="85" t="s">
        <v>277</v>
      </c>
      <c r="B1" s="65"/>
      <c r="C1" s="65"/>
      <c r="D1" s="65"/>
    </row>
    <row r="2" spans="1:10" x14ac:dyDescent="0.25">
      <c r="A2" s="83">
        <v>37012</v>
      </c>
      <c r="B2" s="83"/>
    </row>
    <row r="3" spans="1:10" x14ac:dyDescent="0.25">
      <c r="A3" s="65"/>
      <c r="B3" s="65"/>
      <c r="C3" s="66"/>
    </row>
    <row r="4" spans="1:10" ht="26.4" x14ac:dyDescent="0.25">
      <c r="A4" s="65" t="s">
        <v>33</v>
      </c>
      <c r="B4" s="68" t="s">
        <v>297</v>
      </c>
      <c r="C4" s="68" t="s">
        <v>278</v>
      </c>
      <c r="E4" s="82" t="s">
        <v>298</v>
      </c>
      <c r="F4" s="68"/>
    </row>
    <row r="5" spans="1:10" ht="24.9" customHeight="1" x14ac:dyDescent="0.25">
      <c r="A5" t="s">
        <v>299</v>
      </c>
      <c r="B5" s="59">
        <v>106290833</v>
      </c>
      <c r="C5" s="78">
        <v>0.08</v>
      </c>
      <c r="E5" s="79"/>
      <c r="F5" s="79"/>
      <c r="G5" s="84"/>
      <c r="H5" s="84"/>
      <c r="I5" s="84"/>
      <c r="J5" s="84"/>
    </row>
    <row r="6" spans="1:10" ht="24.9" customHeight="1" x14ac:dyDescent="0.25">
      <c r="A6" t="s">
        <v>300</v>
      </c>
      <c r="B6" s="59">
        <v>146981038</v>
      </c>
      <c r="C6" s="78">
        <v>0.12</v>
      </c>
      <c r="E6" s="79"/>
      <c r="F6" s="79"/>
      <c r="G6" s="84"/>
      <c r="H6" s="84"/>
      <c r="I6" s="84"/>
      <c r="J6" s="84"/>
    </row>
    <row r="7" spans="1:10" ht="24.9" customHeight="1" x14ac:dyDescent="0.25">
      <c r="A7" t="s">
        <v>301</v>
      </c>
      <c r="B7" s="59">
        <v>53346914</v>
      </c>
      <c r="C7" s="78">
        <v>0.08</v>
      </c>
      <c r="E7" s="79"/>
      <c r="F7" s="79"/>
      <c r="G7" s="84"/>
      <c r="H7" s="84"/>
      <c r="I7" s="84"/>
      <c r="J7" s="84"/>
    </row>
    <row r="8" spans="1:10" ht="24.9" customHeight="1" x14ac:dyDescent="0.25">
      <c r="A8" t="s">
        <v>302</v>
      </c>
      <c r="B8" s="59">
        <v>15461811</v>
      </c>
      <c r="C8" s="78">
        <v>0.12</v>
      </c>
      <c r="E8" s="79"/>
      <c r="F8" s="79"/>
      <c r="G8" s="84"/>
      <c r="H8" s="84"/>
      <c r="I8" s="84"/>
      <c r="J8" s="84"/>
    </row>
    <row r="9" spans="1:10" ht="24.9" customHeight="1" x14ac:dyDescent="0.25">
      <c r="A9" t="s">
        <v>282</v>
      </c>
      <c r="B9" s="59">
        <v>19642529</v>
      </c>
      <c r="C9" s="78">
        <v>0.05</v>
      </c>
      <c r="E9" s="79"/>
      <c r="F9" s="79"/>
      <c r="G9" s="84"/>
      <c r="H9" s="84"/>
      <c r="I9" s="84"/>
      <c r="J9" s="84"/>
    </row>
    <row r="10" spans="1:10" ht="24.9" customHeight="1" x14ac:dyDescent="0.25">
      <c r="A10" t="s">
        <v>275</v>
      </c>
      <c r="B10" s="59">
        <v>37823394</v>
      </c>
      <c r="C10" s="78">
        <v>0.05</v>
      </c>
      <c r="E10" s="79"/>
      <c r="F10" s="79"/>
      <c r="G10" s="84"/>
      <c r="H10" s="84"/>
      <c r="I10" s="84"/>
      <c r="J10" s="84"/>
    </row>
    <row r="11" spans="1:10" ht="24.9" customHeight="1" x14ac:dyDescent="0.25">
      <c r="A11" t="s">
        <v>276</v>
      </c>
      <c r="B11" s="59">
        <v>61104497</v>
      </c>
      <c r="C11" s="80">
        <v>0.05</v>
      </c>
      <c r="E11" s="79"/>
      <c r="F11" s="79"/>
      <c r="G11" s="84"/>
      <c r="H11" s="84"/>
      <c r="I11" s="84"/>
      <c r="J11" s="84"/>
    </row>
    <row r="12" spans="1:10" ht="20.100000000000001" customHeight="1" x14ac:dyDescent="0.25">
      <c r="A12" t="s">
        <v>21</v>
      </c>
      <c r="B12" s="79"/>
      <c r="C12" s="59"/>
      <c r="D12" s="81"/>
      <c r="E12" s="36"/>
      <c r="F12" s="36"/>
    </row>
    <row r="13" spans="1:10" x14ac:dyDescent="0.25">
      <c r="B13" s="59">
        <f>SUM(B5:B11)</f>
        <v>440651016</v>
      </c>
    </row>
    <row r="16" spans="1:10" ht="20.100000000000001" customHeight="1" x14ac:dyDescent="0.25">
      <c r="A16" s="65" t="s">
        <v>279</v>
      </c>
      <c r="B16" s="65"/>
    </row>
    <row r="17" spans="1:1" ht="20.100000000000001" customHeight="1" x14ac:dyDescent="0.25">
      <c r="A17" t="s">
        <v>283</v>
      </c>
    </row>
    <row r="18" spans="1:1" ht="20.100000000000001" customHeight="1" x14ac:dyDescent="0.25">
      <c r="A18" t="s">
        <v>314</v>
      </c>
    </row>
    <row r="19" spans="1:1" ht="20.100000000000001" customHeight="1" x14ac:dyDescent="0.25">
      <c r="A19" t="s">
        <v>307</v>
      </c>
    </row>
    <row r="20" spans="1:1" ht="20.100000000000001" customHeight="1" x14ac:dyDescent="0.25">
      <c r="A20" t="s">
        <v>315</v>
      </c>
    </row>
    <row r="21" spans="1:1" ht="20.100000000000001" customHeight="1" x14ac:dyDescent="0.25">
      <c r="A21" t="s">
        <v>305</v>
      </c>
    </row>
    <row r="22" spans="1:1" ht="20.100000000000001" customHeight="1" x14ac:dyDescent="0.25">
      <c r="A22" t="s">
        <v>306</v>
      </c>
    </row>
    <row r="23" spans="1:1" ht="20.100000000000001" customHeight="1" x14ac:dyDescent="0.25">
      <c r="A23" t="s">
        <v>296</v>
      </c>
    </row>
    <row r="24" spans="1:1" ht="20.100000000000001" customHeight="1" x14ac:dyDescent="0.25">
      <c r="A24" t="s">
        <v>308</v>
      </c>
    </row>
    <row r="25" spans="1:1" ht="20.100000000000001" customHeight="1" x14ac:dyDescent="0.25">
      <c r="A25" t="s">
        <v>280</v>
      </c>
    </row>
    <row r="26" spans="1:1" ht="20.100000000000001" customHeight="1" x14ac:dyDescent="0.25">
      <c r="A26" t="s">
        <v>309</v>
      </c>
    </row>
    <row r="27" spans="1:1" ht="20.100000000000001" customHeight="1" x14ac:dyDescent="0.25">
      <c r="A27" t="s">
        <v>316</v>
      </c>
    </row>
    <row r="28" spans="1:1" ht="20.100000000000001" customHeight="1" x14ac:dyDescent="0.25">
      <c r="A28" t="s">
        <v>317</v>
      </c>
    </row>
    <row r="29" spans="1:1" ht="20.100000000000001" customHeight="1" x14ac:dyDescent="0.25">
      <c r="A29" t="s">
        <v>295</v>
      </c>
    </row>
    <row r="30" spans="1:1" ht="20.100000000000001" customHeight="1" x14ac:dyDescent="0.25">
      <c r="A30" t="s">
        <v>310</v>
      </c>
    </row>
    <row r="31" spans="1:1" ht="20.100000000000001" customHeight="1" x14ac:dyDescent="0.25">
      <c r="A31" t="s">
        <v>311</v>
      </c>
    </row>
    <row r="32" spans="1:1" ht="20.100000000000001" customHeight="1" x14ac:dyDescent="0.25">
      <c r="A32" t="s">
        <v>312</v>
      </c>
    </row>
    <row r="33" spans="1:1" ht="20.100000000000001" customHeight="1" x14ac:dyDescent="0.25">
      <c r="A33" t="s">
        <v>313</v>
      </c>
    </row>
    <row r="34" spans="1:1" ht="20.100000000000001" customHeight="1" x14ac:dyDescent="0.25">
      <c r="A34" t="s">
        <v>303</v>
      </c>
    </row>
    <row r="35" spans="1:1" ht="20.100000000000001" customHeight="1" x14ac:dyDescent="0.25">
      <c r="A35" t="s">
        <v>304</v>
      </c>
    </row>
  </sheetData>
  <phoneticPr fontId="0" type="noConversion"/>
  <pageMargins left="0.25" right="0.25" top="1" bottom="1" header="0.5" footer="0.5"/>
  <pageSetup scale="6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452"/>
  <sheetViews>
    <sheetView workbookViewId="0">
      <pane xSplit="1" ySplit="1" topLeftCell="F63" activePane="bottomRight" state="frozen"/>
      <selection pane="topRight" activeCell="B1" sqref="B1"/>
      <selection pane="bottomLeft" activeCell="A2" sqref="A2"/>
      <selection pane="bottomRight" activeCell="L174" sqref="L174"/>
    </sheetView>
  </sheetViews>
  <sheetFormatPr defaultRowHeight="13.2" x14ac:dyDescent="0.25"/>
  <cols>
    <col min="1" max="1" width="20.6640625" customWidth="1"/>
    <col min="2" max="3" width="11.88671875" customWidth="1"/>
    <col min="4" max="4" width="10" customWidth="1"/>
    <col min="5" max="5" width="11" customWidth="1"/>
    <col min="6" max="6" width="11.5546875" customWidth="1"/>
    <col min="7" max="7" width="18.88671875" customWidth="1"/>
    <col min="8" max="8" width="15.5546875" customWidth="1"/>
    <col min="9" max="9" width="15.6640625" style="15" customWidth="1"/>
    <col min="10" max="10" width="9.44140625" style="15" customWidth="1"/>
    <col min="11" max="11" width="10.109375" style="15" bestFit="1" customWidth="1"/>
    <col min="12" max="12" width="12.44140625" style="30" customWidth="1"/>
    <col min="13" max="13" width="17" customWidth="1"/>
    <col min="14" max="14" width="16.33203125" style="27" customWidth="1"/>
    <col min="15" max="15" width="18.5546875" customWidth="1"/>
    <col min="16" max="16" width="12.5546875" customWidth="1"/>
  </cols>
  <sheetData>
    <row r="1" spans="1:31" s="13" customFormat="1" ht="41.25" customHeight="1" thickBot="1" x14ac:dyDescent="0.3">
      <c r="A1" s="17" t="s">
        <v>0</v>
      </c>
      <c r="B1" s="18" t="s">
        <v>26</v>
      </c>
      <c r="C1" s="18" t="s">
        <v>258</v>
      </c>
      <c r="D1" s="18" t="s">
        <v>1</v>
      </c>
      <c r="E1" s="18" t="s">
        <v>23</v>
      </c>
      <c r="F1" s="18" t="s">
        <v>2</v>
      </c>
      <c r="G1" s="18" t="s">
        <v>27</v>
      </c>
      <c r="H1" s="18" t="s">
        <v>3</v>
      </c>
      <c r="I1" s="19" t="s">
        <v>4</v>
      </c>
      <c r="J1" s="20" t="s">
        <v>5</v>
      </c>
      <c r="K1" s="20" t="s">
        <v>6</v>
      </c>
      <c r="L1" s="29" t="s">
        <v>7</v>
      </c>
      <c r="M1" s="21" t="s">
        <v>24</v>
      </c>
      <c r="N1" s="26" t="s">
        <v>8</v>
      </c>
      <c r="O1" s="18" t="s">
        <v>25</v>
      </c>
      <c r="P1" s="22" t="s">
        <v>30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  <c r="AE1" s="12"/>
    </row>
    <row r="2" spans="1:31" x14ac:dyDescent="0.25">
      <c r="A2" t="s">
        <v>223</v>
      </c>
      <c r="B2" s="3">
        <v>36965</v>
      </c>
      <c r="C2" s="3">
        <v>36951</v>
      </c>
      <c r="D2" t="s">
        <v>267</v>
      </c>
      <c r="E2" t="s">
        <v>37</v>
      </c>
      <c r="F2" t="s">
        <v>65</v>
      </c>
      <c r="G2" t="s">
        <v>57</v>
      </c>
      <c r="H2" t="s">
        <v>224</v>
      </c>
      <c r="I2" s="15" t="s">
        <v>113</v>
      </c>
      <c r="J2" s="14">
        <v>36982</v>
      </c>
      <c r="K2" s="14">
        <v>38442</v>
      </c>
      <c r="L2" s="59">
        <v>315996</v>
      </c>
      <c r="M2" t="s">
        <v>143</v>
      </c>
      <c r="N2" s="27" t="s">
        <v>14</v>
      </c>
      <c r="O2" t="s">
        <v>61</v>
      </c>
    </row>
    <row r="3" spans="1:31" x14ac:dyDescent="0.25">
      <c r="A3" t="s">
        <v>193</v>
      </c>
      <c r="B3" s="3">
        <v>36990</v>
      </c>
      <c r="C3" s="3">
        <v>36982</v>
      </c>
      <c r="D3" t="s">
        <v>36</v>
      </c>
      <c r="E3" t="s">
        <v>37</v>
      </c>
      <c r="F3" t="s">
        <v>65</v>
      </c>
      <c r="G3" t="s">
        <v>191</v>
      </c>
      <c r="H3" t="s">
        <v>245</v>
      </c>
      <c r="I3" s="15">
        <v>331</v>
      </c>
      <c r="J3" s="34">
        <v>37073</v>
      </c>
      <c r="K3" s="34">
        <v>37164</v>
      </c>
      <c r="L3" s="59">
        <v>8832</v>
      </c>
      <c r="M3" t="s">
        <v>143</v>
      </c>
      <c r="N3" s="27" t="s">
        <v>201</v>
      </c>
      <c r="O3" t="s">
        <v>61</v>
      </c>
    </row>
    <row r="4" spans="1:31" x14ac:dyDescent="0.25">
      <c r="A4" s="16" t="s">
        <v>190</v>
      </c>
      <c r="B4" s="31">
        <v>36812</v>
      </c>
      <c r="C4" s="31">
        <v>36923</v>
      </c>
      <c r="D4" s="16" t="s">
        <v>62</v>
      </c>
      <c r="E4" s="16" t="s">
        <v>37</v>
      </c>
      <c r="F4" s="40" t="s">
        <v>86</v>
      </c>
      <c r="G4" s="40" t="s">
        <v>57</v>
      </c>
      <c r="H4" s="40" t="s">
        <v>59</v>
      </c>
      <c r="I4" s="41">
        <v>51.5</v>
      </c>
      <c r="J4" s="34">
        <v>36892</v>
      </c>
      <c r="K4" s="42">
        <v>36950</v>
      </c>
      <c r="L4" s="44">
        <v>42480</v>
      </c>
      <c r="M4" s="16" t="s">
        <v>143</v>
      </c>
      <c r="N4" s="16" t="s">
        <v>11</v>
      </c>
      <c r="O4" s="16" t="s">
        <v>40</v>
      </c>
      <c r="P4" s="16" t="s">
        <v>41</v>
      </c>
    </row>
    <row r="5" spans="1:31" x14ac:dyDescent="0.25">
      <c r="A5" t="s">
        <v>237</v>
      </c>
      <c r="B5" s="3">
        <v>36983</v>
      </c>
      <c r="C5" s="3">
        <v>36982</v>
      </c>
      <c r="D5" t="s">
        <v>36</v>
      </c>
      <c r="E5" t="s">
        <v>37</v>
      </c>
      <c r="F5" t="s">
        <v>84</v>
      </c>
      <c r="G5" t="s">
        <v>71</v>
      </c>
      <c r="H5" t="s">
        <v>72</v>
      </c>
      <c r="I5" s="15">
        <v>355</v>
      </c>
      <c r="J5" s="34">
        <v>37043</v>
      </c>
      <c r="K5" s="34">
        <v>37164</v>
      </c>
      <c r="L5" s="59">
        <v>10200</v>
      </c>
      <c r="M5" t="s">
        <v>143</v>
      </c>
      <c r="N5" s="27" t="s">
        <v>11</v>
      </c>
      <c r="O5" t="s">
        <v>61</v>
      </c>
    </row>
    <row r="6" spans="1:31" x14ac:dyDescent="0.25">
      <c r="A6" t="s">
        <v>74</v>
      </c>
      <c r="B6" s="3">
        <v>36997</v>
      </c>
      <c r="C6" s="3">
        <v>36982</v>
      </c>
      <c r="D6" t="s">
        <v>62</v>
      </c>
      <c r="E6" t="s">
        <v>37</v>
      </c>
      <c r="F6" t="s">
        <v>247</v>
      </c>
      <c r="H6" t="s">
        <v>146</v>
      </c>
      <c r="I6" s="15" t="s">
        <v>248</v>
      </c>
      <c r="J6" s="34">
        <v>37012</v>
      </c>
      <c r="K6" s="34">
        <v>37042</v>
      </c>
      <c r="L6" s="59">
        <v>18600</v>
      </c>
      <c r="M6" t="s">
        <v>143</v>
      </c>
      <c r="N6" s="27" t="s">
        <v>11</v>
      </c>
      <c r="O6" t="s">
        <v>51</v>
      </c>
      <c r="P6" t="s">
        <v>52</v>
      </c>
    </row>
    <row r="7" spans="1:31" x14ac:dyDescent="0.25">
      <c r="A7" t="s">
        <v>93</v>
      </c>
      <c r="B7" s="3">
        <v>36928</v>
      </c>
      <c r="C7" s="3">
        <v>36923</v>
      </c>
      <c r="D7" t="s">
        <v>62</v>
      </c>
      <c r="E7" t="s">
        <v>37</v>
      </c>
      <c r="F7" t="s">
        <v>46</v>
      </c>
      <c r="G7" t="s">
        <v>152</v>
      </c>
      <c r="H7" t="s">
        <v>153</v>
      </c>
      <c r="I7" s="15">
        <v>115</v>
      </c>
      <c r="J7" s="14">
        <v>36951</v>
      </c>
      <c r="K7" s="14">
        <v>36981</v>
      </c>
      <c r="L7" s="59">
        <v>10000</v>
      </c>
      <c r="M7" t="s">
        <v>143</v>
      </c>
      <c r="N7" s="27" t="s">
        <v>154</v>
      </c>
      <c r="O7" t="s">
        <v>61</v>
      </c>
      <c r="P7" t="s">
        <v>142</v>
      </c>
    </row>
    <row r="8" spans="1:31" x14ac:dyDescent="0.25">
      <c r="A8" t="s">
        <v>137</v>
      </c>
      <c r="B8" s="3">
        <v>36921</v>
      </c>
      <c r="C8" s="3">
        <v>36923</v>
      </c>
      <c r="D8" t="s">
        <v>62</v>
      </c>
      <c r="E8" t="s">
        <v>37</v>
      </c>
      <c r="F8" t="s">
        <v>65</v>
      </c>
      <c r="G8" t="s">
        <v>71</v>
      </c>
      <c r="H8" t="s">
        <v>113</v>
      </c>
      <c r="I8" s="15">
        <v>152</v>
      </c>
      <c r="J8" s="14">
        <v>36982</v>
      </c>
      <c r="K8" s="14">
        <v>37072</v>
      </c>
      <c r="L8" s="69">
        <v>269763</v>
      </c>
      <c r="M8" t="s">
        <v>143</v>
      </c>
      <c r="N8" s="27" t="s">
        <v>9</v>
      </c>
      <c r="O8" t="s">
        <v>118</v>
      </c>
    </row>
    <row r="9" spans="1:31" x14ac:dyDescent="0.25">
      <c r="A9" t="s">
        <v>138</v>
      </c>
      <c r="B9" s="3">
        <v>36928</v>
      </c>
      <c r="C9" s="3">
        <v>36923</v>
      </c>
      <c r="D9" t="s">
        <v>36</v>
      </c>
      <c r="E9" t="s">
        <v>37</v>
      </c>
      <c r="F9" t="s">
        <v>56</v>
      </c>
      <c r="G9" t="s">
        <v>57</v>
      </c>
      <c r="H9" t="s">
        <v>72</v>
      </c>
      <c r="I9" s="15">
        <v>238</v>
      </c>
      <c r="J9" s="14">
        <v>36951</v>
      </c>
      <c r="K9" s="14">
        <v>36981</v>
      </c>
      <c r="L9" s="30" t="s">
        <v>266</v>
      </c>
      <c r="M9" t="s">
        <v>143</v>
      </c>
      <c r="N9" s="27" t="s">
        <v>9</v>
      </c>
      <c r="O9" t="s">
        <v>40</v>
      </c>
    </row>
    <row r="10" spans="1:31" x14ac:dyDescent="0.25">
      <c r="A10" s="16" t="s">
        <v>156</v>
      </c>
      <c r="B10" s="31">
        <v>36935</v>
      </c>
      <c r="C10" s="31">
        <v>36923</v>
      </c>
      <c r="D10" s="16" t="s">
        <v>36</v>
      </c>
      <c r="E10" s="16" t="s">
        <v>100</v>
      </c>
      <c r="F10" s="16" t="s">
        <v>56</v>
      </c>
      <c r="G10" s="16" t="s">
        <v>71</v>
      </c>
      <c r="H10" s="16" t="s">
        <v>146</v>
      </c>
      <c r="I10" s="32">
        <v>298</v>
      </c>
      <c r="J10" s="34">
        <v>37043</v>
      </c>
      <c r="K10" s="32" t="s">
        <v>168</v>
      </c>
      <c r="L10" s="36">
        <v>48960</v>
      </c>
      <c r="M10" s="16" t="s">
        <v>143</v>
      </c>
      <c r="N10" s="37" t="s">
        <v>9</v>
      </c>
      <c r="O10" s="16" t="s">
        <v>61</v>
      </c>
      <c r="P10" s="16"/>
    </row>
    <row r="11" spans="1:31" x14ac:dyDescent="0.25">
      <c r="A11" t="s">
        <v>184</v>
      </c>
      <c r="B11" s="3">
        <v>36948</v>
      </c>
      <c r="C11" s="3">
        <v>36923</v>
      </c>
      <c r="D11" t="s">
        <v>185</v>
      </c>
      <c r="E11" s="27" t="s">
        <v>37</v>
      </c>
      <c r="F11" t="s">
        <v>56</v>
      </c>
      <c r="G11" t="s">
        <v>113</v>
      </c>
      <c r="H11" t="s">
        <v>113</v>
      </c>
      <c r="I11" s="15" t="s">
        <v>186</v>
      </c>
      <c r="J11" s="14">
        <v>36951</v>
      </c>
      <c r="K11" s="14">
        <v>37164</v>
      </c>
      <c r="L11" s="69">
        <v>3631</v>
      </c>
      <c r="M11" t="s">
        <v>143</v>
      </c>
      <c r="N11" s="27" t="s">
        <v>9</v>
      </c>
      <c r="O11" t="s">
        <v>61</v>
      </c>
    </row>
    <row r="12" spans="1:31" x14ac:dyDescent="0.25">
      <c r="A12" t="s">
        <v>156</v>
      </c>
      <c r="B12" s="3">
        <v>36971</v>
      </c>
      <c r="C12" s="3">
        <v>36951</v>
      </c>
      <c r="D12" t="s">
        <v>62</v>
      </c>
      <c r="E12" t="s">
        <v>100</v>
      </c>
      <c r="F12" t="s">
        <v>65</v>
      </c>
      <c r="G12" t="s">
        <v>71</v>
      </c>
      <c r="H12" t="s">
        <v>113</v>
      </c>
      <c r="I12" s="15" t="s">
        <v>113</v>
      </c>
      <c r="J12" s="14">
        <v>36982</v>
      </c>
      <c r="K12" s="14">
        <v>37256</v>
      </c>
      <c r="L12" s="59">
        <v>794083</v>
      </c>
      <c r="M12" t="s">
        <v>143</v>
      </c>
      <c r="N12" s="27" t="s">
        <v>9</v>
      </c>
      <c r="O12" t="s">
        <v>61</v>
      </c>
    </row>
    <row r="13" spans="1:31" x14ac:dyDescent="0.25">
      <c r="A13" t="s">
        <v>156</v>
      </c>
      <c r="B13" s="3">
        <v>36976</v>
      </c>
      <c r="C13" s="3">
        <v>36951</v>
      </c>
      <c r="D13" t="s">
        <v>62</v>
      </c>
      <c r="E13" t="s">
        <v>100</v>
      </c>
      <c r="F13" t="s">
        <v>56</v>
      </c>
      <c r="G13" t="s">
        <v>71</v>
      </c>
      <c r="H13" t="s">
        <v>146</v>
      </c>
      <c r="I13" s="15" t="s">
        <v>230</v>
      </c>
      <c r="J13" s="14">
        <v>37043</v>
      </c>
      <c r="K13" s="15" t="s">
        <v>168</v>
      </c>
      <c r="L13" s="59">
        <v>16160</v>
      </c>
      <c r="M13" t="s">
        <v>143</v>
      </c>
      <c r="N13" s="27" t="s">
        <v>9</v>
      </c>
      <c r="O13" t="s">
        <v>61</v>
      </c>
      <c r="P13" t="s">
        <v>160</v>
      </c>
    </row>
    <row r="14" spans="1:31" x14ac:dyDescent="0.25">
      <c r="A14" t="s">
        <v>184</v>
      </c>
      <c r="B14" s="3">
        <v>36980</v>
      </c>
      <c r="C14" s="3">
        <v>36951</v>
      </c>
      <c r="D14" t="s">
        <v>36</v>
      </c>
      <c r="E14" t="s">
        <v>37</v>
      </c>
      <c r="F14" t="s">
        <v>56</v>
      </c>
      <c r="G14" t="s">
        <v>57</v>
      </c>
      <c r="H14" t="s">
        <v>146</v>
      </c>
      <c r="I14" s="15">
        <v>400</v>
      </c>
      <c r="J14" s="14">
        <v>37073</v>
      </c>
      <c r="K14" s="14">
        <v>37164</v>
      </c>
      <c r="L14" s="59">
        <v>1540</v>
      </c>
      <c r="M14" t="s">
        <v>143</v>
      </c>
      <c r="N14" s="27" t="s">
        <v>9</v>
      </c>
      <c r="O14" t="s">
        <v>40</v>
      </c>
      <c r="P14" t="s">
        <v>69</v>
      </c>
    </row>
    <row r="15" spans="1:31" x14ac:dyDescent="0.25">
      <c r="A15" t="s">
        <v>138</v>
      </c>
      <c r="B15" s="3">
        <v>36992</v>
      </c>
      <c r="C15" s="3">
        <v>36982</v>
      </c>
      <c r="D15" t="s">
        <v>36</v>
      </c>
      <c r="E15" t="s">
        <v>37</v>
      </c>
      <c r="F15" t="s">
        <v>46</v>
      </c>
      <c r="G15" t="s">
        <v>57</v>
      </c>
      <c r="H15" t="s">
        <v>72</v>
      </c>
      <c r="I15" s="15">
        <v>88</v>
      </c>
      <c r="J15" s="34">
        <v>37257</v>
      </c>
      <c r="K15" s="34">
        <v>37621</v>
      </c>
      <c r="L15" s="59">
        <v>240500</v>
      </c>
      <c r="M15" t="s">
        <v>143</v>
      </c>
      <c r="N15" s="27" t="s">
        <v>9</v>
      </c>
      <c r="O15" t="s">
        <v>61</v>
      </c>
    </row>
    <row r="16" spans="1:31" x14ac:dyDescent="0.25">
      <c r="A16" t="s">
        <v>193</v>
      </c>
      <c r="B16" s="3">
        <v>36998</v>
      </c>
      <c r="C16" s="3">
        <v>36982</v>
      </c>
      <c r="D16" t="s">
        <v>36</v>
      </c>
      <c r="E16" t="s">
        <v>37</v>
      </c>
      <c r="F16" t="s">
        <v>65</v>
      </c>
      <c r="G16" t="s">
        <v>71</v>
      </c>
      <c r="H16" t="s">
        <v>249</v>
      </c>
      <c r="I16" s="15">
        <v>328</v>
      </c>
      <c r="J16" s="34">
        <v>37073</v>
      </c>
      <c r="K16" s="34">
        <v>37164</v>
      </c>
      <c r="L16" s="59">
        <v>13248</v>
      </c>
      <c r="M16" t="s">
        <v>143</v>
      </c>
      <c r="N16" s="27" t="s">
        <v>9</v>
      </c>
      <c r="O16" t="s">
        <v>61</v>
      </c>
    </row>
    <row r="17" spans="1:16" x14ac:dyDescent="0.25">
      <c r="A17" t="s">
        <v>180</v>
      </c>
      <c r="B17" s="3">
        <v>37000</v>
      </c>
      <c r="C17" s="3">
        <v>36982</v>
      </c>
      <c r="D17" t="s">
        <v>36</v>
      </c>
      <c r="E17" t="s">
        <v>37</v>
      </c>
      <c r="F17" t="s">
        <v>65</v>
      </c>
      <c r="G17" t="s">
        <v>71</v>
      </c>
      <c r="H17" t="s">
        <v>72</v>
      </c>
      <c r="I17" s="15">
        <v>200</v>
      </c>
      <c r="J17" s="34">
        <v>37165</v>
      </c>
      <c r="K17" s="34">
        <v>37256</v>
      </c>
      <c r="L17" s="59">
        <v>13806</v>
      </c>
      <c r="M17" t="s">
        <v>143</v>
      </c>
      <c r="N17" s="27" t="s">
        <v>9</v>
      </c>
      <c r="O17" t="s">
        <v>51</v>
      </c>
      <c r="P17" t="s">
        <v>63</v>
      </c>
    </row>
    <row r="18" spans="1:16" x14ac:dyDescent="0.25">
      <c r="A18" t="s">
        <v>180</v>
      </c>
      <c r="B18" s="3">
        <v>37000</v>
      </c>
      <c r="C18" s="3">
        <v>36982</v>
      </c>
      <c r="D18" t="s">
        <v>36</v>
      </c>
      <c r="E18" t="s">
        <v>37</v>
      </c>
      <c r="F18" t="s">
        <v>65</v>
      </c>
      <c r="G18" t="s">
        <v>71</v>
      </c>
      <c r="H18" t="s">
        <v>72</v>
      </c>
      <c r="I18" s="15">
        <v>145</v>
      </c>
      <c r="J18" s="34">
        <v>37257</v>
      </c>
      <c r="K18" s="34">
        <v>37346</v>
      </c>
      <c r="L18" s="59">
        <v>13500</v>
      </c>
      <c r="M18" t="s">
        <v>143</v>
      </c>
      <c r="N18" s="27" t="s">
        <v>9</v>
      </c>
      <c r="O18" t="s">
        <v>51</v>
      </c>
      <c r="P18" t="s">
        <v>85</v>
      </c>
    </row>
    <row r="19" spans="1:16" x14ac:dyDescent="0.25">
      <c r="A19" t="s">
        <v>131</v>
      </c>
      <c r="B19" s="3">
        <v>37000</v>
      </c>
      <c r="C19" s="3">
        <v>36982</v>
      </c>
      <c r="D19" t="s">
        <v>36</v>
      </c>
      <c r="E19" t="s">
        <v>37</v>
      </c>
      <c r="F19" t="s">
        <v>46</v>
      </c>
      <c r="G19" t="s">
        <v>71</v>
      </c>
      <c r="H19" t="s">
        <v>91</v>
      </c>
      <c r="I19" s="15">
        <v>195</v>
      </c>
      <c r="J19" s="34">
        <v>37165</v>
      </c>
      <c r="K19" s="34">
        <v>37195</v>
      </c>
      <c r="L19" s="30" t="s">
        <v>266</v>
      </c>
      <c r="M19" t="s">
        <v>143</v>
      </c>
      <c r="N19" s="27" t="s">
        <v>9</v>
      </c>
      <c r="O19" t="s">
        <v>61</v>
      </c>
    </row>
    <row r="20" spans="1:16" x14ac:dyDescent="0.25">
      <c r="A20" t="s">
        <v>131</v>
      </c>
      <c r="B20" s="3">
        <v>37000</v>
      </c>
      <c r="C20" s="3">
        <v>36982</v>
      </c>
      <c r="D20" t="s">
        <v>36</v>
      </c>
      <c r="E20" t="s">
        <v>37</v>
      </c>
      <c r="F20" t="s">
        <v>46</v>
      </c>
      <c r="G20" t="s">
        <v>71</v>
      </c>
      <c r="H20" t="s">
        <v>72</v>
      </c>
      <c r="I20" s="15">
        <v>155</v>
      </c>
      <c r="J20" s="34">
        <v>37196</v>
      </c>
      <c r="K20" s="34">
        <v>37225</v>
      </c>
      <c r="L20" s="59">
        <v>8000</v>
      </c>
      <c r="M20" t="s">
        <v>143</v>
      </c>
      <c r="N20" s="27" t="s">
        <v>9</v>
      </c>
      <c r="O20" t="s">
        <v>61</v>
      </c>
    </row>
    <row r="21" spans="1:16" x14ac:dyDescent="0.25">
      <c r="A21" t="s">
        <v>137</v>
      </c>
      <c r="B21" s="3">
        <v>37004</v>
      </c>
      <c r="C21" s="3">
        <v>36982</v>
      </c>
      <c r="D21" t="s">
        <v>36</v>
      </c>
      <c r="E21" t="s">
        <v>37</v>
      </c>
      <c r="F21" t="s">
        <v>65</v>
      </c>
      <c r="G21" t="s">
        <v>71</v>
      </c>
      <c r="H21" t="s">
        <v>146</v>
      </c>
      <c r="I21" s="15">
        <v>75.91</v>
      </c>
      <c r="J21" s="34">
        <v>37257</v>
      </c>
      <c r="K21" s="34">
        <v>38352</v>
      </c>
      <c r="L21" s="59">
        <v>158482</v>
      </c>
      <c r="M21" t="s">
        <v>143</v>
      </c>
      <c r="N21" s="27" t="s">
        <v>9</v>
      </c>
      <c r="O21" t="s">
        <v>51</v>
      </c>
      <c r="P21" t="s">
        <v>174</v>
      </c>
    </row>
    <row r="22" spans="1:16" x14ac:dyDescent="0.25">
      <c r="A22" s="27" t="s">
        <v>193</v>
      </c>
      <c r="B22" s="45">
        <v>37007</v>
      </c>
      <c r="C22" s="45">
        <v>36982</v>
      </c>
      <c r="D22" s="27" t="s">
        <v>36</v>
      </c>
      <c r="E22" s="27" t="s">
        <v>37</v>
      </c>
      <c r="F22" s="27" t="s">
        <v>65</v>
      </c>
      <c r="G22" s="27" t="s">
        <v>71</v>
      </c>
      <c r="H22" s="27" t="s">
        <v>144</v>
      </c>
      <c r="I22" s="67">
        <v>187.5</v>
      </c>
      <c r="J22" s="42">
        <v>37165</v>
      </c>
      <c r="K22" s="42">
        <v>37256</v>
      </c>
      <c r="L22" s="69">
        <v>23195</v>
      </c>
      <c r="M22" s="27" t="s">
        <v>143</v>
      </c>
      <c r="N22" s="27" t="s">
        <v>9</v>
      </c>
      <c r="O22" s="27" t="s">
        <v>61</v>
      </c>
      <c r="P22" s="27"/>
    </row>
    <row r="23" spans="1:16" x14ac:dyDescent="0.25">
      <c r="A23" s="27" t="s">
        <v>193</v>
      </c>
      <c r="B23" s="45">
        <v>37007</v>
      </c>
      <c r="C23" s="45">
        <v>36982</v>
      </c>
      <c r="D23" s="27" t="s">
        <v>36</v>
      </c>
      <c r="E23" s="27" t="s">
        <v>37</v>
      </c>
      <c r="F23" s="27" t="s">
        <v>65</v>
      </c>
      <c r="G23" s="27" t="s">
        <v>71</v>
      </c>
      <c r="H23" s="27" t="s">
        <v>146</v>
      </c>
      <c r="I23" s="67">
        <v>104.75</v>
      </c>
      <c r="J23" s="42">
        <v>37257</v>
      </c>
      <c r="K23" s="42">
        <v>37621</v>
      </c>
      <c r="L23" s="89">
        <v>120450</v>
      </c>
      <c r="M23" s="27" t="s">
        <v>143</v>
      </c>
      <c r="N23" s="27" t="s">
        <v>9</v>
      </c>
      <c r="O23" s="27" t="s">
        <v>51</v>
      </c>
      <c r="P23" s="27"/>
    </row>
    <row r="24" spans="1:16" x14ac:dyDescent="0.25">
      <c r="A24" s="27"/>
      <c r="B24" s="45"/>
      <c r="C24" s="45"/>
      <c r="D24" s="27"/>
      <c r="E24" s="27"/>
      <c r="F24" s="27"/>
      <c r="G24" s="27"/>
      <c r="H24" s="27"/>
      <c r="I24" s="67"/>
      <c r="J24" s="42"/>
      <c r="K24" s="42"/>
      <c r="L24" s="70">
        <f>SUM(L2:L23)</f>
        <v>2131426</v>
      </c>
      <c r="M24" s="27"/>
      <c r="O24" s="27"/>
      <c r="P24" s="27"/>
    </row>
    <row r="25" spans="1:16" x14ac:dyDescent="0.25">
      <c r="A25" s="27" t="s">
        <v>156</v>
      </c>
      <c r="B25" s="45">
        <v>36931</v>
      </c>
      <c r="C25" s="45">
        <v>36923</v>
      </c>
      <c r="D25" s="27" t="s">
        <v>157</v>
      </c>
      <c r="E25" s="27" t="s">
        <v>100</v>
      </c>
      <c r="F25" s="27" t="s">
        <v>86</v>
      </c>
      <c r="G25" s="27" t="s">
        <v>158</v>
      </c>
      <c r="H25" s="27" t="s">
        <v>159</v>
      </c>
      <c r="I25" s="67">
        <v>7.85</v>
      </c>
      <c r="J25" s="42">
        <v>36951</v>
      </c>
      <c r="K25" s="42">
        <v>37680</v>
      </c>
      <c r="L25" s="70">
        <v>37230</v>
      </c>
      <c r="M25" s="27" t="s">
        <v>202</v>
      </c>
      <c r="N25" s="27" t="s">
        <v>9</v>
      </c>
      <c r="O25" s="27" t="s">
        <v>61</v>
      </c>
      <c r="P25" s="27"/>
    </row>
    <row r="26" spans="1:16" x14ac:dyDescent="0.25">
      <c r="A26" s="27"/>
      <c r="B26" s="45"/>
      <c r="C26" s="45"/>
      <c r="D26" s="27"/>
      <c r="E26" s="27"/>
      <c r="F26" s="27"/>
      <c r="G26" s="27"/>
      <c r="H26" s="27"/>
      <c r="I26" s="67"/>
      <c r="J26" s="42"/>
      <c r="K26" s="42"/>
      <c r="L26" s="70"/>
      <c r="M26" s="27"/>
      <c r="O26" s="27"/>
      <c r="P26" s="27"/>
    </row>
    <row r="27" spans="1:16" x14ac:dyDescent="0.25">
      <c r="A27" t="s">
        <v>32</v>
      </c>
      <c r="B27" s="3">
        <v>36962</v>
      </c>
      <c r="C27" s="3">
        <v>36951</v>
      </c>
      <c r="D27" t="s">
        <v>62</v>
      </c>
      <c r="E27" t="s">
        <v>37</v>
      </c>
      <c r="F27" t="s">
        <v>150</v>
      </c>
      <c r="G27" t="s">
        <v>90</v>
      </c>
      <c r="H27" t="s">
        <v>91</v>
      </c>
      <c r="I27" s="15" t="s">
        <v>219</v>
      </c>
      <c r="J27" s="14">
        <v>36982</v>
      </c>
      <c r="K27" s="14">
        <v>37072</v>
      </c>
      <c r="L27" s="59">
        <v>37576</v>
      </c>
      <c r="M27" t="s">
        <v>192</v>
      </c>
      <c r="N27" s="27" t="s">
        <v>10</v>
      </c>
      <c r="O27" t="s">
        <v>61</v>
      </c>
    </row>
    <row r="28" spans="1:16" x14ac:dyDescent="0.25">
      <c r="A28" t="s">
        <v>32</v>
      </c>
      <c r="B28" s="3">
        <v>36969</v>
      </c>
      <c r="C28" s="3">
        <v>36951</v>
      </c>
      <c r="D28" t="s">
        <v>62</v>
      </c>
      <c r="E28" t="s">
        <v>37</v>
      </c>
      <c r="F28" t="s">
        <v>150</v>
      </c>
      <c r="G28" t="s">
        <v>90</v>
      </c>
      <c r="H28" t="s">
        <v>72</v>
      </c>
      <c r="I28" s="15" t="s">
        <v>222</v>
      </c>
      <c r="J28" s="14">
        <v>37073</v>
      </c>
      <c r="K28" s="14">
        <v>37164</v>
      </c>
      <c r="L28" s="59">
        <v>154000</v>
      </c>
      <c r="M28" t="s">
        <v>192</v>
      </c>
      <c r="N28" s="27" t="s">
        <v>10</v>
      </c>
      <c r="O28" t="s">
        <v>61</v>
      </c>
    </row>
    <row r="29" spans="1:16" x14ac:dyDescent="0.25">
      <c r="A29" t="s">
        <v>64</v>
      </c>
      <c r="B29" s="3">
        <v>36899</v>
      </c>
      <c r="C29" s="3">
        <v>36923</v>
      </c>
      <c r="D29" t="s">
        <v>36</v>
      </c>
      <c r="E29" t="s">
        <v>37</v>
      </c>
      <c r="F29" t="s">
        <v>65</v>
      </c>
      <c r="G29" t="s">
        <v>66</v>
      </c>
      <c r="H29" t="s">
        <v>67</v>
      </c>
      <c r="I29" s="15" t="s">
        <v>68</v>
      </c>
      <c r="J29" s="14">
        <v>36903</v>
      </c>
      <c r="K29" s="14">
        <v>36922</v>
      </c>
      <c r="L29" s="69">
        <v>109800</v>
      </c>
      <c r="M29" t="s">
        <v>192</v>
      </c>
      <c r="N29" s="27" t="s">
        <v>12</v>
      </c>
      <c r="O29" t="s">
        <v>51</v>
      </c>
    </row>
    <row r="30" spans="1:16" x14ac:dyDescent="0.25">
      <c r="A30" t="s">
        <v>64</v>
      </c>
      <c r="B30" s="3">
        <v>36985</v>
      </c>
      <c r="C30" s="3">
        <v>36982</v>
      </c>
      <c r="D30" t="s">
        <v>62</v>
      </c>
      <c r="E30" t="s">
        <v>37</v>
      </c>
      <c r="F30" t="s">
        <v>65</v>
      </c>
      <c r="G30" t="s">
        <v>66</v>
      </c>
      <c r="H30" t="s">
        <v>240</v>
      </c>
      <c r="I30" s="15" t="s">
        <v>241</v>
      </c>
      <c r="J30" s="34">
        <v>36987</v>
      </c>
      <c r="K30" s="34">
        <v>37011</v>
      </c>
      <c r="L30" s="59">
        <v>59544</v>
      </c>
      <c r="M30" t="s">
        <v>192</v>
      </c>
      <c r="N30" s="27" t="s">
        <v>12</v>
      </c>
      <c r="O30" t="s">
        <v>40</v>
      </c>
    </row>
    <row r="31" spans="1:16" x14ac:dyDescent="0.25">
      <c r="A31" t="s">
        <v>149</v>
      </c>
      <c r="B31" s="3">
        <v>36923</v>
      </c>
      <c r="C31" s="3">
        <v>36923</v>
      </c>
      <c r="D31" t="s">
        <v>139</v>
      </c>
      <c r="E31" t="s">
        <v>37</v>
      </c>
      <c r="F31" t="s">
        <v>56</v>
      </c>
      <c r="G31" t="s">
        <v>130</v>
      </c>
      <c r="H31" t="s">
        <v>91</v>
      </c>
      <c r="I31" s="24">
        <v>25</v>
      </c>
      <c r="J31" s="14">
        <v>36928</v>
      </c>
      <c r="K31" s="14">
        <v>36950</v>
      </c>
      <c r="L31" s="59">
        <v>160000</v>
      </c>
      <c r="M31" t="s">
        <v>192</v>
      </c>
      <c r="N31" s="27" t="s">
        <v>9</v>
      </c>
      <c r="O31" t="s">
        <v>61</v>
      </c>
    </row>
    <row r="32" spans="1:16" x14ac:dyDescent="0.25">
      <c r="A32" s="47" t="s">
        <v>31</v>
      </c>
      <c r="B32" s="48">
        <v>36952</v>
      </c>
      <c r="C32" s="48">
        <v>36982</v>
      </c>
      <c r="D32" s="47" t="s">
        <v>36</v>
      </c>
      <c r="E32" s="47" t="s">
        <v>37</v>
      </c>
      <c r="F32" s="47" t="s">
        <v>46</v>
      </c>
      <c r="G32" s="47" t="s">
        <v>90</v>
      </c>
      <c r="H32" s="47" t="s">
        <v>72</v>
      </c>
      <c r="I32" s="49">
        <v>240</v>
      </c>
      <c r="J32" s="50">
        <v>36985</v>
      </c>
      <c r="K32" s="50">
        <v>36988</v>
      </c>
      <c r="L32" s="51" t="s">
        <v>266</v>
      </c>
      <c r="M32" s="47" t="s">
        <v>192</v>
      </c>
      <c r="N32" s="47" t="s">
        <v>9</v>
      </c>
      <c r="O32" s="47" t="s">
        <v>40</v>
      </c>
      <c r="P32" s="47" t="s">
        <v>88</v>
      </c>
    </row>
    <row r="33" spans="1:16" x14ac:dyDescent="0.25">
      <c r="A33" t="s">
        <v>149</v>
      </c>
      <c r="B33" s="3">
        <v>36929</v>
      </c>
      <c r="C33" s="3">
        <v>36923</v>
      </c>
      <c r="D33" t="s">
        <v>139</v>
      </c>
      <c r="E33" t="s">
        <v>37</v>
      </c>
      <c r="F33" t="s">
        <v>65</v>
      </c>
      <c r="G33" t="s">
        <v>130</v>
      </c>
      <c r="H33" t="s">
        <v>72</v>
      </c>
      <c r="I33" s="24">
        <v>35</v>
      </c>
      <c r="J33" s="14">
        <v>36951</v>
      </c>
      <c r="K33" s="14">
        <v>36981</v>
      </c>
      <c r="L33" s="59">
        <v>279000</v>
      </c>
      <c r="M33" t="s">
        <v>192</v>
      </c>
      <c r="N33" s="27" t="s">
        <v>161</v>
      </c>
      <c r="O33" t="s">
        <v>61</v>
      </c>
    </row>
    <row r="34" spans="1:16" x14ac:dyDescent="0.25">
      <c r="A34" s="16" t="s">
        <v>149</v>
      </c>
      <c r="B34" s="31">
        <v>36948</v>
      </c>
      <c r="C34" s="31">
        <v>36923</v>
      </c>
      <c r="D34" s="16" t="s">
        <v>62</v>
      </c>
      <c r="E34" s="37" t="s">
        <v>37</v>
      </c>
      <c r="F34" s="16" t="s">
        <v>46</v>
      </c>
      <c r="G34" s="16" t="s">
        <v>130</v>
      </c>
      <c r="H34" s="16" t="s">
        <v>72</v>
      </c>
      <c r="I34" s="32" t="s">
        <v>183</v>
      </c>
      <c r="J34" s="42">
        <v>36951</v>
      </c>
      <c r="K34" s="42">
        <v>36981</v>
      </c>
      <c r="L34" s="71">
        <v>100000</v>
      </c>
      <c r="M34" s="16" t="s">
        <v>192</v>
      </c>
      <c r="N34" s="37" t="s">
        <v>161</v>
      </c>
      <c r="O34" s="16" t="s">
        <v>61</v>
      </c>
      <c r="P34" s="16"/>
    </row>
    <row r="35" spans="1:16" x14ac:dyDescent="0.25">
      <c r="A35" s="16" t="s">
        <v>210</v>
      </c>
      <c r="B35" s="31">
        <v>36958</v>
      </c>
      <c r="C35" s="31">
        <v>36951</v>
      </c>
      <c r="D35" s="37" t="s">
        <v>207</v>
      </c>
      <c r="E35" s="37" t="s">
        <v>37</v>
      </c>
      <c r="F35" s="16" t="s">
        <v>46</v>
      </c>
      <c r="G35" s="16" t="s">
        <v>208</v>
      </c>
      <c r="H35" s="16" t="s">
        <v>72</v>
      </c>
      <c r="I35" s="32" t="s">
        <v>209</v>
      </c>
      <c r="J35" s="34">
        <v>36959</v>
      </c>
      <c r="K35" s="34">
        <v>36981</v>
      </c>
      <c r="L35" s="36">
        <v>104000</v>
      </c>
      <c r="M35" s="16" t="s">
        <v>192</v>
      </c>
      <c r="N35" s="37" t="s">
        <v>161</v>
      </c>
      <c r="O35" s="16" t="s">
        <v>61</v>
      </c>
      <c r="P35" s="16"/>
    </row>
    <row r="36" spans="1:16" x14ac:dyDescent="0.25">
      <c r="A36" t="s">
        <v>211</v>
      </c>
      <c r="B36" s="3">
        <v>36958</v>
      </c>
      <c r="C36" s="3">
        <v>36951</v>
      </c>
      <c r="D36" t="s">
        <v>207</v>
      </c>
      <c r="E36" t="s">
        <v>37</v>
      </c>
      <c r="F36" t="s">
        <v>46</v>
      </c>
      <c r="G36" t="s">
        <v>208</v>
      </c>
      <c r="H36" t="s">
        <v>72</v>
      </c>
      <c r="I36" s="15" t="s">
        <v>212</v>
      </c>
      <c r="J36" s="14">
        <v>36959</v>
      </c>
      <c r="K36" s="14">
        <v>36981</v>
      </c>
      <c r="L36" s="30" t="s">
        <v>266</v>
      </c>
      <c r="M36" t="s">
        <v>192</v>
      </c>
      <c r="N36" s="27" t="s">
        <v>161</v>
      </c>
      <c r="O36" t="s">
        <v>61</v>
      </c>
    </row>
    <row r="37" spans="1:16" x14ac:dyDescent="0.25">
      <c r="A37" s="47" t="s">
        <v>131</v>
      </c>
      <c r="B37" s="48">
        <v>36920</v>
      </c>
      <c r="C37" s="48">
        <v>36951</v>
      </c>
      <c r="D37" s="47" t="s">
        <v>139</v>
      </c>
      <c r="E37" s="47" t="s">
        <v>37</v>
      </c>
      <c r="F37" s="47" t="s">
        <v>46</v>
      </c>
      <c r="G37" s="47" t="s">
        <v>130</v>
      </c>
      <c r="H37" s="47" t="s">
        <v>72</v>
      </c>
      <c r="I37" s="52">
        <v>50</v>
      </c>
      <c r="J37" s="50">
        <v>36923</v>
      </c>
      <c r="K37" s="50">
        <v>36950</v>
      </c>
      <c r="L37" s="58">
        <v>20000</v>
      </c>
      <c r="M37" s="47" t="s">
        <v>192</v>
      </c>
      <c r="N37" s="47" t="s">
        <v>161</v>
      </c>
      <c r="O37" s="47" t="s">
        <v>40</v>
      </c>
    </row>
    <row r="38" spans="1:16" x14ac:dyDescent="0.25">
      <c r="A38" s="47" t="s">
        <v>149</v>
      </c>
      <c r="B38" s="48">
        <v>36948</v>
      </c>
      <c r="C38" s="48">
        <v>36951</v>
      </c>
      <c r="D38" s="47" t="s">
        <v>129</v>
      </c>
      <c r="E38" s="47" t="s">
        <v>37</v>
      </c>
      <c r="F38" s="47" t="s">
        <v>56</v>
      </c>
      <c r="G38" s="47" t="s">
        <v>130</v>
      </c>
      <c r="H38" s="47" t="s">
        <v>72</v>
      </c>
      <c r="I38" s="49" t="s">
        <v>183</v>
      </c>
      <c r="J38" s="50">
        <v>36951</v>
      </c>
      <c r="K38" s="50">
        <v>36981</v>
      </c>
      <c r="L38" s="53">
        <v>26000</v>
      </c>
      <c r="M38" s="47" t="s">
        <v>192</v>
      </c>
      <c r="N38" s="47" t="s">
        <v>161</v>
      </c>
      <c r="O38" s="47" t="s">
        <v>40</v>
      </c>
      <c r="P38" s="47" t="s">
        <v>88</v>
      </c>
    </row>
    <row r="39" spans="1:16" x14ac:dyDescent="0.25">
      <c r="A39" t="s">
        <v>211</v>
      </c>
      <c r="B39" s="3">
        <v>36977</v>
      </c>
      <c r="C39" s="3">
        <v>36982</v>
      </c>
      <c r="D39" t="s">
        <v>207</v>
      </c>
      <c r="E39" t="s">
        <v>37</v>
      </c>
      <c r="F39" t="s">
        <v>46</v>
      </c>
      <c r="G39" t="s">
        <v>208</v>
      </c>
      <c r="H39" t="s">
        <v>72</v>
      </c>
      <c r="I39" s="15" t="s">
        <v>212</v>
      </c>
      <c r="J39" s="34">
        <v>36982</v>
      </c>
      <c r="K39" s="34">
        <v>37011</v>
      </c>
      <c r="L39" s="30" t="s">
        <v>266</v>
      </c>
      <c r="M39" s="47" t="s">
        <v>192</v>
      </c>
      <c r="N39" s="27" t="s">
        <v>161</v>
      </c>
      <c r="O39" t="s">
        <v>40</v>
      </c>
    </row>
    <row r="40" spans="1:16" x14ac:dyDescent="0.25">
      <c r="A40" s="47" t="s">
        <v>149</v>
      </c>
      <c r="B40" s="48">
        <v>36931</v>
      </c>
      <c r="C40" s="48">
        <v>36982</v>
      </c>
      <c r="D40" s="47" t="s">
        <v>139</v>
      </c>
      <c r="E40" s="47" t="s">
        <v>37</v>
      </c>
      <c r="F40" s="47" t="s">
        <v>65</v>
      </c>
      <c r="G40" s="47" t="s">
        <v>130</v>
      </c>
      <c r="H40" s="47" t="s">
        <v>72</v>
      </c>
      <c r="I40" s="49" t="s">
        <v>162</v>
      </c>
      <c r="J40" s="50">
        <v>36982</v>
      </c>
      <c r="K40" s="50">
        <v>37072</v>
      </c>
      <c r="L40" s="72">
        <v>174640</v>
      </c>
      <c r="M40" s="47" t="s">
        <v>192</v>
      </c>
      <c r="N40" s="47" t="s">
        <v>161</v>
      </c>
      <c r="O40" s="47" t="s">
        <v>40</v>
      </c>
      <c r="P40" s="47"/>
    </row>
    <row r="41" spans="1:16" x14ac:dyDescent="0.25">
      <c r="A41" s="47" t="s">
        <v>149</v>
      </c>
      <c r="B41" s="48">
        <v>36931</v>
      </c>
      <c r="C41" s="48">
        <v>36982</v>
      </c>
      <c r="D41" s="47" t="s">
        <v>139</v>
      </c>
      <c r="E41" s="47" t="s">
        <v>37</v>
      </c>
      <c r="F41" s="47" t="s">
        <v>65</v>
      </c>
      <c r="G41" s="47" t="s">
        <v>130</v>
      </c>
      <c r="H41" s="47" t="s">
        <v>91</v>
      </c>
      <c r="I41" s="49" t="s">
        <v>163</v>
      </c>
      <c r="J41" s="50">
        <v>37073</v>
      </c>
      <c r="K41" s="50">
        <v>37164</v>
      </c>
      <c r="L41" s="53">
        <v>2244700</v>
      </c>
      <c r="M41" s="47" t="s">
        <v>192</v>
      </c>
      <c r="N41" s="47" t="s">
        <v>161</v>
      </c>
      <c r="O41" s="47" t="s">
        <v>40</v>
      </c>
      <c r="P41" s="47"/>
    </row>
    <row r="42" spans="1:16" x14ac:dyDescent="0.25">
      <c r="A42" s="47" t="s">
        <v>131</v>
      </c>
      <c r="B42" s="48">
        <v>36929</v>
      </c>
      <c r="C42" s="48">
        <v>36982</v>
      </c>
      <c r="D42" s="47" t="s">
        <v>139</v>
      </c>
      <c r="E42" s="47" t="s">
        <v>37</v>
      </c>
      <c r="F42" s="47" t="s">
        <v>65</v>
      </c>
      <c r="G42" s="47" t="s">
        <v>130</v>
      </c>
      <c r="H42" s="47" t="s">
        <v>72</v>
      </c>
      <c r="I42" s="49">
        <v>30</v>
      </c>
      <c r="J42" s="50">
        <v>37165</v>
      </c>
      <c r="K42" s="50">
        <v>37256</v>
      </c>
      <c r="L42" s="53">
        <v>546728</v>
      </c>
      <c r="M42" s="47" t="s">
        <v>192</v>
      </c>
      <c r="N42" s="47" t="s">
        <v>161</v>
      </c>
      <c r="O42" s="47" t="s">
        <v>40</v>
      </c>
      <c r="P42" s="47"/>
    </row>
    <row r="43" spans="1:16" x14ac:dyDescent="0.25">
      <c r="A43" s="47" t="s">
        <v>210</v>
      </c>
      <c r="B43" s="48">
        <v>36977</v>
      </c>
      <c r="C43" s="48">
        <v>36982</v>
      </c>
      <c r="D43" s="47" t="s">
        <v>207</v>
      </c>
      <c r="E43" s="47" t="s">
        <v>37</v>
      </c>
      <c r="F43" s="47" t="s">
        <v>46</v>
      </c>
      <c r="G43" s="47" t="s">
        <v>208</v>
      </c>
      <c r="H43" s="47" t="s">
        <v>72</v>
      </c>
      <c r="I43" s="49" t="s">
        <v>209</v>
      </c>
      <c r="J43" s="50">
        <v>36982</v>
      </c>
      <c r="K43" s="50">
        <v>37011</v>
      </c>
      <c r="L43" s="72">
        <v>173456</v>
      </c>
      <c r="M43" s="47" t="s">
        <v>192</v>
      </c>
      <c r="N43" s="47" t="s">
        <v>161</v>
      </c>
      <c r="O43" s="47" t="s">
        <v>40</v>
      </c>
      <c r="P43" s="47"/>
    </row>
    <row r="44" spans="1:16" x14ac:dyDescent="0.25">
      <c r="A44" s="47" t="s">
        <v>210</v>
      </c>
      <c r="B44" s="48">
        <v>37005</v>
      </c>
      <c r="C44" s="48">
        <v>36982</v>
      </c>
      <c r="D44" s="47" t="s">
        <v>207</v>
      </c>
      <c r="E44" s="47" t="s">
        <v>37</v>
      </c>
      <c r="F44" s="47" t="s">
        <v>46</v>
      </c>
      <c r="G44" s="47" t="s">
        <v>208</v>
      </c>
      <c r="H44" s="47" t="s">
        <v>72</v>
      </c>
      <c r="I44" s="49" t="s">
        <v>261</v>
      </c>
      <c r="J44" s="50">
        <v>37012</v>
      </c>
      <c r="K44" s="50">
        <v>37041</v>
      </c>
      <c r="L44" s="72">
        <v>159900</v>
      </c>
      <c r="M44" s="47" t="s">
        <v>192</v>
      </c>
      <c r="N44" s="47" t="s">
        <v>161</v>
      </c>
      <c r="O44" s="47" t="s">
        <v>40</v>
      </c>
      <c r="P44" s="47"/>
    </row>
    <row r="45" spans="1:16" x14ac:dyDescent="0.25">
      <c r="A45" t="s">
        <v>123</v>
      </c>
      <c r="B45" s="3">
        <v>36917</v>
      </c>
      <c r="C45" s="3">
        <v>36951</v>
      </c>
      <c r="D45" t="s">
        <v>62</v>
      </c>
      <c r="E45" t="s">
        <v>37</v>
      </c>
      <c r="F45" t="s">
        <v>86</v>
      </c>
      <c r="G45" t="s">
        <v>66</v>
      </c>
      <c r="H45" t="s">
        <v>124</v>
      </c>
      <c r="I45" s="15" t="s">
        <v>125</v>
      </c>
      <c r="J45" s="14">
        <v>36923</v>
      </c>
      <c r="K45" s="14">
        <v>36950</v>
      </c>
      <c r="L45" s="59">
        <v>55104</v>
      </c>
      <c r="M45" t="s">
        <v>192</v>
      </c>
      <c r="N45" s="27" t="s">
        <v>126</v>
      </c>
      <c r="O45" t="s">
        <v>40</v>
      </c>
    </row>
    <row r="46" spans="1:16" x14ac:dyDescent="0.25">
      <c r="A46" s="54" t="s">
        <v>123</v>
      </c>
      <c r="B46" s="55">
        <v>36917</v>
      </c>
      <c r="C46" s="55">
        <v>36951</v>
      </c>
      <c r="D46" s="54" t="s">
        <v>62</v>
      </c>
      <c r="E46" s="54" t="s">
        <v>37</v>
      </c>
      <c r="F46" s="54" t="s">
        <v>86</v>
      </c>
      <c r="G46" s="54" t="s">
        <v>66</v>
      </c>
      <c r="H46" s="54" t="s">
        <v>124</v>
      </c>
      <c r="I46" s="56" t="s">
        <v>127</v>
      </c>
      <c r="J46" s="57">
        <v>36951</v>
      </c>
      <c r="K46" s="57">
        <v>36981</v>
      </c>
      <c r="L46" s="91">
        <v>61008</v>
      </c>
      <c r="M46" s="54" t="s">
        <v>192</v>
      </c>
      <c r="N46" s="54" t="s">
        <v>126</v>
      </c>
      <c r="O46" s="54" t="s">
        <v>40</v>
      </c>
    </row>
    <row r="47" spans="1:16" x14ac:dyDescent="0.25">
      <c r="A47" s="54"/>
      <c r="B47" s="55"/>
      <c r="C47" s="55"/>
      <c r="D47" s="54"/>
      <c r="E47" s="54"/>
      <c r="F47" s="54"/>
      <c r="G47" s="54"/>
      <c r="H47" s="54"/>
      <c r="I47" s="56"/>
      <c r="J47" s="57"/>
      <c r="K47" s="57"/>
      <c r="L47" s="90">
        <f>SUM(L27:L46)</f>
        <v>4465456</v>
      </c>
      <c r="M47" s="54"/>
      <c r="N47" s="54"/>
      <c r="O47" s="54"/>
    </row>
    <row r="48" spans="1:16" x14ac:dyDescent="0.25">
      <c r="A48" t="s">
        <v>242</v>
      </c>
      <c r="B48" s="3">
        <v>36977</v>
      </c>
      <c r="C48" s="3">
        <v>36982</v>
      </c>
      <c r="D48" t="s">
        <v>62</v>
      </c>
      <c r="E48" t="s">
        <v>37</v>
      </c>
      <c r="F48" t="s">
        <v>56</v>
      </c>
      <c r="G48" t="s">
        <v>243</v>
      </c>
      <c r="H48" t="s">
        <v>91</v>
      </c>
      <c r="I48" s="15" t="s">
        <v>244</v>
      </c>
      <c r="J48" s="14">
        <v>36982</v>
      </c>
      <c r="K48" s="14">
        <v>37164</v>
      </c>
      <c r="L48" s="59">
        <v>200000</v>
      </c>
      <c r="M48" t="s">
        <v>50</v>
      </c>
      <c r="N48" s="27" t="s">
        <v>14</v>
      </c>
      <c r="O48" t="s">
        <v>40</v>
      </c>
    </row>
    <row r="49" spans="1:16" x14ac:dyDescent="0.25">
      <c r="A49" s="47" t="s">
        <v>45</v>
      </c>
      <c r="B49" s="48">
        <v>36893</v>
      </c>
      <c r="C49" s="48">
        <v>36923</v>
      </c>
      <c r="D49" s="47" t="s">
        <v>62</v>
      </c>
      <c r="E49" s="47" t="s">
        <v>37</v>
      </c>
      <c r="F49" s="47" t="s">
        <v>46</v>
      </c>
      <c r="G49" s="47" t="s">
        <v>47</v>
      </c>
      <c r="H49" s="47" t="s">
        <v>48</v>
      </c>
      <c r="I49" s="52">
        <v>130</v>
      </c>
      <c r="J49" s="50">
        <v>36894</v>
      </c>
      <c r="K49" s="50">
        <v>36894</v>
      </c>
      <c r="L49" s="73">
        <v>73</v>
      </c>
      <c r="M49" s="47" t="s">
        <v>50</v>
      </c>
      <c r="N49" s="47" t="s">
        <v>49</v>
      </c>
      <c r="O49" s="47" t="s">
        <v>40</v>
      </c>
      <c r="P49" s="47"/>
    </row>
    <row r="50" spans="1:16" x14ac:dyDescent="0.25">
      <c r="A50" t="s">
        <v>45</v>
      </c>
      <c r="B50" s="3">
        <v>36896</v>
      </c>
      <c r="C50" s="3">
        <v>36923</v>
      </c>
      <c r="D50" t="s">
        <v>36</v>
      </c>
      <c r="E50" t="s">
        <v>37</v>
      </c>
      <c r="F50" t="s">
        <v>46</v>
      </c>
      <c r="G50" t="s">
        <v>47</v>
      </c>
      <c r="H50" t="s">
        <v>48</v>
      </c>
      <c r="I50" s="24">
        <v>100</v>
      </c>
      <c r="J50" s="14">
        <v>36900</v>
      </c>
      <c r="K50" s="14">
        <v>36922</v>
      </c>
      <c r="L50" s="43" t="s">
        <v>266</v>
      </c>
      <c r="M50" t="s">
        <v>50</v>
      </c>
      <c r="N50" s="27" t="s">
        <v>49</v>
      </c>
      <c r="O50" t="s">
        <v>40</v>
      </c>
    </row>
    <row r="51" spans="1:16" x14ac:dyDescent="0.25">
      <c r="A51" s="16" t="s">
        <v>45</v>
      </c>
      <c r="B51" s="31">
        <v>36901</v>
      </c>
      <c r="C51" s="31">
        <v>36923</v>
      </c>
      <c r="D51" s="16" t="s">
        <v>62</v>
      </c>
      <c r="E51" s="16" t="s">
        <v>37</v>
      </c>
      <c r="F51" s="16" t="s">
        <v>84</v>
      </c>
      <c r="G51" s="16" t="s">
        <v>47</v>
      </c>
      <c r="H51" s="16" t="s">
        <v>48</v>
      </c>
      <c r="I51" s="33">
        <v>165</v>
      </c>
      <c r="J51" s="34">
        <v>36906</v>
      </c>
      <c r="K51" s="34">
        <v>36922</v>
      </c>
      <c r="L51" s="36">
        <v>12000</v>
      </c>
      <c r="M51" s="16" t="s">
        <v>50</v>
      </c>
      <c r="N51" s="38" t="s">
        <v>49</v>
      </c>
      <c r="O51" s="39" t="s">
        <v>40</v>
      </c>
      <c r="P51" s="16"/>
    </row>
    <row r="52" spans="1:16" x14ac:dyDescent="0.25">
      <c r="A52" t="s">
        <v>45</v>
      </c>
      <c r="B52" s="3">
        <v>36944</v>
      </c>
      <c r="C52" s="3">
        <v>36923</v>
      </c>
      <c r="D52" t="s">
        <v>36</v>
      </c>
      <c r="E52" t="s">
        <v>37</v>
      </c>
      <c r="F52" t="s">
        <v>46</v>
      </c>
      <c r="G52" t="s">
        <v>47</v>
      </c>
      <c r="H52" t="s">
        <v>48</v>
      </c>
      <c r="I52" s="24">
        <v>155</v>
      </c>
      <c r="J52" s="14">
        <v>11383</v>
      </c>
      <c r="K52" s="14">
        <v>36981</v>
      </c>
      <c r="L52" s="59">
        <v>16065</v>
      </c>
      <c r="M52" t="s">
        <v>50</v>
      </c>
      <c r="N52" s="27" t="s">
        <v>49</v>
      </c>
      <c r="O52" t="s">
        <v>40</v>
      </c>
    </row>
    <row r="53" spans="1:16" x14ac:dyDescent="0.25">
      <c r="A53" t="s">
        <v>31</v>
      </c>
      <c r="B53" s="3">
        <v>36895</v>
      </c>
      <c r="C53" s="3">
        <v>36923</v>
      </c>
      <c r="D53" t="s">
        <v>54</v>
      </c>
      <c r="E53" t="s">
        <v>37</v>
      </c>
      <c r="F53" t="s">
        <v>56</v>
      </c>
      <c r="G53" t="s">
        <v>58</v>
      </c>
      <c r="H53" t="s">
        <v>59</v>
      </c>
      <c r="I53" s="33">
        <v>13</v>
      </c>
      <c r="J53" s="14">
        <v>36896</v>
      </c>
      <c r="K53" s="14">
        <v>36922</v>
      </c>
      <c r="L53" s="59">
        <v>6720</v>
      </c>
      <c r="M53" s="23" t="s">
        <v>50</v>
      </c>
      <c r="N53" s="28" t="s">
        <v>60</v>
      </c>
      <c r="O53" s="10" t="s">
        <v>40</v>
      </c>
    </row>
    <row r="54" spans="1:16" x14ac:dyDescent="0.25">
      <c r="A54" t="s">
        <v>104</v>
      </c>
      <c r="B54" s="3">
        <v>36910</v>
      </c>
      <c r="C54" s="3">
        <v>36923</v>
      </c>
      <c r="D54" t="s">
        <v>54</v>
      </c>
      <c r="E54" t="s">
        <v>37</v>
      </c>
      <c r="F54" t="s">
        <v>46</v>
      </c>
      <c r="G54" t="s">
        <v>105</v>
      </c>
      <c r="H54" t="s">
        <v>106</v>
      </c>
      <c r="I54" s="33">
        <v>2</v>
      </c>
      <c r="J54" s="14">
        <v>36914</v>
      </c>
      <c r="K54" s="14">
        <v>109970</v>
      </c>
      <c r="L54" s="59">
        <v>256</v>
      </c>
      <c r="M54" t="s">
        <v>50</v>
      </c>
      <c r="N54" s="28" t="s">
        <v>107</v>
      </c>
      <c r="O54" s="10" t="s">
        <v>40</v>
      </c>
    </row>
    <row r="55" spans="1:16" x14ac:dyDescent="0.25">
      <c r="A55" s="16" t="s">
        <v>104</v>
      </c>
      <c r="B55" s="31">
        <v>36923</v>
      </c>
      <c r="C55" s="31">
        <v>36923</v>
      </c>
      <c r="D55" s="16" t="s">
        <v>54</v>
      </c>
      <c r="E55" s="16" t="s">
        <v>37</v>
      </c>
      <c r="F55" s="16" t="s">
        <v>56</v>
      </c>
      <c r="G55" s="16" t="s">
        <v>148</v>
      </c>
      <c r="H55" s="16" t="s">
        <v>72</v>
      </c>
      <c r="I55" s="32">
        <v>3</v>
      </c>
      <c r="J55" s="34">
        <v>36927</v>
      </c>
      <c r="K55" s="34">
        <v>36950</v>
      </c>
      <c r="L55" s="36">
        <v>6500</v>
      </c>
      <c r="M55" s="16" t="s">
        <v>50</v>
      </c>
      <c r="N55" s="37" t="s">
        <v>107</v>
      </c>
      <c r="O55" s="16" t="s">
        <v>40</v>
      </c>
      <c r="P55" s="16"/>
    </row>
    <row r="56" spans="1:16" x14ac:dyDescent="0.25">
      <c r="A56" t="s">
        <v>31</v>
      </c>
      <c r="B56" s="3">
        <v>36965</v>
      </c>
      <c r="C56" s="3">
        <v>36951</v>
      </c>
      <c r="D56" t="s">
        <v>36</v>
      </c>
      <c r="E56" t="s">
        <v>37</v>
      </c>
      <c r="F56" t="s">
        <v>65</v>
      </c>
      <c r="G56" t="s">
        <v>200</v>
      </c>
      <c r="H56" t="s">
        <v>72</v>
      </c>
      <c r="I56" s="33">
        <v>200</v>
      </c>
      <c r="J56" s="14">
        <v>36982</v>
      </c>
      <c r="K56" s="14">
        <v>37011</v>
      </c>
      <c r="L56" s="59">
        <v>19952</v>
      </c>
      <c r="M56" t="s">
        <v>50</v>
      </c>
      <c r="N56" s="28" t="s">
        <v>9</v>
      </c>
      <c r="O56" s="10" t="s">
        <v>40</v>
      </c>
    </row>
    <row r="57" spans="1:16" ht="11.25" customHeight="1" x14ac:dyDescent="0.25">
      <c r="A57" t="s">
        <v>259</v>
      </c>
      <c r="B57" s="3">
        <v>37005</v>
      </c>
      <c r="C57" s="3">
        <v>36982</v>
      </c>
      <c r="D57" t="s">
        <v>62</v>
      </c>
      <c r="E57" s="47" t="s">
        <v>37</v>
      </c>
      <c r="F57" t="s">
        <v>46</v>
      </c>
      <c r="G57" t="s">
        <v>191</v>
      </c>
      <c r="H57" t="s">
        <v>146</v>
      </c>
      <c r="I57" s="15">
        <v>132.5</v>
      </c>
      <c r="J57" s="34">
        <v>37012</v>
      </c>
      <c r="K57" s="34">
        <v>37042</v>
      </c>
      <c r="L57" s="30" t="s">
        <v>266</v>
      </c>
      <c r="M57" t="s">
        <v>50</v>
      </c>
      <c r="N57" s="27" t="s">
        <v>9</v>
      </c>
      <c r="O57" t="s">
        <v>40</v>
      </c>
    </row>
    <row r="58" spans="1:16" ht="11.25" customHeight="1" x14ac:dyDescent="0.25">
      <c r="A58" t="s">
        <v>31</v>
      </c>
      <c r="B58" s="3">
        <v>37008</v>
      </c>
      <c r="C58" s="3">
        <v>36982</v>
      </c>
      <c r="D58" t="s">
        <v>36</v>
      </c>
      <c r="E58" t="s">
        <v>37</v>
      </c>
      <c r="F58" t="s">
        <v>46</v>
      </c>
      <c r="G58" t="s">
        <v>191</v>
      </c>
      <c r="H58" t="s">
        <v>268</v>
      </c>
      <c r="I58" s="15">
        <v>140</v>
      </c>
      <c r="J58" s="34">
        <v>37012</v>
      </c>
      <c r="K58" s="34">
        <v>37041</v>
      </c>
      <c r="L58" s="30" t="s">
        <v>266</v>
      </c>
      <c r="M58" t="s">
        <v>50</v>
      </c>
      <c r="N58" s="27" t="s">
        <v>214</v>
      </c>
      <c r="O58" t="s">
        <v>40</v>
      </c>
    </row>
    <row r="59" spans="1:16" ht="11.25" customHeight="1" x14ac:dyDescent="0.25">
      <c r="B59" s="3"/>
      <c r="C59" s="3"/>
      <c r="J59" s="34"/>
      <c r="K59" s="34"/>
      <c r="L59" s="70">
        <f>SUM(L48:L58)</f>
        <v>261566</v>
      </c>
    </row>
    <row r="60" spans="1:16" x14ac:dyDescent="0.25">
      <c r="A60" t="s">
        <v>35</v>
      </c>
      <c r="B60" s="3">
        <v>36887</v>
      </c>
      <c r="C60" s="3" t="s">
        <v>269</v>
      </c>
      <c r="D60" t="s">
        <v>229</v>
      </c>
      <c r="E60" t="s">
        <v>37</v>
      </c>
      <c r="F60" t="s">
        <v>43</v>
      </c>
      <c r="G60" t="s">
        <v>39</v>
      </c>
      <c r="H60" t="s">
        <v>38</v>
      </c>
      <c r="I60" s="15" t="s">
        <v>44</v>
      </c>
      <c r="J60" s="14">
        <v>36892</v>
      </c>
      <c r="K60" s="14">
        <v>37256</v>
      </c>
      <c r="L60" s="70">
        <v>25000</v>
      </c>
      <c r="M60" t="s">
        <v>42</v>
      </c>
      <c r="N60" s="27" t="s">
        <v>12</v>
      </c>
      <c r="O60" t="s">
        <v>40</v>
      </c>
    </row>
    <row r="61" spans="1:16" x14ac:dyDescent="0.25">
      <c r="B61" s="3"/>
      <c r="C61" s="3"/>
      <c r="J61" s="14"/>
      <c r="K61" s="14"/>
      <c r="L61" s="70"/>
    </row>
    <row r="62" spans="1:16" x14ac:dyDescent="0.25">
      <c r="A62" t="s">
        <v>114</v>
      </c>
      <c r="B62" s="3">
        <v>36910</v>
      </c>
      <c r="C62" s="3">
        <v>36923</v>
      </c>
      <c r="D62" t="s">
        <v>36</v>
      </c>
      <c r="E62" t="s">
        <v>37</v>
      </c>
      <c r="F62" t="s">
        <v>56</v>
      </c>
      <c r="G62" t="s">
        <v>115</v>
      </c>
      <c r="H62" t="s">
        <v>72</v>
      </c>
      <c r="I62" s="15" t="s">
        <v>116</v>
      </c>
      <c r="J62" s="14">
        <v>36923</v>
      </c>
      <c r="K62" s="14">
        <v>36950</v>
      </c>
      <c r="L62" s="59">
        <v>19200</v>
      </c>
      <c r="M62" t="s">
        <v>117</v>
      </c>
      <c r="N62" s="27" t="s">
        <v>14</v>
      </c>
      <c r="O62" t="s">
        <v>40</v>
      </c>
    </row>
    <row r="63" spans="1:16" x14ac:dyDescent="0.25">
      <c r="A63" t="s">
        <v>114</v>
      </c>
      <c r="B63" s="45">
        <v>36942</v>
      </c>
      <c r="C63" s="45">
        <v>36923</v>
      </c>
      <c r="D63" s="27" t="s">
        <v>36</v>
      </c>
      <c r="E63" s="27" t="s">
        <v>37</v>
      </c>
      <c r="F63" t="s">
        <v>56</v>
      </c>
      <c r="G63" t="s">
        <v>115</v>
      </c>
      <c r="H63" t="s">
        <v>72</v>
      </c>
      <c r="I63" s="15" t="s">
        <v>116</v>
      </c>
      <c r="J63" s="14">
        <v>36951</v>
      </c>
      <c r="K63" s="14">
        <v>36981</v>
      </c>
      <c r="L63" s="59">
        <v>21600</v>
      </c>
      <c r="M63" t="s">
        <v>117</v>
      </c>
      <c r="N63" s="27" t="s">
        <v>14</v>
      </c>
      <c r="O63" t="s">
        <v>40</v>
      </c>
    </row>
    <row r="64" spans="1:16" x14ac:dyDescent="0.25">
      <c r="A64" s="16" t="s">
        <v>34</v>
      </c>
      <c r="B64" s="31">
        <v>36913</v>
      </c>
      <c r="C64" s="31">
        <v>36923</v>
      </c>
      <c r="D64" s="16" t="s">
        <v>36</v>
      </c>
      <c r="E64" s="16" t="s">
        <v>37</v>
      </c>
      <c r="F64" s="16" t="s">
        <v>56</v>
      </c>
      <c r="G64" s="16" t="s">
        <v>115</v>
      </c>
      <c r="H64" s="16" t="s">
        <v>91</v>
      </c>
      <c r="I64" s="32">
        <v>121</v>
      </c>
      <c r="J64" s="34">
        <v>37257</v>
      </c>
      <c r="K64" s="34">
        <v>37621</v>
      </c>
      <c r="L64" s="36">
        <v>491200</v>
      </c>
      <c r="M64" s="16" t="s">
        <v>117</v>
      </c>
      <c r="N64" s="37" t="s">
        <v>14</v>
      </c>
      <c r="O64" s="16" t="s">
        <v>61</v>
      </c>
      <c r="P64" s="16" t="s">
        <v>147</v>
      </c>
    </row>
    <row r="65" spans="1:16" x14ac:dyDescent="0.25">
      <c r="A65" t="s">
        <v>197</v>
      </c>
      <c r="B65" s="3">
        <v>36949</v>
      </c>
      <c r="C65" s="3">
        <v>36923</v>
      </c>
      <c r="D65" t="s">
        <v>36</v>
      </c>
      <c r="E65" t="s">
        <v>37</v>
      </c>
      <c r="F65" t="s">
        <v>56</v>
      </c>
      <c r="G65" t="s">
        <v>198</v>
      </c>
      <c r="H65" t="s">
        <v>91</v>
      </c>
      <c r="I65" s="15">
        <v>395</v>
      </c>
      <c r="J65" s="14">
        <v>37043</v>
      </c>
      <c r="K65" s="14">
        <v>37164</v>
      </c>
      <c r="L65" s="59">
        <v>408000</v>
      </c>
      <c r="M65" t="s">
        <v>117</v>
      </c>
      <c r="N65" s="27" t="s">
        <v>14</v>
      </c>
      <c r="O65" t="s">
        <v>196</v>
      </c>
    </row>
    <row r="66" spans="1:16" x14ac:dyDescent="0.25">
      <c r="A66" t="s">
        <v>114</v>
      </c>
      <c r="B66" s="3">
        <v>36957</v>
      </c>
      <c r="C66" s="3">
        <v>36951</v>
      </c>
      <c r="D66" t="s">
        <v>36</v>
      </c>
      <c r="E66" t="s">
        <v>37</v>
      </c>
      <c r="F66" t="s">
        <v>56</v>
      </c>
      <c r="G66" t="s">
        <v>115</v>
      </c>
      <c r="H66" t="s">
        <v>72</v>
      </c>
      <c r="I66" s="15" t="s">
        <v>116</v>
      </c>
      <c r="J66" s="14">
        <v>36982</v>
      </c>
      <c r="K66" s="14">
        <v>37376</v>
      </c>
      <c r="L66" s="59">
        <v>20800</v>
      </c>
      <c r="M66" t="s">
        <v>117</v>
      </c>
      <c r="N66" s="27" t="s">
        <v>14</v>
      </c>
      <c r="O66" t="s">
        <v>61</v>
      </c>
      <c r="P66" t="s">
        <v>92</v>
      </c>
    </row>
    <row r="67" spans="1:16" x14ac:dyDescent="0.25">
      <c r="A67" t="s">
        <v>223</v>
      </c>
      <c r="B67" s="3">
        <v>36965</v>
      </c>
      <c r="C67" s="3">
        <v>36951</v>
      </c>
      <c r="D67" t="s">
        <v>36</v>
      </c>
      <c r="E67" t="s">
        <v>37</v>
      </c>
      <c r="F67" t="s">
        <v>65</v>
      </c>
      <c r="G67" t="s">
        <v>57</v>
      </c>
      <c r="H67" t="s">
        <v>224</v>
      </c>
      <c r="I67" s="15" t="s">
        <v>113</v>
      </c>
      <c r="J67" s="14">
        <v>36982</v>
      </c>
      <c r="K67" s="14">
        <v>38442</v>
      </c>
      <c r="L67" s="59">
        <v>2211975</v>
      </c>
      <c r="M67" t="s">
        <v>117</v>
      </c>
      <c r="N67" s="27" t="s">
        <v>14</v>
      </c>
      <c r="O67" t="s">
        <v>61</v>
      </c>
    </row>
    <row r="68" spans="1:16" x14ac:dyDescent="0.25">
      <c r="A68" t="s">
        <v>114</v>
      </c>
      <c r="B68" s="3">
        <v>36999</v>
      </c>
      <c r="C68" s="3">
        <v>36982</v>
      </c>
      <c r="D68" t="s">
        <v>36</v>
      </c>
      <c r="E68" t="s">
        <v>37</v>
      </c>
      <c r="F68" t="s">
        <v>56</v>
      </c>
      <c r="G68" t="s">
        <v>115</v>
      </c>
      <c r="H68" t="s">
        <v>72</v>
      </c>
      <c r="I68" s="15" t="s">
        <v>116</v>
      </c>
      <c r="J68" s="34">
        <v>37012</v>
      </c>
      <c r="K68" s="34">
        <v>37041</v>
      </c>
      <c r="L68" s="59">
        <v>52000</v>
      </c>
      <c r="M68" t="s">
        <v>117</v>
      </c>
      <c r="N68" s="27" t="s">
        <v>14</v>
      </c>
      <c r="O68" t="s">
        <v>61</v>
      </c>
    </row>
    <row r="69" spans="1:16" x14ac:dyDescent="0.25">
      <c r="A69" s="16" t="s">
        <v>199</v>
      </c>
      <c r="B69" s="31">
        <v>36948</v>
      </c>
      <c r="C69" s="31">
        <v>36923</v>
      </c>
      <c r="D69" s="16" t="s">
        <v>36</v>
      </c>
      <c r="E69" s="16" t="s">
        <v>37</v>
      </c>
      <c r="F69" s="16" t="s">
        <v>46</v>
      </c>
      <c r="G69" s="16" t="s">
        <v>200</v>
      </c>
      <c r="H69" s="16" t="s">
        <v>91</v>
      </c>
      <c r="I69" s="32">
        <v>113</v>
      </c>
      <c r="J69" s="34">
        <v>37165</v>
      </c>
      <c r="K69" s="34">
        <v>37256</v>
      </c>
      <c r="L69" s="35" t="s">
        <v>266</v>
      </c>
      <c r="M69" s="16" t="s">
        <v>117</v>
      </c>
      <c r="N69" s="37" t="s">
        <v>201</v>
      </c>
      <c r="O69" s="16" t="s">
        <v>40</v>
      </c>
      <c r="P69" s="16"/>
    </row>
    <row r="70" spans="1:16" x14ac:dyDescent="0.25">
      <c r="A70" t="s">
        <v>32</v>
      </c>
      <c r="B70" s="3">
        <v>36957</v>
      </c>
      <c r="C70" s="3">
        <v>36951</v>
      </c>
      <c r="D70" t="s">
        <v>54</v>
      </c>
      <c r="E70" t="s">
        <v>37</v>
      </c>
      <c r="F70" t="s">
        <v>56</v>
      </c>
      <c r="G70" t="s">
        <v>90</v>
      </c>
      <c r="H70" t="s">
        <v>203</v>
      </c>
      <c r="I70" s="15" t="s">
        <v>204</v>
      </c>
      <c r="J70" s="14">
        <v>36959</v>
      </c>
      <c r="K70" s="14">
        <v>37042</v>
      </c>
      <c r="L70" s="59">
        <v>62500</v>
      </c>
      <c r="M70" t="s">
        <v>117</v>
      </c>
      <c r="N70" s="27" t="s">
        <v>10</v>
      </c>
      <c r="O70" t="s">
        <v>61</v>
      </c>
      <c r="P70" t="s">
        <v>92</v>
      </c>
    </row>
    <row r="71" spans="1:16" x14ac:dyDescent="0.25">
      <c r="A71" t="s">
        <v>94</v>
      </c>
      <c r="B71" s="3">
        <v>36900</v>
      </c>
      <c r="C71" s="3">
        <v>36923</v>
      </c>
      <c r="D71" t="s">
        <v>36</v>
      </c>
      <c r="E71" t="s">
        <v>37</v>
      </c>
      <c r="F71" t="s">
        <v>46</v>
      </c>
      <c r="G71" t="s">
        <v>90</v>
      </c>
      <c r="H71" t="s">
        <v>72</v>
      </c>
      <c r="I71" s="15">
        <v>95</v>
      </c>
      <c r="J71" s="14">
        <v>36951</v>
      </c>
      <c r="K71" s="14">
        <v>36981</v>
      </c>
      <c r="L71" s="59">
        <v>15600</v>
      </c>
      <c r="M71" t="s">
        <v>117</v>
      </c>
      <c r="N71" s="27" t="s">
        <v>95</v>
      </c>
      <c r="O71" t="s">
        <v>40</v>
      </c>
    </row>
    <row r="72" spans="1:16" x14ac:dyDescent="0.25">
      <c r="A72" t="s">
        <v>138</v>
      </c>
      <c r="B72" s="3">
        <v>36921</v>
      </c>
      <c r="C72" s="3">
        <v>36923</v>
      </c>
      <c r="D72" t="s">
        <v>139</v>
      </c>
      <c r="E72" t="s">
        <v>37</v>
      </c>
      <c r="F72" t="s">
        <v>140</v>
      </c>
      <c r="G72" t="s">
        <v>141</v>
      </c>
      <c r="H72" t="s">
        <v>59</v>
      </c>
      <c r="I72" s="15">
        <v>100</v>
      </c>
      <c r="J72" s="14">
        <v>36708</v>
      </c>
      <c r="K72" s="14">
        <v>37164</v>
      </c>
      <c r="L72" s="59">
        <v>36480</v>
      </c>
      <c r="M72" t="s">
        <v>117</v>
      </c>
      <c r="N72" s="27" t="s">
        <v>9</v>
      </c>
      <c r="O72" t="s">
        <v>61</v>
      </c>
    </row>
    <row r="73" spans="1:16" x14ac:dyDescent="0.25">
      <c r="A73" s="16" t="s">
        <v>138</v>
      </c>
      <c r="B73" s="31">
        <v>36928</v>
      </c>
      <c r="C73" s="31">
        <v>36923</v>
      </c>
      <c r="D73" s="16" t="s">
        <v>150</v>
      </c>
      <c r="E73" s="16" t="s">
        <v>37</v>
      </c>
      <c r="F73" s="16" t="s">
        <v>56</v>
      </c>
      <c r="G73" s="16" t="s">
        <v>151</v>
      </c>
      <c r="H73" s="16" t="s">
        <v>67</v>
      </c>
      <c r="I73" s="32">
        <v>105</v>
      </c>
      <c r="J73" s="34">
        <v>37073</v>
      </c>
      <c r="K73" s="34">
        <v>37164</v>
      </c>
      <c r="L73" s="36">
        <v>54720</v>
      </c>
      <c r="M73" s="16" t="s">
        <v>117</v>
      </c>
      <c r="N73" s="37" t="s">
        <v>9</v>
      </c>
      <c r="O73" s="16" t="s">
        <v>61</v>
      </c>
      <c r="P73" s="16"/>
    </row>
    <row r="74" spans="1:16" x14ac:dyDescent="0.25">
      <c r="A74" t="s">
        <v>138</v>
      </c>
      <c r="B74" s="3">
        <v>36930</v>
      </c>
      <c r="C74" s="3">
        <v>36923</v>
      </c>
      <c r="D74" t="s">
        <v>36</v>
      </c>
      <c r="E74" s="27" t="s">
        <v>37</v>
      </c>
      <c r="F74" t="s">
        <v>56</v>
      </c>
      <c r="G74" t="s">
        <v>57</v>
      </c>
      <c r="H74" t="s">
        <v>146</v>
      </c>
      <c r="I74" s="15">
        <v>300</v>
      </c>
      <c r="J74" s="14">
        <v>37073</v>
      </c>
      <c r="K74" s="14">
        <v>37164</v>
      </c>
      <c r="L74" s="59">
        <v>30400</v>
      </c>
      <c r="M74" t="s">
        <v>117</v>
      </c>
      <c r="N74" s="27" t="s">
        <v>9</v>
      </c>
      <c r="O74" t="s">
        <v>61</v>
      </c>
    </row>
    <row r="75" spans="1:16" x14ac:dyDescent="0.25">
      <c r="A75" t="s">
        <v>138</v>
      </c>
      <c r="B75" s="3">
        <v>36930</v>
      </c>
      <c r="C75" s="3">
        <v>36923</v>
      </c>
      <c r="D75" t="s">
        <v>36</v>
      </c>
      <c r="E75" t="s">
        <v>37</v>
      </c>
      <c r="F75" t="s">
        <v>46</v>
      </c>
      <c r="G75" t="s">
        <v>57</v>
      </c>
      <c r="H75" t="s">
        <v>72</v>
      </c>
      <c r="I75" s="15">
        <v>120</v>
      </c>
      <c r="J75" s="14">
        <v>37438</v>
      </c>
      <c r="K75" s="14">
        <v>37529</v>
      </c>
      <c r="L75" s="59">
        <v>49600</v>
      </c>
      <c r="M75" t="s">
        <v>117</v>
      </c>
      <c r="N75" s="27" t="s">
        <v>9</v>
      </c>
      <c r="O75" t="s">
        <v>61</v>
      </c>
    </row>
    <row r="76" spans="1:16" x14ac:dyDescent="0.25">
      <c r="A76" t="s">
        <v>184</v>
      </c>
      <c r="B76" s="3">
        <v>36949</v>
      </c>
      <c r="C76" s="3">
        <v>36923</v>
      </c>
      <c r="D76" t="s">
        <v>36</v>
      </c>
      <c r="E76" t="s">
        <v>37</v>
      </c>
      <c r="F76" t="s">
        <v>56</v>
      </c>
      <c r="G76" t="s">
        <v>191</v>
      </c>
      <c r="H76" t="s">
        <v>146</v>
      </c>
      <c r="I76" s="15">
        <v>203</v>
      </c>
      <c r="J76" s="14">
        <v>37012</v>
      </c>
      <c r="K76" s="14">
        <v>37041</v>
      </c>
      <c r="L76" s="30" t="s">
        <v>266</v>
      </c>
      <c r="M76" t="s">
        <v>117</v>
      </c>
      <c r="N76" s="27" t="s">
        <v>9</v>
      </c>
      <c r="O76" t="s">
        <v>196</v>
      </c>
    </row>
    <row r="77" spans="1:16" x14ac:dyDescent="0.25">
      <c r="A77" t="s">
        <v>184</v>
      </c>
      <c r="B77" s="3">
        <v>36955</v>
      </c>
      <c r="C77" s="3">
        <v>36951</v>
      </c>
      <c r="D77" t="s">
        <v>36</v>
      </c>
      <c r="E77" t="s">
        <v>37</v>
      </c>
      <c r="F77" t="s">
        <v>56</v>
      </c>
      <c r="G77" t="s">
        <v>115</v>
      </c>
      <c r="H77" t="s">
        <v>98</v>
      </c>
      <c r="I77" s="15">
        <v>139</v>
      </c>
      <c r="J77" s="14">
        <v>37257</v>
      </c>
      <c r="K77" s="14">
        <v>37621</v>
      </c>
      <c r="L77" s="59">
        <v>49120</v>
      </c>
      <c r="M77" t="s">
        <v>117</v>
      </c>
      <c r="N77" s="27" t="s">
        <v>9</v>
      </c>
      <c r="O77" t="s">
        <v>40</v>
      </c>
    </row>
    <row r="78" spans="1:16" x14ac:dyDescent="0.25">
      <c r="A78" t="s">
        <v>156</v>
      </c>
      <c r="B78" s="3">
        <v>36971</v>
      </c>
      <c r="C78" s="3">
        <v>36951</v>
      </c>
      <c r="D78" t="s">
        <v>62</v>
      </c>
      <c r="E78" t="s">
        <v>100</v>
      </c>
      <c r="F78" t="s">
        <v>65</v>
      </c>
      <c r="G78" t="s">
        <v>191</v>
      </c>
      <c r="H78" t="s">
        <v>113</v>
      </c>
      <c r="I78" s="15" t="s">
        <v>113</v>
      </c>
      <c r="J78" s="14">
        <v>36982</v>
      </c>
      <c r="K78" s="14">
        <v>37256</v>
      </c>
      <c r="L78" s="59">
        <v>112822</v>
      </c>
      <c r="M78" t="s">
        <v>117</v>
      </c>
      <c r="N78" s="27" t="s">
        <v>9</v>
      </c>
      <c r="O78" t="s">
        <v>61</v>
      </c>
    </row>
    <row r="79" spans="1:16" x14ac:dyDescent="0.25">
      <c r="A79" t="s">
        <v>184</v>
      </c>
      <c r="B79" s="3">
        <v>36993</v>
      </c>
      <c r="C79" s="3">
        <v>36982</v>
      </c>
      <c r="D79" t="s">
        <v>62</v>
      </c>
      <c r="E79" t="s">
        <v>37</v>
      </c>
      <c r="F79" t="s">
        <v>56</v>
      </c>
      <c r="G79" t="s">
        <v>71</v>
      </c>
      <c r="H79" t="s">
        <v>98</v>
      </c>
      <c r="I79" s="15">
        <v>422</v>
      </c>
      <c r="J79" s="34">
        <v>37073</v>
      </c>
      <c r="K79" s="34">
        <v>37164</v>
      </c>
      <c r="L79" s="59">
        <v>123200</v>
      </c>
      <c r="M79" t="s">
        <v>117</v>
      </c>
      <c r="N79" s="27" t="s">
        <v>9</v>
      </c>
      <c r="O79" t="s">
        <v>40</v>
      </c>
    </row>
    <row r="80" spans="1:16" x14ac:dyDescent="0.25">
      <c r="A80" t="s">
        <v>184</v>
      </c>
      <c r="B80" s="3">
        <v>36993</v>
      </c>
      <c r="C80" s="3">
        <v>36982</v>
      </c>
      <c r="D80" t="s">
        <v>36</v>
      </c>
      <c r="E80" t="s">
        <v>37</v>
      </c>
      <c r="F80" t="s">
        <v>56</v>
      </c>
      <c r="G80" t="s">
        <v>134</v>
      </c>
      <c r="H80" t="s">
        <v>98</v>
      </c>
      <c r="I80" s="15">
        <v>527</v>
      </c>
      <c r="J80" s="34">
        <v>37073</v>
      </c>
      <c r="K80" s="34">
        <v>37164</v>
      </c>
      <c r="L80" s="30" t="s">
        <v>266</v>
      </c>
      <c r="M80" t="s">
        <v>117</v>
      </c>
      <c r="N80" s="27" t="s">
        <v>9</v>
      </c>
      <c r="O80" t="s">
        <v>40</v>
      </c>
    </row>
    <row r="81" spans="1:16" x14ac:dyDescent="0.25">
      <c r="A81" t="s">
        <v>259</v>
      </c>
      <c r="B81" s="3">
        <v>37005</v>
      </c>
      <c r="C81" s="3">
        <v>36982</v>
      </c>
      <c r="D81" t="s">
        <v>36</v>
      </c>
      <c r="E81" t="s">
        <v>37</v>
      </c>
      <c r="F81" t="s">
        <v>56</v>
      </c>
      <c r="G81" t="s">
        <v>57</v>
      </c>
      <c r="H81" t="s">
        <v>146</v>
      </c>
      <c r="I81" s="15">
        <v>161</v>
      </c>
      <c r="J81" s="34">
        <v>37438</v>
      </c>
      <c r="K81" s="34">
        <v>37529</v>
      </c>
      <c r="L81" s="59">
        <v>6160</v>
      </c>
      <c r="M81" t="s">
        <v>117</v>
      </c>
      <c r="N81" s="27" t="s">
        <v>9</v>
      </c>
      <c r="O81" t="s">
        <v>40</v>
      </c>
    </row>
    <row r="82" spans="1:16" x14ac:dyDescent="0.25">
      <c r="A82" t="s">
        <v>138</v>
      </c>
      <c r="B82" s="3">
        <v>37005</v>
      </c>
      <c r="C82" s="3">
        <v>36982</v>
      </c>
      <c r="D82" t="s">
        <v>36</v>
      </c>
      <c r="E82" t="s">
        <v>37</v>
      </c>
      <c r="F82" t="s">
        <v>56</v>
      </c>
      <c r="G82" t="s">
        <v>57</v>
      </c>
      <c r="H82" t="s">
        <v>72</v>
      </c>
      <c r="I82" s="15">
        <v>161</v>
      </c>
      <c r="J82" s="34">
        <v>37438</v>
      </c>
      <c r="K82" s="34">
        <v>37529</v>
      </c>
      <c r="L82" s="59">
        <v>30800</v>
      </c>
      <c r="M82" t="s">
        <v>117</v>
      </c>
      <c r="N82" s="27" t="s">
        <v>9</v>
      </c>
      <c r="O82" t="s">
        <v>61</v>
      </c>
    </row>
    <row r="83" spans="1:16" x14ac:dyDescent="0.25">
      <c r="A83" t="s">
        <v>184</v>
      </c>
      <c r="B83" s="3">
        <v>37007</v>
      </c>
      <c r="C83" s="3">
        <v>36982</v>
      </c>
      <c r="D83" t="s">
        <v>36</v>
      </c>
      <c r="E83" t="s">
        <v>37</v>
      </c>
      <c r="F83" t="s">
        <v>56</v>
      </c>
      <c r="G83" t="s">
        <v>191</v>
      </c>
      <c r="H83" t="s">
        <v>98</v>
      </c>
      <c r="I83" s="15">
        <v>63.25</v>
      </c>
      <c r="J83" s="34">
        <v>37622</v>
      </c>
      <c r="K83" s="34">
        <v>37986</v>
      </c>
      <c r="L83" s="59">
        <v>110520</v>
      </c>
      <c r="M83" t="s">
        <v>117</v>
      </c>
      <c r="N83" s="27" t="s">
        <v>9</v>
      </c>
      <c r="O83" t="s">
        <v>165</v>
      </c>
    </row>
    <row r="84" spans="1:16" x14ac:dyDescent="0.25">
      <c r="A84" s="60" t="s">
        <v>94</v>
      </c>
      <c r="B84" s="61">
        <v>36984</v>
      </c>
      <c r="C84" s="61">
        <v>36982</v>
      </c>
      <c r="D84" s="60" t="s">
        <v>207</v>
      </c>
      <c r="E84" s="60" t="s">
        <v>37</v>
      </c>
      <c r="F84" s="60" t="s">
        <v>65</v>
      </c>
      <c r="G84" s="60" t="s">
        <v>238</v>
      </c>
      <c r="H84" s="60" t="s">
        <v>91</v>
      </c>
      <c r="I84" s="62" t="s">
        <v>239</v>
      </c>
      <c r="J84" s="63">
        <v>37165</v>
      </c>
      <c r="K84" s="63">
        <v>37256</v>
      </c>
      <c r="L84" s="74">
        <v>331350</v>
      </c>
      <c r="M84" s="60" t="s">
        <v>117</v>
      </c>
      <c r="N84" s="60" t="s">
        <v>9</v>
      </c>
      <c r="O84" s="60" t="s">
        <v>165</v>
      </c>
      <c r="P84" s="60"/>
    </row>
    <row r="85" spans="1:16" x14ac:dyDescent="0.25">
      <c r="A85" s="60"/>
      <c r="B85" s="61"/>
      <c r="C85" s="61"/>
      <c r="D85" s="60"/>
      <c r="E85" s="60"/>
      <c r="F85" s="60"/>
      <c r="G85" s="60"/>
      <c r="H85" s="60"/>
      <c r="I85" s="62"/>
      <c r="J85" s="63"/>
      <c r="K85" s="63"/>
      <c r="L85" s="77">
        <f>SUM(L62:L84)</f>
        <v>4238047</v>
      </c>
      <c r="M85" s="60"/>
      <c r="N85" s="60"/>
      <c r="O85" s="60"/>
      <c r="P85" s="60"/>
    </row>
    <row r="86" spans="1:16" x14ac:dyDescent="0.25">
      <c r="A86" t="s">
        <v>70</v>
      </c>
      <c r="B86" s="3">
        <v>36902</v>
      </c>
      <c r="C86" s="3">
        <v>36923</v>
      </c>
      <c r="D86" t="s">
        <v>36</v>
      </c>
      <c r="E86" t="s">
        <v>37</v>
      </c>
      <c r="F86" t="s">
        <v>55</v>
      </c>
      <c r="G86" t="s">
        <v>57</v>
      </c>
      <c r="H86" t="s">
        <v>87</v>
      </c>
      <c r="I86" s="15">
        <v>225</v>
      </c>
      <c r="J86" s="14">
        <v>36903</v>
      </c>
      <c r="K86" s="14">
        <v>36537</v>
      </c>
      <c r="L86" s="59">
        <v>2250</v>
      </c>
      <c r="M86" t="s">
        <v>55</v>
      </c>
      <c r="N86" s="27" t="s">
        <v>11</v>
      </c>
      <c r="O86" t="s">
        <v>61</v>
      </c>
    </row>
    <row r="87" spans="1:16" x14ac:dyDescent="0.25">
      <c r="A87" s="16" t="s">
        <v>70</v>
      </c>
      <c r="B87" s="31">
        <v>36902</v>
      </c>
      <c r="C87" s="31">
        <v>36923</v>
      </c>
      <c r="D87" s="16" t="s">
        <v>36</v>
      </c>
      <c r="E87" s="16" t="s">
        <v>37</v>
      </c>
      <c r="F87" s="16" t="s">
        <v>86</v>
      </c>
      <c r="G87" s="16" t="s">
        <v>57</v>
      </c>
      <c r="H87" s="16" t="s">
        <v>87</v>
      </c>
      <c r="I87" s="32">
        <v>225</v>
      </c>
      <c r="J87" s="34">
        <v>36902</v>
      </c>
      <c r="K87" s="34">
        <v>36536</v>
      </c>
      <c r="L87" s="36">
        <v>4500</v>
      </c>
      <c r="M87" s="16" t="s">
        <v>55</v>
      </c>
      <c r="N87" s="37" t="s">
        <v>11</v>
      </c>
      <c r="O87" s="16" t="s">
        <v>61</v>
      </c>
      <c r="P87" s="16"/>
    </row>
    <row r="88" spans="1:16" x14ac:dyDescent="0.25">
      <c r="A88" s="16" t="s">
        <v>70</v>
      </c>
      <c r="B88" s="31">
        <v>36899</v>
      </c>
      <c r="C88" s="31">
        <v>36923</v>
      </c>
      <c r="D88" s="16" t="s">
        <v>36</v>
      </c>
      <c r="E88" s="16" t="s">
        <v>37</v>
      </c>
      <c r="F88" s="16" t="s">
        <v>55</v>
      </c>
      <c r="G88" s="16" t="s">
        <v>57</v>
      </c>
      <c r="H88" s="16" t="s">
        <v>73</v>
      </c>
      <c r="I88" s="32">
        <v>200</v>
      </c>
      <c r="J88" s="34">
        <v>36899</v>
      </c>
      <c r="K88" s="34">
        <v>36899</v>
      </c>
      <c r="L88" s="36">
        <v>2188</v>
      </c>
      <c r="M88" s="16" t="s">
        <v>55</v>
      </c>
      <c r="N88" s="37" t="s">
        <v>11</v>
      </c>
      <c r="O88" s="16" t="s">
        <v>61</v>
      </c>
      <c r="P88" s="16"/>
    </row>
    <row r="89" spans="1:16" x14ac:dyDescent="0.25">
      <c r="A89" t="s">
        <v>53</v>
      </c>
      <c r="B89" s="3">
        <v>36895</v>
      </c>
      <c r="C89" s="3">
        <v>36923</v>
      </c>
      <c r="D89" t="s">
        <v>36</v>
      </c>
      <c r="E89" t="s">
        <v>37</v>
      </c>
      <c r="F89" t="s">
        <v>55</v>
      </c>
      <c r="G89" t="s">
        <v>57</v>
      </c>
      <c r="H89" t="s">
        <v>59</v>
      </c>
      <c r="I89" s="86">
        <v>200</v>
      </c>
      <c r="J89" s="14">
        <v>36895</v>
      </c>
      <c r="K89" s="14">
        <v>36895</v>
      </c>
      <c r="L89" s="59">
        <v>500</v>
      </c>
      <c r="M89" t="s">
        <v>55</v>
      </c>
      <c r="N89" s="37" t="s">
        <v>11</v>
      </c>
      <c r="O89" t="s">
        <v>165</v>
      </c>
    </row>
    <row r="90" spans="1:16" x14ac:dyDescent="0.25">
      <c r="A90" t="s">
        <v>53</v>
      </c>
      <c r="B90" s="3">
        <v>36895</v>
      </c>
      <c r="C90" s="3">
        <v>36923</v>
      </c>
      <c r="D90" t="s">
        <v>36</v>
      </c>
      <c r="E90" t="s">
        <v>37</v>
      </c>
      <c r="F90" t="s">
        <v>55</v>
      </c>
      <c r="G90" t="s">
        <v>57</v>
      </c>
      <c r="H90" t="s">
        <v>59</v>
      </c>
      <c r="I90" s="24">
        <v>225</v>
      </c>
      <c r="J90" s="14">
        <v>36895</v>
      </c>
      <c r="K90" s="14">
        <v>36895</v>
      </c>
      <c r="L90" s="59">
        <v>2200</v>
      </c>
      <c r="M90" t="s">
        <v>55</v>
      </c>
      <c r="N90" s="27" t="s">
        <v>11</v>
      </c>
      <c r="O90" t="s">
        <v>40</v>
      </c>
      <c r="P90" t="s">
        <v>189</v>
      </c>
    </row>
    <row r="91" spans="1:16" x14ac:dyDescent="0.25">
      <c r="A91" t="s">
        <v>119</v>
      </c>
      <c r="B91" s="3">
        <v>36914</v>
      </c>
      <c r="C91" s="3">
        <v>36923</v>
      </c>
      <c r="D91" t="s">
        <v>62</v>
      </c>
      <c r="E91" t="s">
        <v>37</v>
      </c>
      <c r="F91" t="s">
        <v>86</v>
      </c>
      <c r="G91" t="s">
        <v>57</v>
      </c>
      <c r="H91" t="s">
        <v>120</v>
      </c>
      <c r="I91" s="32">
        <v>115</v>
      </c>
      <c r="J91" s="14">
        <v>36914</v>
      </c>
      <c r="K91" s="14">
        <v>36915</v>
      </c>
      <c r="L91" s="59">
        <v>550</v>
      </c>
      <c r="M91" t="s">
        <v>55</v>
      </c>
      <c r="N91" s="27" t="s">
        <v>11</v>
      </c>
      <c r="O91" t="s">
        <v>61</v>
      </c>
    </row>
    <row r="92" spans="1:16" x14ac:dyDescent="0.25">
      <c r="A92" t="s">
        <v>53</v>
      </c>
      <c r="B92" s="3">
        <v>36914</v>
      </c>
      <c r="C92" s="3">
        <v>36923</v>
      </c>
      <c r="D92" t="s">
        <v>62</v>
      </c>
      <c r="E92" t="s">
        <v>37</v>
      </c>
      <c r="F92" t="s">
        <v>86</v>
      </c>
      <c r="G92" t="s">
        <v>57</v>
      </c>
      <c r="H92" t="s">
        <v>67</v>
      </c>
      <c r="I92" s="15">
        <v>115</v>
      </c>
      <c r="J92" s="14">
        <v>36914</v>
      </c>
      <c r="K92" s="14">
        <v>36915</v>
      </c>
      <c r="L92" s="59">
        <v>850</v>
      </c>
      <c r="M92" t="s">
        <v>55</v>
      </c>
      <c r="N92" s="37" t="s">
        <v>11</v>
      </c>
      <c r="O92" t="s">
        <v>61</v>
      </c>
    </row>
    <row r="93" spans="1:16" x14ac:dyDescent="0.25">
      <c r="B93" s="3"/>
      <c r="C93" s="3"/>
      <c r="J93" s="14"/>
      <c r="K93" s="14"/>
      <c r="L93" s="70">
        <f>SUM(L86:L92)</f>
        <v>13038</v>
      </c>
      <c r="N93" s="37"/>
    </row>
    <row r="94" spans="1:16" x14ac:dyDescent="0.25">
      <c r="A94" s="16" t="s">
        <v>75</v>
      </c>
      <c r="B94" s="31">
        <v>36901</v>
      </c>
      <c r="C94" s="31">
        <v>36923</v>
      </c>
      <c r="D94" s="16" t="s">
        <v>62</v>
      </c>
      <c r="E94" s="16" t="s">
        <v>37</v>
      </c>
      <c r="F94" s="16" t="s">
        <v>77</v>
      </c>
      <c r="G94" s="16" t="s">
        <v>71</v>
      </c>
      <c r="H94" s="16" t="s">
        <v>79</v>
      </c>
      <c r="I94" s="32" t="s">
        <v>80</v>
      </c>
      <c r="J94" s="34">
        <v>36861</v>
      </c>
      <c r="K94" s="34">
        <v>36891</v>
      </c>
      <c r="L94" s="36">
        <v>43</v>
      </c>
      <c r="M94" s="16" t="s">
        <v>83</v>
      </c>
      <c r="N94" s="37" t="s">
        <v>11</v>
      </c>
      <c r="O94" s="16" t="s">
        <v>61</v>
      </c>
      <c r="P94" s="16" t="s">
        <v>225</v>
      </c>
    </row>
    <row r="95" spans="1:16" x14ac:dyDescent="0.25">
      <c r="A95" t="s">
        <v>74</v>
      </c>
      <c r="B95" s="3">
        <v>36901</v>
      </c>
      <c r="C95" s="3">
        <v>36923</v>
      </c>
      <c r="D95" t="s">
        <v>62</v>
      </c>
      <c r="E95" t="s">
        <v>37</v>
      </c>
      <c r="F95" t="s">
        <v>77</v>
      </c>
      <c r="G95" t="s">
        <v>71</v>
      </c>
      <c r="H95" t="s">
        <v>78</v>
      </c>
      <c r="I95" s="15" t="s">
        <v>80</v>
      </c>
      <c r="J95" s="14">
        <v>36861</v>
      </c>
      <c r="K95" s="14">
        <v>36891</v>
      </c>
      <c r="L95" s="59">
        <v>315</v>
      </c>
      <c r="M95" t="s">
        <v>83</v>
      </c>
      <c r="N95" s="27" t="s">
        <v>11</v>
      </c>
      <c r="O95" t="s">
        <v>61</v>
      </c>
    </row>
    <row r="96" spans="1:16" x14ac:dyDescent="0.25">
      <c r="A96" t="s">
        <v>76</v>
      </c>
      <c r="B96" s="3">
        <v>36901</v>
      </c>
      <c r="C96" s="3">
        <v>36923</v>
      </c>
      <c r="D96" t="s">
        <v>36</v>
      </c>
      <c r="E96" t="s">
        <v>37</v>
      </c>
      <c r="F96" t="s">
        <v>77</v>
      </c>
      <c r="G96" t="s">
        <v>71</v>
      </c>
      <c r="H96" s="25" t="s">
        <v>81</v>
      </c>
      <c r="I96" s="15" t="s">
        <v>82</v>
      </c>
      <c r="J96" s="14">
        <v>36861</v>
      </c>
      <c r="K96" s="14">
        <v>36891</v>
      </c>
      <c r="L96" s="59">
        <v>358</v>
      </c>
      <c r="M96" t="s">
        <v>83</v>
      </c>
      <c r="N96" s="27" t="s">
        <v>11</v>
      </c>
      <c r="O96" t="s">
        <v>61</v>
      </c>
    </row>
    <row r="97" spans="1:19" x14ac:dyDescent="0.25">
      <c r="A97" t="s">
        <v>74</v>
      </c>
      <c r="B97" s="3">
        <v>36907</v>
      </c>
      <c r="C97" s="3">
        <v>36923</v>
      </c>
      <c r="D97" t="s">
        <v>62</v>
      </c>
      <c r="E97" t="s">
        <v>37</v>
      </c>
      <c r="F97" t="s">
        <v>86</v>
      </c>
      <c r="G97" t="s">
        <v>71</v>
      </c>
      <c r="H97" t="s">
        <v>98</v>
      </c>
      <c r="I97" s="15">
        <v>210</v>
      </c>
      <c r="J97" s="14">
        <v>36908</v>
      </c>
      <c r="K97" s="14">
        <v>36908</v>
      </c>
      <c r="L97" s="59">
        <v>1800</v>
      </c>
      <c r="M97" t="s">
        <v>83</v>
      </c>
      <c r="N97" s="27" t="s">
        <v>11</v>
      </c>
      <c r="O97" t="s">
        <v>61</v>
      </c>
    </row>
    <row r="98" spans="1:19" x14ac:dyDescent="0.25">
      <c r="A98" t="s">
        <v>74</v>
      </c>
      <c r="B98" s="3">
        <v>36909</v>
      </c>
      <c r="C98" s="3">
        <v>36923</v>
      </c>
      <c r="D98" t="s">
        <v>62</v>
      </c>
      <c r="E98" t="s">
        <v>37</v>
      </c>
      <c r="F98" t="s">
        <v>86</v>
      </c>
      <c r="G98" t="s">
        <v>71</v>
      </c>
      <c r="H98" t="s">
        <v>98</v>
      </c>
      <c r="I98" s="15">
        <v>270</v>
      </c>
      <c r="J98" s="14">
        <v>36910</v>
      </c>
      <c r="K98" s="14">
        <v>36911</v>
      </c>
      <c r="L98" s="59">
        <v>4800</v>
      </c>
      <c r="M98" t="s">
        <v>83</v>
      </c>
      <c r="N98" s="27" t="s">
        <v>11</v>
      </c>
      <c r="O98" t="s">
        <v>61</v>
      </c>
    </row>
    <row r="99" spans="1:19" x14ac:dyDescent="0.25">
      <c r="A99" s="16" t="s">
        <v>99</v>
      </c>
      <c r="B99" s="31">
        <v>36909</v>
      </c>
      <c r="C99" s="31">
        <v>36923</v>
      </c>
      <c r="D99" s="16" t="s">
        <v>62</v>
      </c>
      <c r="E99" s="16" t="s">
        <v>37</v>
      </c>
      <c r="F99" s="16" t="s">
        <v>86</v>
      </c>
      <c r="G99" s="16" t="s">
        <v>71</v>
      </c>
      <c r="H99" s="16" t="s">
        <v>59</v>
      </c>
      <c r="I99" s="32">
        <v>270</v>
      </c>
      <c r="J99" s="34">
        <v>36910</v>
      </c>
      <c r="K99" s="34">
        <v>36911</v>
      </c>
      <c r="L99" s="36">
        <v>9600</v>
      </c>
      <c r="M99" s="16" t="s">
        <v>83</v>
      </c>
      <c r="N99" s="37" t="s">
        <v>11</v>
      </c>
      <c r="O99" s="16" t="s">
        <v>61</v>
      </c>
      <c r="P99" s="16" t="s">
        <v>213</v>
      </c>
    </row>
    <row r="100" spans="1:19" x14ac:dyDescent="0.25">
      <c r="A100" t="s">
        <v>74</v>
      </c>
      <c r="B100" s="3">
        <v>36910</v>
      </c>
      <c r="C100" s="3">
        <v>36923</v>
      </c>
      <c r="D100" t="s">
        <v>62</v>
      </c>
      <c r="E100" t="s">
        <v>37</v>
      </c>
      <c r="F100" t="s">
        <v>86</v>
      </c>
      <c r="G100" t="s">
        <v>71</v>
      </c>
      <c r="H100" t="s">
        <v>98</v>
      </c>
      <c r="J100" s="14">
        <v>36912</v>
      </c>
      <c r="K100" s="14">
        <v>36911</v>
      </c>
      <c r="L100" s="59">
        <v>4800</v>
      </c>
      <c r="M100" t="s">
        <v>83</v>
      </c>
      <c r="N100" s="27" t="s">
        <v>11</v>
      </c>
      <c r="O100" t="s">
        <v>165</v>
      </c>
      <c r="P100" t="s">
        <v>220</v>
      </c>
    </row>
    <row r="101" spans="1:19" x14ac:dyDescent="0.25">
      <c r="A101" t="s">
        <v>99</v>
      </c>
      <c r="B101" s="3">
        <v>36910</v>
      </c>
      <c r="C101" s="3">
        <v>36923</v>
      </c>
      <c r="D101" t="s">
        <v>62</v>
      </c>
      <c r="E101" t="s">
        <v>37</v>
      </c>
      <c r="F101" t="s">
        <v>86</v>
      </c>
      <c r="G101" t="s">
        <v>71</v>
      </c>
      <c r="H101" t="s">
        <v>59</v>
      </c>
      <c r="I101" s="15">
        <v>270</v>
      </c>
      <c r="J101" s="14">
        <v>36912</v>
      </c>
      <c r="K101" s="14">
        <v>36911</v>
      </c>
      <c r="L101" s="59">
        <v>9600</v>
      </c>
      <c r="M101" t="s">
        <v>83</v>
      </c>
      <c r="N101" s="27" t="s">
        <v>11</v>
      </c>
      <c r="O101" t="s">
        <v>165</v>
      </c>
      <c r="P101" t="s">
        <v>226</v>
      </c>
    </row>
    <row r="102" spans="1:19" x14ac:dyDescent="0.25">
      <c r="A102" s="16" t="s">
        <v>70</v>
      </c>
      <c r="B102" s="31">
        <v>36910</v>
      </c>
      <c r="C102" s="31">
        <v>36923</v>
      </c>
      <c r="D102" s="16" t="s">
        <v>62</v>
      </c>
      <c r="E102" s="16" t="s">
        <v>37</v>
      </c>
      <c r="F102" s="16" t="s">
        <v>86</v>
      </c>
      <c r="G102" s="16" t="s">
        <v>71</v>
      </c>
      <c r="H102" s="16" t="s">
        <v>87</v>
      </c>
      <c r="I102" s="32">
        <v>200</v>
      </c>
      <c r="J102" s="34">
        <v>36912</v>
      </c>
      <c r="K102" s="34">
        <v>36922</v>
      </c>
      <c r="L102" s="36">
        <v>57420</v>
      </c>
      <c r="M102" s="16" t="s">
        <v>83</v>
      </c>
      <c r="N102" s="37" t="s">
        <v>11</v>
      </c>
      <c r="O102" s="16" t="s">
        <v>40</v>
      </c>
      <c r="P102" s="16"/>
      <c r="Q102" s="16"/>
      <c r="R102" s="16"/>
      <c r="S102" s="16"/>
    </row>
    <row r="103" spans="1:19" x14ac:dyDescent="0.25">
      <c r="A103" t="s">
        <v>74</v>
      </c>
      <c r="B103" s="3">
        <v>36913</v>
      </c>
      <c r="C103" s="3">
        <v>36923</v>
      </c>
      <c r="D103" t="s">
        <v>62</v>
      </c>
      <c r="E103" t="s">
        <v>37</v>
      </c>
      <c r="F103" t="s">
        <v>86</v>
      </c>
      <c r="G103" t="s">
        <v>71</v>
      </c>
      <c r="H103" t="s">
        <v>98</v>
      </c>
      <c r="I103" s="15">
        <v>220</v>
      </c>
      <c r="J103" s="14">
        <v>36914</v>
      </c>
      <c r="K103" s="14">
        <v>36914</v>
      </c>
      <c r="L103" s="59">
        <v>2400</v>
      </c>
      <c r="M103" t="s">
        <v>83</v>
      </c>
      <c r="N103" s="27" t="s">
        <v>11</v>
      </c>
      <c r="O103" t="s">
        <v>40</v>
      </c>
      <c r="Q103" s="16"/>
      <c r="R103" s="16"/>
      <c r="S103" s="16"/>
    </row>
    <row r="104" spans="1:19" x14ac:dyDescent="0.25">
      <c r="A104" s="16" t="s">
        <v>99</v>
      </c>
      <c r="B104" s="31">
        <v>36913</v>
      </c>
      <c r="C104" s="31">
        <v>36923</v>
      </c>
      <c r="D104" s="16" t="s">
        <v>62</v>
      </c>
      <c r="E104" s="16" t="s">
        <v>37</v>
      </c>
      <c r="F104" s="16" t="s">
        <v>86</v>
      </c>
      <c r="G104" s="16" t="s">
        <v>71</v>
      </c>
      <c r="H104" s="16" t="s">
        <v>59</v>
      </c>
      <c r="I104" s="32">
        <v>225</v>
      </c>
      <c r="J104" s="34">
        <v>36914</v>
      </c>
      <c r="K104" s="34">
        <v>36914</v>
      </c>
      <c r="L104" s="36">
        <v>3600</v>
      </c>
      <c r="M104" s="16" t="s">
        <v>83</v>
      </c>
      <c r="N104" s="37" t="s">
        <v>11</v>
      </c>
      <c r="O104" s="16" t="s">
        <v>61</v>
      </c>
      <c r="P104" s="16"/>
    </row>
    <row r="105" spans="1:19" x14ac:dyDescent="0.25">
      <c r="A105" t="s">
        <v>74</v>
      </c>
      <c r="B105" s="3">
        <v>36914</v>
      </c>
      <c r="C105" s="3">
        <v>36923</v>
      </c>
      <c r="D105" t="s">
        <v>62</v>
      </c>
      <c r="E105" t="s">
        <v>37</v>
      </c>
      <c r="F105" t="s">
        <v>86</v>
      </c>
      <c r="G105" t="s">
        <v>71</v>
      </c>
      <c r="H105" t="s">
        <v>98</v>
      </c>
      <c r="I105" s="15">
        <v>220</v>
      </c>
      <c r="J105" s="14">
        <v>36915</v>
      </c>
      <c r="K105" s="14">
        <v>36914</v>
      </c>
      <c r="L105" s="59">
        <v>1200</v>
      </c>
      <c r="M105" t="s">
        <v>83</v>
      </c>
      <c r="N105" s="27" t="s">
        <v>11</v>
      </c>
      <c r="O105" t="s">
        <v>61</v>
      </c>
    </row>
    <row r="106" spans="1:19" x14ac:dyDescent="0.25">
      <c r="A106" t="s">
        <v>99</v>
      </c>
      <c r="B106" s="3">
        <v>36914</v>
      </c>
      <c r="C106" s="3">
        <v>36923</v>
      </c>
      <c r="D106" t="s">
        <v>62</v>
      </c>
      <c r="E106" t="s">
        <v>37</v>
      </c>
      <c r="F106" t="s">
        <v>86</v>
      </c>
      <c r="G106" t="s">
        <v>71</v>
      </c>
      <c r="H106" t="s">
        <v>59</v>
      </c>
      <c r="I106" s="15">
        <v>225</v>
      </c>
      <c r="J106" s="14">
        <v>36915</v>
      </c>
      <c r="K106" s="14">
        <v>36914</v>
      </c>
      <c r="L106" s="59">
        <v>1200</v>
      </c>
      <c r="M106" t="s">
        <v>83</v>
      </c>
      <c r="N106" s="27" t="s">
        <v>11</v>
      </c>
      <c r="O106" t="s">
        <v>61</v>
      </c>
    </row>
    <row r="107" spans="1:19" x14ac:dyDescent="0.25">
      <c r="A107" s="16" t="s">
        <v>74</v>
      </c>
      <c r="B107" s="31">
        <v>36915</v>
      </c>
      <c r="C107" s="31">
        <v>36923</v>
      </c>
      <c r="D107" s="16" t="s">
        <v>62</v>
      </c>
      <c r="E107" s="16" t="s">
        <v>37</v>
      </c>
      <c r="F107" s="16" t="s">
        <v>86</v>
      </c>
      <c r="G107" s="16" t="s">
        <v>71</v>
      </c>
      <c r="H107" s="16" t="s">
        <v>98</v>
      </c>
      <c r="I107" s="32">
        <v>220</v>
      </c>
      <c r="J107" s="34">
        <v>36916</v>
      </c>
      <c r="K107" s="34">
        <v>36914</v>
      </c>
      <c r="L107" s="36">
        <v>1200</v>
      </c>
      <c r="M107" s="16" t="s">
        <v>83</v>
      </c>
      <c r="N107" s="37" t="s">
        <v>11</v>
      </c>
      <c r="O107" s="16" t="s">
        <v>61</v>
      </c>
      <c r="P107" s="16"/>
    </row>
    <row r="108" spans="1:19" x14ac:dyDescent="0.25">
      <c r="A108" t="s">
        <v>99</v>
      </c>
      <c r="B108" s="3">
        <v>36915</v>
      </c>
      <c r="C108" s="3">
        <v>36923</v>
      </c>
      <c r="D108" t="s">
        <v>62</v>
      </c>
      <c r="E108" t="s">
        <v>37</v>
      </c>
      <c r="F108" t="s">
        <v>86</v>
      </c>
      <c r="G108" t="s">
        <v>71</v>
      </c>
      <c r="H108" t="s">
        <v>59</v>
      </c>
      <c r="I108" s="15">
        <v>225</v>
      </c>
      <c r="J108" s="14">
        <v>36916</v>
      </c>
      <c r="K108" s="14">
        <v>36914</v>
      </c>
      <c r="L108" s="59">
        <v>1200</v>
      </c>
      <c r="M108" t="s">
        <v>83</v>
      </c>
      <c r="N108" s="27" t="s">
        <v>11</v>
      </c>
      <c r="O108" t="s">
        <v>61</v>
      </c>
    </row>
    <row r="109" spans="1:19" x14ac:dyDescent="0.25">
      <c r="A109" t="s">
        <v>74</v>
      </c>
      <c r="B109" s="3">
        <v>36916</v>
      </c>
      <c r="C109" s="3">
        <v>36923</v>
      </c>
      <c r="D109" t="s">
        <v>62</v>
      </c>
      <c r="E109" t="s">
        <v>37</v>
      </c>
      <c r="F109" t="s">
        <v>86</v>
      </c>
      <c r="G109" t="s">
        <v>71</v>
      </c>
      <c r="H109" t="s">
        <v>98</v>
      </c>
      <c r="I109" s="15">
        <v>240</v>
      </c>
      <c r="J109" s="14">
        <v>36917</v>
      </c>
      <c r="K109" s="14">
        <v>36918</v>
      </c>
      <c r="L109" s="59">
        <v>1200</v>
      </c>
      <c r="M109" t="s">
        <v>83</v>
      </c>
      <c r="N109" s="27" t="s">
        <v>11</v>
      </c>
      <c r="O109" t="s">
        <v>165</v>
      </c>
    </row>
    <row r="110" spans="1:19" x14ac:dyDescent="0.25">
      <c r="A110" s="16" t="s">
        <v>99</v>
      </c>
      <c r="B110" s="31">
        <v>36916</v>
      </c>
      <c r="C110" s="31">
        <v>36923</v>
      </c>
      <c r="D110" s="16" t="s">
        <v>62</v>
      </c>
      <c r="E110" s="16" t="s">
        <v>37</v>
      </c>
      <c r="F110" s="16" t="s">
        <v>86</v>
      </c>
      <c r="G110" s="16" t="s">
        <v>71</v>
      </c>
      <c r="H110" s="16" t="s">
        <v>121</v>
      </c>
      <c r="I110" s="32" t="s">
        <v>128</v>
      </c>
      <c r="J110" s="34">
        <v>36917</v>
      </c>
      <c r="K110" s="34">
        <v>36918</v>
      </c>
      <c r="L110" s="36">
        <v>2040</v>
      </c>
      <c r="M110" s="16" t="s">
        <v>83</v>
      </c>
      <c r="N110" s="37" t="s">
        <v>11</v>
      </c>
      <c r="O110" s="16" t="s">
        <v>61</v>
      </c>
      <c r="P110" s="16" t="s">
        <v>225</v>
      </c>
    </row>
    <row r="111" spans="1:19" x14ac:dyDescent="0.25">
      <c r="A111" t="s">
        <v>99</v>
      </c>
      <c r="B111" s="3">
        <v>36917</v>
      </c>
      <c r="C111" s="3">
        <v>36923</v>
      </c>
      <c r="D111" t="s">
        <v>62</v>
      </c>
      <c r="E111" t="s">
        <v>37</v>
      </c>
      <c r="F111" t="s">
        <v>86</v>
      </c>
      <c r="G111" t="s">
        <v>71</v>
      </c>
      <c r="H111" t="s">
        <v>121</v>
      </c>
      <c r="I111" s="15" t="s">
        <v>128</v>
      </c>
      <c r="J111" s="14">
        <v>36919</v>
      </c>
      <c r="K111" s="14">
        <v>36920</v>
      </c>
      <c r="L111" s="59">
        <v>2040</v>
      </c>
      <c r="M111" t="s">
        <v>83</v>
      </c>
      <c r="N111" s="27" t="s">
        <v>11</v>
      </c>
      <c r="O111" t="s">
        <v>61</v>
      </c>
    </row>
    <row r="112" spans="1:19" x14ac:dyDescent="0.25">
      <c r="A112" t="s">
        <v>99</v>
      </c>
      <c r="B112" s="3">
        <v>36920</v>
      </c>
      <c r="C112" s="3">
        <v>36923</v>
      </c>
      <c r="D112" t="s">
        <v>62</v>
      </c>
      <c r="E112" t="s">
        <v>37</v>
      </c>
      <c r="F112" t="s">
        <v>86</v>
      </c>
      <c r="G112" t="s">
        <v>71</v>
      </c>
      <c r="H112" t="s">
        <v>121</v>
      </c>
      <c r="I112" s="15" t="s">
        <v>128</v>
      </c>
      <c r="J112" s="14">
        <v>36921</v>
      </c>
      <c r="K112" s="14">
        <v>36921</v>
      </c>
      <c r="L112" s="59">
        <v>1020</v>
      </c>
      <c r="M112" t="s">
        <v>83</v>
      </c>
      <c r="N112" s="27" t="s">
        <v>11</v>
      </c>
    </row>
    <row r="113" spans="1:20" x14ac:dyDescent="0.25">
      <c r="A113" t="s">
        <v>99</v>
      </c>
      <c r="B113" s="3">
        <v>36921</v>
      </c>
      <c r="C113" s="3">
        <v>36923</v>
      </c>
      <c r="D113" t="s">
        <v>62</v>
      </c>
      <c r="E113" t="s">
        <v>37</v>
      </c>
      <c r="F113" t="s">
        <v>86</v>
      </c>
      <c r="G113" t="s">
        <v>71</v>
      </c>
      <c r="H113" t="s">
        <v>121</v>
      </c>
      <c r="I113" s="15" t="s">
        <v>128</v>
      </c>
      <c r="J113" s="14">
        <v>36922</v>
      </c>
      <c r="K113" s="14">
        <v>36922</v>
      </c>
      <c r="L113" s="36">
        <v>1020</v>
      </c>
      <c r="M113" t="s">
        <v>83</v>
      </c>
      <c r="N113" s="27" t="s">
        <v>11</v>
      </c>
      <c r="T113" t="s">
        <v>218</v>
      </c>
    </row>
    <row r="114" spans="1:20" x14ac:dyDescent="0.25">
      <c r="A114" t="s">
        <v>99</v>
      </c>
      <c r="B114" s="3">
        <v>36950</v>
      </c>
      <c r="C114" s="3">
        <v>36923</v>
      </c>
      <c r="D114" t="s">
        <v>62</v>
      </c>
      <c r="E114" t="s">
        <v>37</v>
      </c>
      <c r="F114" t="s">
        <v>65</v>
      </c>
      <c r="G114" t="s">
        <v>71</v>
      </c>
      <c r="H114" t="s">
        <v>195</v>
      </c>
      <c r="I114" s="15" t="s">
        <v>128</v>
      </c>
      <c r="J114" s="14">
        <v>36923</v>
      </c>
      <c r="K114" s="14">
        <v>36950</v>
      </c>
      <c r="L114" s="59">
        <v>29290</v>
      </c>
      <c r="M114" t="s">
        <v>83</v>
      </c>
      <c r="N114" s="27" t="s">
        <v>11</v>
      </c>
      <c r="O114" t="s">
        <v>165</v>
      </c>
    </row>
    <row r="115" spans="1:20" x14ac:dyDescent="0.25">
      <c r="A115" s="16" t="s">
        <v>70</v>
      </c>
      <c r="B115" s="31">
        <v>36950</v>
      </c>
      <c r="C115" s="31">
        <v>36923</v>
      </c>
      <c r="D115" s="16" t="s">
        <v>62</v>
      </c>
      <c r="E115" s="16" t="s">
        <v>37</v>
      </c>
      <c r="F115" s="16" t="s">
        <v>65</v>
      </c>
      <c r="G115" s="16" t="s">
        <v>57</v>
      </c>
      <c r="H115" s="16" t="s">
        <v>194</v>
      </c>
      <c r="I115" s="32" t="s">
        <v>128</v>
      </c>
      <c r="J115" s="34">
        <v>36923</v>
      </c>
      <c r="K115" s="34">
        <v>36950</v>
      </c>
      <c r="L115" s="36">
        <v>47967</v>
      </c>
      <c r="M115" s="16" t="s">
        <v>83</v>
      </c>
      <c r="N115" s="37" t="s">
        <v>11</v>
      </c>
      <c r="O115" s="16" t="s">
        <v>165</v>
      </c>
      <c r="P115" s="16"/>
    </row>
    <row r="116" spans="1:20" x14ac:dyDescent="0.25">
      <c r="A116" t="s">
        <v>74</v>
      </c>
      <c r="B116" s="3">
        <v>36970</v>
      </c>
      <c r="C116" s="3">
        <v>36951</v>
      </c>
      <c r="D116" t="s">
        <v>62</v>
      </c>
      <c r="E116" t="s">
        <v>37</v>
      </c>
      <c r="F116" t="s">
        <v>56</v>
      </c>
      <c r="G116" t="s">
        <v>71</v>
      </c>
      <c r="H116" t="s">
        <v>146</v>
      </c>
      <c r="I116" s="15">
        <v>260</v>
      </c>
      <c r="J116" s="14">
        <v>36982</v>
      </c>
      <c r="K116" s="14">
        <v>37011</v>
      </c>
      <c r="L116" s="59">
        <v>20800</v>
      </c>
      <c r="M116" t="s">
        <v>83</v>
      </c>
      <c r="N116" s="27" t="s">
        <v>11</v>
      </c>
      <c r="O116" t="s">
        <v>61</v>
      </c>
    </row>
    <row r="117" spans="1:20" x14ac:dyDescent="0.25">
      <c r="A117" t="s">
        <v>74</v>
      </c>
      <c r="B117" s="3">
        <v>36970</v>
      </c>
      <c r="C117" s="3">
        <v>36951</v>
      </c>
      <c r="D117" t="s">
        <v>62</v>
      </c>
      <c r="E117" t="s">
        <v>37</v>
      </c>
      <c r="F117" t="s">
        <v>46</v>
      </c>
      <c r="G117" t="s">
        <v>71</v>
      </c>
      <c r="H117" t="s">
        <v>146</v>
      </c>
      <c r="I117" s="15">
        <v>170</v>
      </c>
      <c r="J117" s="14">
        <v>36982</v>
      </c>
      <c r="K117" s="14">
        <v>37011</v>
      </c>
      <c r="L117" s="59">
        <v>7575</v>
      </c>
      <c r="M117" t="s">
        <v>83</v>
      </c>
      <c r="N117" s="27" t="s">
        <v>11</v>
      </c>
      <c r="O117" t="s">
        <v>165</v>
      </c>
    </row>
    <row r="118" spans="1:20" x14ac:dyDescent="0.25">
      <c r="A118" s="16" t="s">
        <v>70</v>
      </c>
      <c r="B118" s="31">
        <v>36990</v>
      </c>
      <c r="C118" s="31">
        <v>36982</v>
      </c>
      <c r="D118" s="16" t="s">
        <v>62</v>
      </c>
      <c r="E118" s="16" t="s">
        <v>37</v>
      </c>
      <c r="F118" s="16" t="s">
        <v>65</v>
      </c>
      <c r="G118" s="16" t="s">
        <v>57</v>
      </c>
      <c r="H118" s="16" t="s">
        <v>67</v>
      </c>
      <c r="I118" s="32" t="s">
        <v>256</v>
      </c>
      <c r="J118" s="34">
        <v>37012</v>
      </c>
      <c r="K118" s="34">
        <v>37042</v>
      </c>
      <c r="L118" s="36">
        <v>40200</v>
      </c>
      <c r="M118" t="s">
        <v>83</v>
      </c>
      <c r="N118" s="37" t="s">
        <v>11</v>
      </c>
      <c r="O118" s="16" t="s">
        <v>118</v>
      </c>
      <c r="P118" s="16"/>
    </row>
    <row r="119" spans="1:20" x14ac:dyDescent="0.25">
      <c r="A119" t="s">
        <v>31</v>
      </c>
      <c r="B119" s="45">
        <v>36945</v>
      </c>
      <c r="C119" s="45">
        <v>36923</v>
      </c>
      <c r="D119" t="s">
        <v>62</v>
      </c>
      <c r="E119" s="27" t="s">
        <v>37</v>
      </c>
      <c r="F119" t="s">
        <v>179</v>
      </c>
      <c r="G119" t="s">
        <v>57</v>
      </c>
      <c r="H119" t="s">
        <v>67</v>
      </c>
      <c r="I119" s="15">
        <v>190</v>
      </c>
      <c r="J119" s="14">
        <v>36951</v>
      </c>
      <c r="K119" s="14">
        <v>36981</v>
      </c>
      <c r="L119" s="59">
        <v>2363</v>
      </c>
      <c r="M119" t="s">
        <v>83</v>
      </c>
      <c r="N119" s="27" t="s">
        <v>60</v>
      </c>
      <c r="O119" t="s">
        <v>61</v>
      </c>
      <c r="P119" t="s">
        <v>236</v>
      </c>
    </row>
    <row r="120" spans="1:20" x14ac:dyDescent="0.25">
      <c r="A120" t="s">
        <v>178</v>
      </c>
      <c r="B120" s="45">
        <v>36945</v>
      </c>
      <c r="C120" s="45">
        <v>36923</v>
      </c>
      <c r="D120" t="s">
        <v>36</v>
      </c>
      <c r="E120" s="27" t="s">
        <v>37</v>
      </c>
      <c r="F120" t="s">
        <v>179</v>
      </c>
      <c r="G120" t="s">
        <v>57</v>
      </c>
      <c r="H120" t="s">
        <v>67</v>
      </c>
      <c r="I120" s="15">
        <v>195</v>
      </c>
      <c r="J120" s="14">
        <v>36951</v>
      </c>
      <c r="K120" s="14">
        <v>36981</v>
      </c>
      <c r="L120" s="30" t="s">
        <v>266</v>
      </c>
      <c r="M120" t="s">
        <v>83</v>
      </c>
      <c r="N120" s="27" t="s">
        <v>60</v>
      </c>
      <c r="O120" t="s">
        <v>61</v>
      </c>
      <c r="P120" t="s">
        <v>236</v>
      </c>
    </row>
    <row r="121" spans="1:20" x14ac:dyDescent="0.25">
      <c r="A121" t="s">
        <v>93</v>
      </c>
      <c r="B121" s="3">
        <v>36928</v>
      </c>
      <c r="C121" s="3">
        <v>36923</v>
      </c>
      <c r="D121" t="s">
        <v>62</v>
      </c>
      <c r="E121" t="s">
        <v>37</v>
      </c>
      <c r="F121" t="s">
        <v>46</v>
      </c>
      <c r="G121" t="s">
        <v>152</v>
      </c>
      <c r="H121" t="s">
        <v>153</v>
      </c>
      <c r="I121" s="15">
        <v>115</v>
      </c>
      <c r="J121" s="14">
        <v>36930</v>
      </c>
      <c r="K121" s="14">
        <v>36950</v>
      </c>
      <c r="L121" s="59">
        <v>3750</v>
      </c>
      <c r="M121" t="s">
        <v>83</v>
      </c>
      <c r="N121" s="27" t="s">
        <v>154</v>
      </c>
      <c r="O121" t="s">
        <v>61</v>
      </c>
      <c r="P121" t="s">
        <v>217</v>
      </c>
    </row>
    <row r="122" spans="1:20" x14ac:dyDescent="0.25">
      <c r="A122" t="s">
        <v>193</v>
      </c>
      <c r="B122" s="3">
        <v>36922</v>
      </c>
      <c r="C122" s="3">
        <v>36923</v>
      </c>
      <c r="D122" t="s">
        <v>36</v>
      </c>
      <c r="E122" t="s">
        <v>37</v>
      </c>
      <c r="F122" t="s">
        <v>86</v>
      </c>
      <c r="G122" t="s">
        <v>71</v>
      </c>
      <c r="H122" t="s">
        <v>146</v>
      </c>
      <c r="I122" s="15">
        <v>250</v>
      </c>
      <c r="J122" s="14">
        <v>36924</v>
      </c>
      <c r="K122" s="14">
        <v>36950</v>
      </c>
      <c r="L122" s="30" t="s">
        <v>266</v>
      </c>
      <c r="M122" t="s">
        <v>83</v>
      </c>
      <c r="N122" s="27" t="s">
        <v>9</v>
      </c>
      <c r="O122" t="s">
        <v>61</v>
      </c>
      <c r="P122" t="s">
        <v>216</v>
      </c>
    </row>
    <row r="123" spans="1:20" x14ac:dyDescent="0.25">
      <c r="A123" t="s">
        <v>193</v>
      </c>
      <c r="B123" s="3">
        <v>36949</v>
      </c>
      <c r="C123" s="3">
        <v>36923</v>
      </c>
      <c r="D123" t="s">
        <v>36</v>
      </c>
      <c r="E123" t="s">
        <v>37</v>
      </c>
      <c r="F123" t="s">
        <v>65</v>
      </c>
      <c r="G123" t="s">
        <v>71</v>
      </c>
      <c r="H123" t="s">
        <v>144</v>
      </c>
      <c r="I123" s="15">
        <v>208</v>
      </c>
      <c r="J123" s="14">
        <v>36951</v>
      </c>
      <c r="K123" s="14">
        <v>36981</v>
      </c>
      <c r="L123" s="59">
        <v>16666</v>
      </c>
      <c r="M123" t="s">
        <v>83</v>
      </c>
      <c r="N123" s="27" t="s">
        <v>9</v>
      </c>
      <c r="O123" t="s">
        <v>61</v>
      </c>
      <c r="P123" t="s">
        <v>236</v>
      </c>
    </row>
    <row r="124" spans="1:20" x14ac:dyDescent="0.25">
      <c r="A124" t="s">
        <v>138</v>
      </c>
      <c r="B124" s="3">
        <v>36979</v>
      </c>
      <c r="C124" s="3">
        <v>36951</v>
      </c>
      <c r="D124" t="s">
        <v>36</v>
      </c>
      <c r="E124" t="s">
        <v>37</v>
      </c>
      <c r="F124" t="s">
        <v>56</v>
      </c>
      <c r="G124" t="s">
        <v>57</v>
      </c>
      <c r="H124" t="s">
        <v>67</v>
      </c>
      <c r="I124" s="24" t="s">
        <v>54</v>
      </c>
      <c r="J124" s="14">
        <v>36982</v>
      </c>
      <c r="K124" s="14">
        <v>37011</v>
      </c>
      <c r="L124" s="59">
        <v>15000</v>
      </c>
      <c r="M124" t="s">
        <v>83</v>
      </c>
      <c r="N124" s="27" t="s">
        <v>9</v>
      </c>
      <c r="O124" t="s">
        <v>165</v>
      </c>
      <c r="P124" t="s">
        <v>226</v>
      </c>
    </row>
    <row r="125" spans="1:20" x14ac:dyDescent="0.25">
      <c r="A125" s="16" t="s">
        <v>138</v>
      </c>
      <c r="B125" s="31">
        <v>36979</v>
      </c>
      <c r="C125" s="31">
        <v>36951</v>
      </c>
      <c r="D125" s="16" t="s">
        <v>62</v>
      </c>
      <c r="E125" s="16" t="s">
        <v>37</v>
      </c>
      <c r="F125" s="16" t="s">
        <v>46</v>
      </c>
      <c r="G125" s="16" t="s">
        <v>57</v>
      </c>
      <c r="H125" s="16" t="s">
        <v>121</v>
      </c>
      <c r="I125" s="32" t="s">
        <v>54</v>
      </c>
      <c r="J125" s="34">
        <v>37012</v>
      </c>
      <c r="K125" s="34">
        <v>37042</v>
      </c>
      <c r="L125" s="36">
        <v>0</v>
      </c>
      <c r="M125" t="s">
        <v>83</v>
      </c>
      <c r="N125" s="37" t="s">
        <v>9</v>
      </c>
      <c r="O125" s="16" t="s">
        <v>165</v>
      </c>
      <c r="P125" s="16" t="s">
        <v>228</v>
      </c>
    </row>
    <row r="126" spans="1:20" x14ac:dyDescent="0.25">
      <c r="A126" s="16" t="s">
        <v>138</v>
      </c>
      <c r="B126" s="31">
        <v>36979</v>
      </c>
      <c r="C126" s="31">
        <v>36951</v>
      </c>
      <c r="D126" s="16" t="s">
        <v>62</v>
      </c>
      <c r="E126" s="16" t="s">
        <v>37</v>
      </c>
      <c r="F126" s="16" t="s">
        <v>46</v>
      </c>
      <c r="G126" s="16" t="s">
        <v>57</v>
      </c>
      <c r="H126" s="16" t="s">
        <v>67</v>
      </c>
      <c r="I126" s="32" t="s">
        <v>54</v>
      </c>
      <c r="J126" s="34">
        <v>37043</v>
      </c>
      <c r="K126" s="34">
        <v>37072</v>
      </c>
      <c r="L126" s="36">
        <v>0</v>
      </c>
      <c r="M126" t="s">
        <v>83</v>
      </c>
      <c r="N126" s="37" t="s">
        <v>9</v>
      </c>
      <c r="O126" s="16" t="s">
        <v>61</v>
      </c>
      <c r="P126" s="16"/>
    </row>
    <row r="127" spans="1:20" x14ac:dyDescent="0.25">
      <c r="A127" t="s">
        <v>259</v>
      </c>
      <c r="B127" s="3">
        <v>37005</v>
      </c>
      <c r="C127" s="3">
        <v>36982</v>
      </c>
      <c r="D127" t="s">
        <v>36</v>
      </c>
      <c r="E127" t="s">
        <v>37</v>
      </c>
      <c r="F127" t="s">
        <v>260</v>
      </c>
      <c r="G127" t="s">
        <v>57</v>
      </c>
      <c r="H127" t="s">
        <v>146</v>
      </c>
      <c r="I127" s="15">
        <v>210</v>
      </c>
      <c r="J127" s="34">
        <v>37012</v>
      </c>
      <c r="K127" s="34">
        <v>37042</v>
      </c>
      <c r="L127" s="30" t="s">
        <v>266</v>
      </c>
      <c r="M127" t="s">
        <v>83</v>
      </c>
      <c r="N127" s="27" t="s">
        <v>9</v>
      </c>
      <c r="O127" t="s">
        <v>40</v>
      </c>
      <c r="P127" t="s">
        <v>235</v>
      </c>
    </row>
    <row r="128" spans="1:20" x14ac:dyDescent="0.25">
      <c r="A128" t="s">
        <v>131</v>
      </c>
      <c r="B128" s="3">
        <v>36958</v>
      </c>
      <c r="C128" s="3">
        <v>36951</v>
      </c>
      <c r="D128" t="s">
        <v>62</v>
      </c>
      <c r="E128" t="s">
        <v>37</v>
      </c>
      <c r="F128" t="s">
        <v>56</v>
      </c>
      <c r="G128" t="s">
        <v>71</v>
      </c>
      <c r="H128" t="s">
        <v>91</v>
      </c>
      <c r="I128" s="24">
        <v>220</v>
      </c>
      <c r="J128" s="34">
        <v>36962</v>
      </c>
      <c r="K128" s="34">
        <v>36981</v>
      </c>
      <c r="L128" s="59">
        <v>175635</v>
      </c>
      <c r="M128" t="s">
        <v>83</v>
      </c>
      <c r="N128" s="27" t="s">
        <v>214</v>
      </c>
      <c r="O128" t="s">
        <v>165</v>
      </c>
      <c r="P128" t="s">
        <v>220</v>
      </c>
    </row>
    <row r="129" spans="1:16" x14ac:dyDescent="0.25">
      <c r="A129" t="s">
        <v>131</v>
      </c>
      <c r="B129" s="3">
        <v>36958</v>
      </c>
      <c r="C129" s="3">
        <v>36951</v>
      </c>
      <c r="D129" t="s">
        <v>36</v>
      </c>
      <c r="E129" t="s">
        <v>37</v>
      </c>
      <c r="F129" t="s">
        <v>46</v>
      </c>
      <c r="G129" t="s">
        <v>71</v>
      </c>
      <c r="H129" t="s">
        <v>215</v>
      </c>
      <c r="I129" s="24">
        <v>190</v>
      </c>
      <c r="J129" s="14">
        <v>37135</v>
      </c>
      <c r="K129" s="14">
        <v>37164</v>
      </c>
      <c r="L129" s="30" t="s">
        <v>266</v>
      </c>
      <c r="M129" t="s">
        <v>83</v>
      </c>
      <c r="N129" s="27" t="s">
        <v>214</v>
      </c>
      <c r="O129" t="s">
        <v>118</v>
      </c>
    </row>
    <row r="130" spans="1:16" x14ac:dyDescent="0.25">
      <c r="B130" s="3"/>
      <c r="C130" s="3"/>
      <c r="I130" s="24"/>
      <c r="J130" s="14"/>
      <c r="K130" s="14"/>
      <c r="L130" s="70">
        <f>SUM(L94:L129)</f>
        <v>466102</v>
      </c>
    </row>
    <row r="131" spans="1:16" x14ac:dyDescent="0.25">
      <c r="A131" t="s">
        <v>180</v>
      </c>
      <c r="B131" s="3">
        <v>36948</v>
      </c>
      <c r="C131" s="3">
        <v>36923</v>
      </c>
      <c r="D131" s="27" t="s">
        <v>36</v>
      </c>
      <c r="E131" s="27" t="s">
        <v>37</v>
      </c>
      <c r="F131" t="s">
        <v>56</v>
      </c>
      <c r="G131" t="s">
        <v>181</v>
      </c>
      <c r="H131" t="s">
        <v>72</v>
      </c>
      <c r="I131" s="15">
        <v>215</v>
      </c>
      <c r="J131" s="14">
        <v>36951</v>
      </c>
      <c r="K131" s="14">
        <v>36981</v>
      </c>
      <c r="L131" s="59">
        <v>32400</v>
      </c>
      <c r="M131" t="s">
        <v>28</v>
      </c>
      <c r="N131" s="27" t="s">
        <v>14</v>
      </c>
      <c r="O131" t="s">
        <v>61</v>
      </c>
    </row>
    <row r="132" spans="1:16" x14ac:dyDescent="0.25">
      <c r="A132" t="s">
        <v>132</v>
      </c>
      <c r="B132" s="3">
        <v>36911</v>
      </c>
      <c r="C132" s="3">
        <v>36923</v>
      </c>
      <c r="D132" t="s">
        <v>62</v>
      </c>
      <c r="E132" t="s">
        <v>37</v>
      </c>
      <c r="F132" t="s">
        <v>133</v>
      </c>
      <c r="G132" t="s">
        <v>134</v>
      </c>
      <c r="H132" t="s">
        <v>135</v>
      </c>
      <c r="I132" s="15" t="s">
        <v>136</v>
      </c>
      <c r="J132" s="14">
        <v>36923</v>
      </c>
      <c r="K132" s="14">
        <v>38352</v>
      </c>
      <c r="L132" s="69">
        <v>467265</v>
      </c>
      <c r="M132" t="s">
        <v>28</v>
      </c>
      <c r="N132" s="27" t="s">
        <v>201</v>
      </c>
      <c r="O132" t="s">
        <v>61</v>
      </c>
    </row>
    <row r="133" spans="1:16" x14ac:dyDescent="0.25">
      <c r="A133" t="s">
        <v>205</v>
      </c>
      <c r="B133" s="3">
        <v>36958</v>
      </c>
      <c r="C133" s="3">
        <v>36951</v>
      </c>
      <c r="D133" t="s">
        <v>129</v>
      </c>
      <c r="E133" t="s">
        <v>37</v>
      </c>
      <c r="F133" t="s">
        <v>56</v>
      </c>
      <c r="G133" t="s">
        <v>206</v>
      </c>
      <c r="H133" t="s">
        <v>72</v>
      </c>
      <c r="I133" s="15">
        <v>60</v>
      </c>
      <c r="J133" s="14">
        <v>37073</v>
      </c>
      <c r="K133" s="14">
        <v>37164</v>
      </c>
      <c r="L133" s="59">
        <v>152000</v>
      </c>
      <c r="M133" t="s">
        <v>28</v>
      </c>
      <c r="N133" s="27" t="s">
        <v>201</v>
      </c>
      <c r="O133" t="s">
        <v>61</v>
      </c>
    </row>
    <row r="134" spans="1:16" x14ac:dyDescent="0.25">
      <c r="A134" t="s">
        <v>29</v>
      </c>
      <c r="B134" s="3">
        <v>36900</v>
      </c>
      <c r="C134" s="3">
        <v>36923</v>
      </c>
      <c r="D134" t="s">
        <v>36</v>
      </c>
      <c r="E134" t="s">
        <v>37</v>
      </c>
      <c r="F134" t="s">
        <v>65</v>
      </c>
      <c r="G134" t="s">
        <v>71</v>
      </c>
      <c r="H134" t="s">
        <v>72</v>
      </c>
      <c r="I134" s="15">
        <v>156</v>
      </c>
      <c r="J134" s="14">
        <v>36951</v>
      </c>
      <c r="K134" s="14">
        <v>36981</v>
      </c>
      <c r="L134" s="69">
        <v>18600</v>
      </c>
      <c r="M134" t="s">
        <v>28</v>
      </c>
      <c r="N134" s="27" t="s">
        <v>60</v>
      </c>
      <c r="O134" t="s">
        <v>196</v>
      </c>
    </row>
    <row r="135" spans="1:16" x14ac:dyDescent="0.25">
      <c r="A135" s="16" t="s">
        <v>89</v>
      </c>
      <c r="B135" s="31">
        <v>36899</v>
      </c>
      <c r="C135" s="31">
        <v>36923</v>
      </c>
      <c r="D135" s="16" t="s">
        <v>36</v>
      </c>
      <c r="E135" s="16" t="s">
        <v>37</v>
      </c>
      <c r="F135" s="16" t="s">
        <v>46</v>
      </c>
      <c r="G135" s="16" t="s">
        <v>90</v>
      </c>
      <c r="H135" s="16" t="s">
        <v>91</v>
      </c>
      <c r="I135" s="32">
        <v>170</v>
      </c>
      <c r="J135" s="34">
        <v>36923</v>
      </c>
      <c r="K135" s="34">
        <v>36950</v>
      </c>
      <c r="L135" s="35" t="s">
        <v>270</v>
      </c>
      <c r="M135" s="16" t="s">
        <v>28</v>
      </c>
      <c r="N135" s="37" t="s">
        <v>10</v>
      </c>
      <c r="O135" s="16" t="s">
        <v>61</v>
      </c>
      <c r="P135" s="16"/>
    </row>
    <row r="136" spans="1:16" x14ac:dyDescent="0.25">
      <c r="A136" t="s">
        <v>89</v>
      </c>
      <c r="B136" s="3">
        <v>36899</v>
      </c>
      <c r="C136" s="3">
        <v>36923</v>
      </c>
      <c r="D136" t="s">
        <v>36</v>
      </c>
      <c r="E136" t="s">
        <v>37</v>
      </c>
      <c r="F136" t="s">
        <v>46</v>
      </c>
      <c r="G136" t="s">
        <v>90</v>
      </c>
      <c r="H136" t="s">
        <v>72</v>
      </c>
      <c r="I136" s="15">
        <v>165</v>
      </c>
      <c r="J136" s="14">
        <v>36951</v>
      </c>
      <c r="K136" s="14">
        <v>36981</v>
      </c>
      <c r="L136" s="30" t="s">
        <v>270</v>
      </c>
      <c r="M136" t="s">
        <v>28</v>
      </c>
      <c r="N136" s="27" t="s">
        <v>10</v>
      </c>
      <c r="O136" t="s">
        <v>61</v>
      </c>
    </row>
    <row r="137" spans="1:16" x14ac:dyDescent="0.25">
      <c r="A137" t="s">
        <v>93</v>
      </c>
      <c r="B137" s="3">
        <v>36900</v>
      </c>
      <c r="C137" s="3">
        <v>36923</v>
      </c>
      <c r="D137" t="s">
        <v>36</v>
      </c>
      <c r="E137" t="s">
        <v>37</v>
      </c>
      <c r="F137" t="s">
        <v>56</v>
      </c>
      <c r="G137" t="s">
        <v>90</v>
      </c>
      <c r="H137" t="s">
        <v>91</v>
      </c>
      <c r="I137" s="15">
        <v>217</v>
      </c>
      <c r="J137" s="14">
        <v>36923</v>
      </c>
      <c r="K137" s="14">
        <v>36981</v>
      </c>
      <c r="L137" s="59">
        <v>204000</v>
      </c>
      <c r="M137" t="s">
        <v>28</v>
      </c>
      <c r="N137" s="27" t="s">
        <v>10</v>
      </c>
      <c r="O137" t="s">
        <v>61</v>
      </c>
    </row>
    <row r="138" spans="1:16" x14ac:dyDescent="0.25">
      <c r="A138" t="s">
        <v>96</v>
      </c>
      <c r="B138" s="3">
        <v>36902</v>
      </c>
      <c r="C138" s="3">
        <v>36923</v>
      </c>
      <c r="D138" t="s">
        <v>62</v>
      </c>
      <c r="E138" t="s">
        <v>37</v>
      </c>
      <c r="F138" t="s">
        <v>65</v>
      </c>
      <c r="G138" t="s">
        <v>97</v>
      </c>
      <c r="H138" t="s">
        <v>91</v>
      </c>
      <c r="I138" s="32">
        <v>243</v>
      </c>
      <c r="J138" s="14">
        <v>37104</v>
      </c>
      <c r="K138" s="14">
        <v>37164</v>
      </c>
      <c r="L138" s="36">
        <v>387960</v>
      </c>
      <c r="M138" s="16" t="s">
        <v>28</v>
      </c>
      <c r="N138" s="27" t="s">
        <v>10</v>
      </c>
      <c r="O138" t="s">
        <v>61</v>
      </c>
    </row>
    <row r="139" spans="1:16" x14ac:dyDescent="0.25">
      <c r="A139" t="s">
        <v>89</v>
      </c>
      <c r="B139" s="3">
        <v>36929</v>
      </c>
      <c r="C139" s="3">
        <v>36923</v>
      </c>
      <c r="D139" t="s">
        <v>36</v>
      </c>
      <c r="E139" t="s">
        <v>37</v>
      </c>
      <c r="F139" t="s">
        <v>46</v>
      </c>
      <c r="G139" t="s">
        <v>155</v>
      </c>
      <c r="H139" t="s">
        <v>72</v>
      </c>
      <c r="I139" s="15">
        <v>301</v>
      </c>
      <c r="J139" s="14">
        <v>36951</v>
      </c>
      <c r="K139" s="14">
        <v>36981</v>
      </c>
      <c r="L139" s="59">
        <v>78000</v>
      </c>
      <c r="M139" t="s">
        <v>28</v>
      </c>
      <c r="N139" s="27" t="s">
        <v>10</v>
      </c>
      <c r="O139" t="s">
        <v>61</v>
      </c>
      <c r="P139" t="s">
        <v>257</v>
      </c>
    </row>
    <row r="140" spans="1:16" x14ac:dyDescent="0.25">
      <c r="A140" s="16" t="s">
        <v>32</v>
      </c>
      <c r="B140" s="31">
        <v>36935</v>
      </c>
      <c r="C140" s="31">
        <v>36923</v>
      </c>
      <c r="D140" s="16" t="s">
        <v>62</v>
      </c>
      <c r="E140" s="16" t="s">
        <v>37</v>
      </c>
      <c r="F140" s="16" t="s">
        <v>65</v>
      </c>
      <c r="G140" s="16" t="s">
        <v>90</v>
      </c>
      <c r="H140" s="16" t="s">
        <v>91</v>
      </c>
      <c r="I140" s="32" t="s">
        <v>164</v>
      </c>
      <c r="J140" s="34">
        <v>37987</v>
      </c>
      <c r="K140" s="34">
        <v>38352</v>
      </c>
      <c r="L140" s="36">
        <v>394200</v>
      </c>
      <c r="M140" s="16" t="s">
        <v>28</v>
      </c>
      <c r="N140" s="37" t="s">
        <v>10</v>
      </c>
      <c r="O140" s="16" t="s">
        <v>61</v>
      </c>
      <c r="P140" s="16"/>
    </row>
    <row r="141" spans="1:16" x14ac:dyDescent="0.25">
      <c r="A141" t="s">
        <v>32</v>
      </c>
      <c r="B141" s="3">
        <v>36935</v>
      </c>
      <c r="C141" s="3">
        <v>36923</v>
      </c>
      <c r="D141" t="s">
        <v>62</v>
      </c>
      <c r="E141" t="s">
        <v>37</v>
      </c>
      <c r="F141" t="s">
        <v>65</v>
      </c>
      <c r="G141" t="s">
        <v>90</v>
      </c>
      <c r="H141" t="s">
        <v>91</v>
      </c>
      <c r="I141" s="15" t="s">
        <v>166</v>
      </c>
      <c r="J141" s="14">
        <v>38353</v>
      </c>
      <c r="K141" s="14">
        <v>38717</v>
      </c>
      <c r="L141" s="59">
        <v>394200</v>
      </c>
      <c r="M141" t="s">
        <v>28</v>
      </c>
      <c r="N141" s="27" t="s">
        <v>10</v>
      </c>
      <c r="O141" t="s">
        <v>61</v>
      </c>
    </row>
    <row r="142" spans="1:16" x14ac:dyDescent="0.25">
      <c r="A142" t="s">
        <v>32</v>
      </c>
      <c r="B142" s="3">
        <v>36935</v>
      </c>
      <c r="C142" s="3">
        <v>36923</v>
      </c>
      <c r="D142" t="s">
        <v>62</v>
      </c>
      <c r="E142" t="s">
        <v>37</v>
      </c>
      <c r="F142" t="s">
        <v>65</v>
      </c>
      <c r="G142" t="s">
        <v>90</v>
      </c>
      <c r="H142" t="s">
        <v>91</v>
      </c>
      <c r="I142" s="15" t="s">
        <v>167</v>
      </c>
      <c r="J142" s="14">
        <v>37987</v>
      </c>
      <c r="K142" s="14">
        <v>38352</v>
      </c>
      <c r="L142" s="59">
        <v>394200</v>
      </c>
      <c r="M142" t="s">
        <v>28</v>
      </c>
      <c r="N142" s="27" t="s">
        <v>10</v>
      </c>
      <c r="O142" t="s">
        <v>61</v>
      </c>
    </row>
    <row r="143" spans="1:16" x14ac:dyDescent="0.25">
      <c r="A143" t="s">
        <v>93</v>
      </c>
      <c r="B143" s="3">
        <v>36943</v>
      </c>
      <c r="C143" s="3">
        <v>36923</v>
      </c>
      <c r="D143" t="s">
        <v>36</v>
      </c>
      <c r="E143" t="s">
        <v>37</v>
      </c>
      <c r="F143" t="s">
        <v>65</v>
      </c>
      <c r="G143" t="s">
        <v>182</v>
      </c>
      <c r="H143" t="s">
        <v>72</v>
      </c>
      <c r="I143" s="15">
        <v>248</v>
      </c>
      <c r="J143" s="14">
        <v>36982</v>
      </c>
      <c r="K143" s="14">
        <v>37011</v>
      </c>
      <c r="L143" s="59">
        <v>53925</v>
      </c>
      <c r="M143" t="s">
        <v>28</v>
      </c>
      <c r="N143" s="27" t="s">
        <v>10</v>
      </c>
      <c r="O143" t="s">
        <v>61</v>
      </c>
      <c r="P143" t="s">
        <v>213</v>
      </c>
    </row>
    <row r="144" spans="1:16" s="47" customFormat="1" x14ac:dyDescent="0.25">
      <c r="A144" t="s">
        <v>32</v>
      </c>
      <c r="B144" s="3">
        <v>36957</v>
      </c>
      <c r="C144" s="3">
        <v>36951</v>
      </c>
      <c r="D144" t="s">
        <v>54</v>
      </c>
      <c r="E144" t="s">
        <v>37</v>
      </c>
      <c r="F144" t="s">
        <v>56</v>
      </c>
      <c r="G144" t="s">
        <v>90</v>
      </c>
      <c r="H144" t="s">
        <v>203</v>
      </c>
      <c r="I144" s="15" t="s">
        <v>204</v>
      </c>
      <c r="J144" s="14">
        <v>36959</v>
      </c>
      <c r="K144" s="14">
        <v>37042</v>
      </c>
      <c r="L144" s="59">
        <v>62500</v>
      </c>
      <c r="M144" t="s">
        <v>28</v>
      </c>
      <c r="N144" s="27" t="s">
        <v>10</v>
      </c>
      <c r="O144" t="s">
        <v>61</v>
      </c>
      <c r="P144"/>
    </row>
    <row r="145" spans="1:16" s="47" customFormat="1" x14ac:dyDescent="0.25">
      <c r="A145" t="s">
        <v>32</v>
      </c>
      <c r="B145" s="3">
        <v>36958</v>
      </c>
      <c r="C145" s="3">
        <v>36951</v>
      </c>
      <c r="D145" t="s">
        <v>36</v>
      </c>
      <c r="E145" t="s">
        <v>37</v>
      </c>
      <c r="F145" t="s">
        <v>56</v>
      </c>
      <c r="G145" t="s">
        <v>90</v>
      </c>
      <c r="H145" t="s">
        <v>91</v>
      </c>
      <c r="I145" s="15">
        <v>85.5</v>
      </c>
      <c r="J145" s="14">
        <v>37622</v>
      </c>
      <c r="K145" s="14">
        <v>37986</v>
      </c>
      <c r="L145" s="59">
        <v>109500</v>
      </c>
      <c r="M145" t="s">
        <v>28</v>
      </c>
      <c r="N145" s="27" t="s">
        <v>10</v>
      </c>
      <c r="O145" t="s">
        <v>61</v>
      </c>
      <c r="P145"/>
    </row>
    <row r="146" spans="1:16" x14ac:dyDescent="0.25">
      <c r="A146" s="27" t="s">
        <v>32</v>
      </c>
      <c r="B146" s="3">
        <v>36958</v>
      </c>
      <c r="C146" s="3">
        <v>36951</v>
      </c>
      <c r="D146" t="s">
        <v>36</v>
      </c>
      <c r="E146" t="s">
        <v>37</v>
      </c>
      <c r="F146" t="s">
        <v>56</v>
      </c>
      <c r="G146" t="s">
        <v>90</v>
      </c>
      <c r="H146" t="s">
        <v>72</v>
      </c>
      <c r="I146" s="15">
        <v>108</v>
      </c>
      <c r="J146" s="14">
        <v>36982</v>
      </c>
      <c r="K146" s="46">
        <v>37072</v>
      </c>
      <c r="L146" s="30" t="s">
        <v>270</v>
      </c>
      <c r="M146" t="s">
        <v>28</v>
      </c>
      <c r="N146" s="27" t="s">
        <v>10</v>
      </c>
      <c r="O146" t="s">
        <v>61</v>
      </c>
    </row>
    <row r="147" spans="1:16" x14ac:dyDescent="0.25">
      <c r="A147" t="s">
        <v>32</v>
      </c>
      <c r="B147" s="3">
        <v>36962</v>
      </c>
      <c r="C147" s="3">
        <v>36951</v>
      </c>
      <c r="D147" t="s">
        <v>62</v>
      </c>
      <c r="E147" t="s">
        <v>37</v>
      </c>
      <c r="F147" t="s">
        <v>150</v>
      </c>
      <c r="G147" t="s">
        <v>90</v>
      </c>
      <c r="H147" t="s">
        <v>91</v>
      </c>
      <c r="I147" s="15" t="s">
        <v>219</v>
      </c>
      <c r="J147" s="14">
        <v>36982</v>
      </c>
      <c r="K147" s="14">
        <v>37072</v>
      </c>
      <c r="L147" s="59">
        <v>37576</v>
      </c>
      <c r="M147" t="s">
        <v>28</v>
      </c>
      <c r="N147" s="27" t="s">
        <v>10</v>
      </c>
      <c r="O147" t="s">
        <v>61</v>
      </c>
    </row>
    <row r="148" spans="1:16" x14ac:dyDescent="0.25">
      <c r="A148" t="s">
        <v>221</v>
      </c>
      <c r="B148" s="3">
        <v>36963</v>
      </c>
      <c r="C148" s="3">
        <v>36951</v>
      </c>
      <c r="D148" t="s">
        <v>36</v>
      </c>
      <c r="E148" t="s">
        <v>37</v>
      </c>
      <c r="F148" t="s">
        <v>65</v>
      </c>
      <c r="G148" t="s">
        <v>90</v>
      </c>
      <c r="H148" t="s">
        <v>72</v>
      </c>
      <c r="I148" s="15">
        <v>267.25</v>
      </c>
      <c r="J148" s="14">
        <v>36982</v>
      </c>
      <c r="K148" s="14">
        <v>37072</v>
      </c>
      <c r="L148" s="30" t="s">
        <v>270</v>
      </c>
      <c r="M148" t="s">
        <v>28</v>
      </c>
      <c r="N148" s="27" t="s">
        <v>10</v>
      </c>
      <c r="O148" t="s">
        <v>61</v>
      </c>
    </row>
    <row r="149" spans="1:16" x14ac:dyDescent="0.25">
      <c r="A149" t="s">
        <v>32</v>
      </c>
      <c r="B149" s="3">
        <v>36969</v>
      </c>
      <c r="C149" s="3">
        <v>36951</v>
      </c>
      <c r="D149" t="s">
        <v>62</v>
      </c>
      <c r="E149" t="s">
        <v>37</v>
      </c>
      <c r="F149" t="s">
        <v>150</v>
      </c>
      <c r="G149" t="s">
        <v>90</v>
      </c>
      <c r="H149" t="s">
        <v>72</v>
      </c>
      <c r="I149" s="15" t="s">
        <v>222</v>
      </c>
      <c r="J149" s="14">
        <v>37073</v>
      </c>
      <c r="K149" s="14">
        <v>37164</v>
      </c>
      <c r="L149" s="59">
        <v>154000</v>
      </c>
      <c r="M149" t="s">
        <v>28</v>
      </c>
      <c r="N149" s="27" t="s">
        <v>10</v>
      </c>
      <c r="O149" t="s">
        <v>61</v>
      </c>
    </row>
    <row r="150" spans="1:16" x14ac:dyDescent="0.25">
      <c r="A150" t="s">
        <v>32</v>
      </c>
      <c r="B150" s="3">
        <v>36970</v>
      </c>
      <c r="C150" s="3">
        <v>36951</v>
      </c>
      <c r="D150" t="s">
        <v>62</v>
      </c>
      <c r="E150" t="s">
        <v>37</v>
      </c>
      <c r="F150" t="s">
        <v>150</v>
      </c>
      <c r="G150" t="s">
        <v>90</v>
      </c>
      <c r="H150" t="s">
        <v>72</v>
      </c>
      <c r="I150" s="15" t="s">
        <v>227</v>
      </c>
      <c r="J150" s="14">
        <v>37043</v>
      </c>
      <c r="K150" s="14">
        <v>37072</v>
      </c>
      <c r="L150" s="59">
        <v>71968</v>
      </c>
      <c r="M150" t="s">
        <v>28</v>
      </c>
      <c r="N150" s="27" t="s">
        <v>10</v>
      </c>
      <c r="O150" t="s">
        <v>61</v>
      </c>
    </row>
    <row r="151" spans="1:16" x14ac:dyDescent="0.25">
      <c r="A151" t="s">
        <v>89</v>
      </c>
      <c r="B151" s="3">
        <v>36993</v>
      </c>
      <c r="C151" s="3">
        <v>36982</v>
      </c>
      <c r="D151" t="s">
        <v>36</v>
      </c>
      <c r="E151" t="s">
        <v>100</v>
      </c>
      <c r="F151" t="s">
        <v>56</v>
      </c>
      <c r="G151" t="s">
        <v>90</v>
      </c>
      <c r="H151" t="s">
        <v>72</v>
      </c>
      <c r="I151" s="15">
        <v>325</v>
      </c>
      <c r="J151" s="34">
        <v>37165</v>
      </c>
      <c r="K151" s="34">
        <v>37256</v>
      </c>
      <c r="L151" s="59">
        <v>61600</v>
      </c>
      <c r="M151" t="s">
        <v>28</v>
      </c>
      <c r="N151" s="27" t="s">
        <v>10</v>
      </c>
      <c r="O151" t="s">
        <v>61</v>
      </c>
    </row>
    <row r="152" spans="1:16" x14ac:dyDescent="0.25">
      <c r="A152" t="s">
        <v>32</v>
      </c>
      <c r="B152" s="3">
        <v>36998</v>
      </c>
      <c r="C152" s="3">
        <v>36982</v>
      </c>
      <c r="D152" t="s">
        <v>62</v>
      </c>
      <c r="E152" t="s">
        <v>37</v>
      </c>
      <c r="F152" t="s">
        <v>46</v>
      </c>
      <c r="G152" t="s">
        <v>90</v>
      </c>
      <c r="H152" t="s">
        <v>72</v>
      </c>
      <c r="I152" s="15">
        <v>276</v>
      </c>
      <c r="J152" s="34">
        <v>37012</v>
      </c>
      <c r="K152" s="34">
        <v>37042</v>
      </c>
      <c r="L152" s="30" t="s">
        <v>270</v>
      </c>
      <c r="M152" t="s">
        <v>28</v>
      </c>
      <c r="N152" s="27" t="s">
        <v>10</v>
      </c>
      <c r="O152" t="s">
        <v>61</v>
      </c>
    </row>
    <row r="153" spans="1:16" x14ac:dyDescent="0.25">
      <c r="A153" t="s">
        <v>32</v>
      </c>
      <c r="B153" s="3">
        <v>37005</v>
      </c>
      <c r="C153" s="3">
        <v>36982</v>
      </c>
      <c r="D153" t="s">
        <v>62</v>
      </c>
      <c r="E153" t="s">
        <v>262</v>
      </c>
      <c r="F153" t="s">
        <v>65</v>
      </c>
      <c r="G153" t="s">
        <v>90</v>
      </c>
      <c r="H153" t="s">
        <v>72</v>
      </c>
      <c r="I153" s="15" t="s">
        <v>263</v>
      </c>
      <c r="J153" s="34">
        <v>37987</v>
      </c>
      <c r="K153" s="34">
        <v>38352</v>
      </c>
      <c r="L153" s="59">
        <v>54750</v>
      </c>
      <c r="M153" t="s">
        <v>28</v>
      </c>
      <c r="N153" s="27" t="s">
        <v>10</v>
      </c>
      <c r="O153" t="s">
        <v>165</v>
      </c>
    </row>
    <row r="154" spans="1:16" x14ac:dyDescent="0.25">
      <c r="A154" t="s">
        <v>175</v>
      </c>
      <c r="B154" s="3">
        <v>36945</v>
      </c>
      <c r="C154" s="3">
        <v>36923</v>
      </c>
      <c r="D154" s="27" t="s">
        <v>36</v>
      </c>
      <c r="E154" t="s">
        <v>37</v>
      </c>
      <c r="F154" t="s">
        <v>46</v>
      </c>
      <c r="G154" t="s">
        <v>176</v>
      </c>
      <c r="H154" t="s">
        <v>146</v>
      </c>
      <c r="I154" s="15">
        <v>250</v>
      </c>
      <c r="J154" s="14">
        <v>36951</v>
      </c>
      <c r="K154" s="14">
        <v>36965</v>
      </c>
      <c r="L154" s="30" t="s">
        <v>266</v>
      </c>
      <c r="M154" s="27" t="s">
        <v>28</v>
      </c>
      <c r="N154" s="27" t="s">
        <v>95</v>
      </c>
      <c r="O154" t="s">
        <v>61</v>
      </c>
    </row>
    <row r="155" spans="1:16" x14ac:dyDescent="0.25">
      <c r="A155" t="s">
        <v>175</v>
      </c>
      <c r="B155" s="3">
        <v>36945</v>
      </c>
      <c r="C155" s="3">
        <v>36923</v>
      </c>
      <c r="D155" s="27" t="s">
        <v>36</v>
      </c>
      <c r="E155" t="s">
        <v>37</v>
      </c>
      <c r="F155" t="s">
        <v>56</v>
      </c>
      <c r="G155" t="s">
        <v>176</v>
      </c>
      <c r="H155" t="s">
        <v>177</v>
      </c>
      <c r="I155" s="15">
        <v>250</v>
      </c>
      <c r="J155" s="14">
        <v>36951</v>
      </c>
      <c r="K155" s="14">
        <v>36965</v>
      </c>
      <c r="L155" s="59">
        <v>5880</v>
      </c>
      <c r="M155" t="s">
        <v>28</v>
      </c>
      <c r="N155" s="27" t="s">
        <v>95</v>
      </c>
      <c r="O155" t="s">
        <v>61</v>
      </c>
    </row>
    <row r="156" spans="1:16" x14ac:dyDescent="0.25">
      <c r="A156" t="s">
        <v>96</v>
      </c>
      <c r="B156" s="3">
        <v>36909</v>
      </c>
      <c r="C156" s="3">
        <v>36923</v>
      </c>
      <c r="D156" t="s">
        <v>62</v>
      </c>
      <c r="E156" t="s">
        <v>100</v>
      </c>
      <c r="F156" t="s">
        <v>56</v>
      </c>
      <c r="G156" t="s">
        <v>90</v>
      </c>
      <c r="H156" t="s">
        <v>72</v>
      </c>
      <c r="I156" s="15">
        <v>350</v>
      </c>
      <c r="J156" s="14">
        <v>36557</v>
      </c>
      <c r="K156" s="14">
        <v>36584</v>
      </c>
      <c r="L156" s="59">
        <v>48000</v>
      </c>
      <c r="M156" t="s">
        <v>28</v>
      </c>
      <c r="N156" s="27" t="s">
        <v>101</v>
      </c>
      <c r="O156" t="s">
        <v>61</v>
      </c>
    </row>
    <row r="157" spans="1:16" x14ac:dyDescent="0.25">
      <c r="A157" s="47" t="s">
        <v>169</v>
      </c>
      <c r="B157" s="48">
        <v>36937</v>
      </c>
      <c r="C157" s="75">
        <v>36982</v>
      </c>
      <c r="D157" s="47" t="s">
        <v>170</v>
      </c>
      <c r="E157" s="47" t="s">
        <v>100</v>
      </c>
      <c r="F157" s="47" t="s">
        <v>65</v>
      </c>
      <c r="G157" s="47" t="s">
        <v>171</v>
      </c>
      <c r="H157" s="47" t="s">
        <v>172</v>
      </c>
      <c r="I157" s="49" t="s">
        <v>173</v>
      </c>
      <c r="J157" s="50">
        <v>36951</v>
      </c>
      <c r="K157" s="50">
        <v>37011</v>
      </c>
      <c r="L157" s="72">
        <v>743901</v>
      </c>
      <c r="M157" s="47" t="s">
        <v>28</v>
      </c>
      <c r="N157" s="47" t="s">
        <v>101</v>
      </c>
      <c r="O157" s="47" t="s">
        <v>61</v>
      </c>
      <c r="P157" s="47" t="s">
        <v>265</v>
      </c>
    </row>
    <row r="158" spans="1:16" x14ac:dyDescent="0.25">
      <c r="A158" s="16" t="s">
        <v>123</v>
      </c>
      <c r="B158" s="31">
        <v>36887</v>
      </c>
      <c r="C158" s="31">
        <v>36923</v>
      </c>
      <c r="D158" s="16" t="s">
        <v>36</v>
      </c>
      <c r="E158" s="16" t="s">
        <v>37</v>
      </c>
      <c r="F158" s="16" t="s">
        <v>65</v>
      </c>
      <c r="G158" s="16" t="s">
        <v>66</v>
      </c>
      <c r="H158" s="16" t="s">
        <v>144</v>
      </c>
      <c r="I158" s="32" t="s">
        <v>145</v>
      </c>
      <c r="J158" s="34">
        <v>36892</v>
      </c>
      <c r="K158" s="34">
        <v>36922</v>
      </c>
      <c r="L158" s="36">
        <v>1302</v>
      </c>
      <c r="M158" s="16" t="s">
        <v>28</v>
      </c>
      <c r="N158" s="37" t="s">
        <v>12</v>
      </c>
      <c r="O158" s="16" t="s">
        <v>40</v>
      </c>
      <c r="P158" s="16"/>
    </row>
    <row r="159" spans="1:16" x14ac:dyDescent="0.25">
      <c r="A159" s="16" t="s">
        <v>64</v>
      </c>
      <c r="B159" s="31">
        <v>36938</v>
      </c>
      <c r="C159" s="31">
        <v>36923</v>
      </c>
      <c r="D159" s="16" t="s">
        <v>187</v>
      </c>
      <c r="E159" s="16" t="s">
        <v>37</v>
      </c>
      <c r="F159" s="16" t="s">
        <v>65</v>
      </c>
      <c r="G159" s="16" t="s">
        <v>66</v>
      </c>
      <c r="H159" s="16" t="s">
        <v>177</v>
      </c>
      <c r="I159" s="32" t="s">
        <v>188</v>
      </c>
      <c r="J159" s="34">
        <v>36951</v>
      </c>
      <c r="K159" s="34">
        <v>36981</v>
      </c>
      <c r="L159" s="36">
        <v>744</v>
      </c>
      <c r="M159" s="16" t="s">
        <v>28</v>
      </c>
      <c r="N159" s="37" t="s">
        <v>12</v>
      </c>
      <c r="O159" s="16" t="s">
        <v>40</v>
      </c>
      <c r="P159" s="16"/>
    </row>
    <row r="160" spans="1:16" x14ac:dyDescent="0.25">
      <c r="A160" t="s">
        <v>231</v>
      </c>
      <c r="B160" s="3">
        <v>36978</v>
      </c>
      <c r="C160" s="3">
        <v>36951</v>
      </c>
      <c r="D160" t="s">
        <v>62</v>
      </c>
      <c r="E160" t="s">
        <v>37</v>
      </c>
      <c r="F160" t="s">
        <v>65</v>
      </c>
      <c r="G160" t="s">
        <v>232</v>
      </c>
      <c r="H160" t="s">
        <v>59</v>
      </c>
      <c r="I160" s="15" t="s">
        <v>233</v>
      </c>
      <c r="J160" s="14">
        <v>36982</v>
      </c>
      <c r="K160" s="14">
        <v>37011</v>
      </c>
      <c r="L160" s="59">
        <v>21570</v>
      </c>
      <c r="M160" s="16" t="s">
        <v>28</v>
      </c>
      <c r="N160" s="27" t="s">
        <v>12</v>
      </c>
      <c r="O160" t="s">
        <v>61</v>
      </c>
    </row>
    <row r="161" spans="1:16" x14ac:dyDescent="0.25">
      <c r="A161" s="16" t="s">
        <v>64</v>
      </c>
      <c r="B161" s="31">
        <v>36978</v>
      </c>
      <c r="C161" s="31">
        <v>36951</v>
      </c>
      <c r="D161" s="16" t="s">
        <v>187</v>
      </c>
      <c r="E161" s="16" t="s">
        <v>37</v>
      </c>
      <c r="F161" s="16" t="s">
        <v>65</v>
      </c>
      <c r="G161" s="16" t="s">
        <v>66</v>
      </c>
      <c r="H161" s="16" t="s">
        <v>234</v>
      </c>
      <c r="I161" s="32" t="s">
        <v>188</v>
      </c>
      <c r="J161" s="34">
        <v>36982</v>
      </c>
      <c r="K161" s="34">
        <v>37011</v>
      </c>
      <c r="L161" s="36">
        <v>2876</v>
      </c>
      <c r="M161" s="16" t="s">
        <v>28</v>
      </c>
      <c r="N161" s="37" t="s">
        <v>12</v>
      </c>
      <c r="O161" s="16" t="s">
        <v>61</v>
      </c>
      <c r="P161" s="16"/>
    </row>
    <row r="162" spans="1:16" x14ac:dyDescent="0.25">
      <c r="A162" s="16" t="s">
        <v>184</v>
      </c>
      <c r="B162" s="31">
        <v>36948</v>
      </c>
      <c r="C162" s="31">
        <v>36923</v>
      </c>
      <c r="D162" s="37" t="s">
        <v>185</v>
      </c>
      <c r="E162" s="37" t="s">
        <v>37</v>
      </c>
      <c r="F162" s="16" t="s">
        <v>56</v>
      </c>
      <c r="G162" s="16" t="s">
        <v>113</v>
      </c>
      <c r="H162" s="16" t="s">
        <v>113</v>
      </c>
      <c r="I162" s="32" t="s">
        <v>186</v>
      </c>
      <c r="J162" s="34">
        <v>36951</v>
      </c>
      <c r="K162" s="34">
        <v>37164</v>
      </c>
      <c r="L162" s="69">
        <v>10893</v>
      </c>
      <c r="M162" s="16" t="s">
        <v>28</v>
      </c>
      <c r="N162" s="37" t="s">
        <v>9</v>
      </c>
      <c r="O162" s="16" t="s">
        <v>61</v>
      </c>
      <c r="P162" s="16"/>
    </row>
    <row r="163" spans="1:16" x14ac:dyDescent="0.25">
      <c r="A163" t="s">
        <v>156</v>
      </c>
      <c r="B163" s="3">
        <v>36971</v>
      </c>
      <c r="C163" s="3">
        <v>36951</v>
      </c>
      <c r="D163" t="s">
        <v>62</v>
      </c>
      <c r="E163" t="s">
        <v>100</v>
      </c>
      <c r="F163" t="s">
        <v>65</v>
      </c>
      <c r="G163" t="s">
        <v>134</v>
      </c>
      <c r="H163" t="s">
        <v>113</v>
      </c>
      <c r="I163" s="15" t="s">
        <v>113</v>
      </c>
      <c r="J163" s="14">
        <v>36982</v>
      </c>
      <c r="K163" s="14">
        <v>37256</v>
      </c>
      <c r="L163" s="59">
        <v>314286</v>
      </c>
      <c r="M163" t="s">
        <v>28</v>
      </c>
      <c r="N163" s="27" t="s">
        <v>9</v>
      </c>
      <c r="O163" t="s">
        <v>61</v>
      </c>
    </row>
    <row r="164" spans="1:16" x14ac:dyDescent="0.25">
      <c r="A164" t="s">
        <v>156</v>
      </c>
      <c r="B164" s="3">
        <v>36997</v>
      </c>
      <c r="C164" s="3">
        <v>36982</v>
      </c>
      <c r="D164" t="s">
        <v>62</v>
      </c>
      <c r="E164" t="s">
        <v>100</v>
      </c>
      <c r="F164" t="s">
        <v>56</v>
      </c>
      <c r="G164" t="s">
        <v>134</v>
      </c>
      <c r="H164" t="s">
        <v>246</v>
      </c>
      <c r="I164" s="15">
        <v>370.66</v>
      </c>
      <c r="J164" s="34">
        <v>37012</v>
      </c>
      <c r="K164" s="34">
        <v>37256</v>
      </c>
      <c r="L164" s="59">
        <v>53382</v>
      </c>
      <c r="M164" t="s">
        <v>28</v>
      </c>
      <c r="N164" s="27" t="s">
        <v>9</v>
      </c>
      <c r="O164" t="s">
        <v>61</v>
      </c>
    </row>
    <row r="165" spans="1:16" x14ac:dyDescent="0.25">
      <c r="A165" t="s">
        <v>156</v>
      </c>
      <c r="B165" s="3">
        <v>36997</v>
      </c>
      <c r="C165" s="3">
        <v>36982</v>
      </c>
      <c r="D165" t="s">
        <v>62</v>
      </c>
      <c r="E165" t="s">
        <v>100</v>
      </c>
      <c r="F165" t="s">
        <v>46</v>
      </c>
      <c r="G165" t="s">
        <v>134</v>
      </c>
      <c r="H165" t="s">
        <v>246</v>
      </c>
      <c r="I165" s="15">
        <v>275</v>
      </c>
      <c r="J165" s="34">
        <v>37073</v>
      </c>
      <c r="K165" s="34">
        <v>37164</v>
      </c>
      <c r="L165" s="59">
        <v>109800</v>
      </c>
      <c r="M165" t="s">
        <v>28</v>
      </c>
      <c r="N165" s="27" t="s">
        <v>9</v>
      </c>
      <c r="O165" t="s">
        <v>61</v>
      </c>
    </row>
    <row r="166" spans="1:16" x14ac:dyDescent="0.25">
      <c r="A166" t="s">
        <v>149</v>
      </c>
      <c r="B166" s="3">
        <v>36998</v>
      </c>
      <c r="C166" s="3">
        <v>36982</v>
      </c>
      <c r="D166" t="s">
        <v>129</v>
      </c>
      <c r="E166" t="s">
        <v>37</v>
      </c>
      <c r="F166" t="s">
        <v>65</v>
      </c>
      <c r="G166" t="s">
        <v>255</v>
      </c>
      <c r="H166" t="s">
        <v>144</v>
      </c>
      <c r="I166" s="24">
        <v>28</v>
      </c>
      <c r="J166" s="34">
        <v>37012</v>
      </c>
      <c r="K166" s="34">
        <v>37256</v>
      </c>
      <c r="L166" s="59">
        <v>494004</v>
      </c>
      <c r="M166" t="s">
        <v>28</v>
      </c>
      <c r="N166" s="27" t="s">
        <v>9</v>
      </c>
      <c r="O166" t="s">
        <v>61</v>
      </c>
    </row>
    <row r="167" spans="1:16" x14ac:dyDescent="0.25">
      <c r="A167" t="s">
        <v>264</v>
      </c>
      <c r="B167" s="3">
        <v>37007</v>
      </c>
      <c r="C167" s="3">
        <v>36982</v>
      </c>
      <c r="D167" t="s">
        <v>36</v>
      </c>
      <c r="E167" t="s">
        <v>37</v>
      </c>
      <c r="F167" t="s">
        <v>56</v>
      </c>
      <c r="G167" t="s">
        <v>57</v>
      </c>
      <c r="H167" t="s">
        <v>91</v>
      </c>
      <c r="I167" s="15">
        <v>295</v>
      </c>
      <c r="J167" s="34">
        <v>37043</v>
      </c>
      <c r="K167" s="34">
        <v>37072</v>
      </c>
      <c r="L167" s="59">
        <v>62400</v>
      </c>
      <c r="M167" t="s">
        <v>28</v>
      </c>
      <c r="N167" s="27" t="s">
        <v>9</v>
      </c>
      <c r="O167" t="s">
        <v>165</v>
      </c>
    </row>
    <row r="168" spans="1:16" x14ac:dyDescent="0.25">
      <c r="A168" t="s">
        <v>271</v>
      </c>
      <c r="B168" s="3">
        <v>36999</v>
      </c>
      <c r="C168" s="3">
        <v>36982</v>
      </c>
      <c r="D168" t="s">
        <v>36</v>
      </c>
      <c r="E168" t="s">
        <v>37</v>
      </c>
      <c r="F168" t="s">
        <v>65</v>
      </c>
      <c r="G168" t="s">
        <v>71</v>
      </c>
      <c r="H168" t="s">
        <v>91</v>
      </c>
      <c r="I168" s="15">
        <v>64</v>
      </c>
      <c r="J168" s="34">
        <v>37257</v>
      </c>
      <c r="K168" s="34">
        <v>39082</v>
      </c>
      <c r="L168" s="64" t="s">
        <v>266</v>
      </c>
      <c r="M168" t="s">
        <v>28</v>
      </c>
      <c r="N168" s="27" t="s">
        <v>9</v>
      </c>
      <c r="O168" t="s">
        <v>61</v>
      </c>
      <c r="P168" t="s">
        <v>254</v>
      </c>
    </row>
    <row r="169" spans="1:16" x14ac:dyDescent="0.25">
      <c r="A169" t="s">
        <v>102</v>
      </c>
      <c r="B169" s="3">
        <v>36896</v>
      </c>
      <c r="C169" s="3">
        <v>36923</v>
      </c>
      <c r="D169" t="s">
        <v>62</v>
      </c>
      <c r="E169" t="s">
        <v>37</v>
      </c>
      <c r="F169" t="s">
        <v>65</v>
      </c>
      <c r="G169" t="s">
        <v>90</v>
      </c>
      <c r="H169" t="s">
        <v>91</v>
      </c>
      <c r="I169" s="15">
        <v>180</v>
      </c>
      <c r="J169" s="14">
        <v>36923</v>
      </c>
      <c r="K169" s="14">
        <v>36950</v>
      </c>
      <c r="L169" s="59">
        <v>67200</v>
      </c>
      <c r="M169" t="s">
        <v>28</v>
      </c>
      <c r="N169" s="27" t="s">
        <v>103</v>
      </c>
      <c r="O169" t="s">
        <v>196</v>
      </c>
    </row>
    <row r="170" spans="1:16" x14ac:dyDescent="0.25">
      <c r="A170" t="s">
        <v>102</v>
      </c>
      <c r="B170" s="3">
        <v>36914</v>
      </c>
      <c r="C170" s="3">
        <v>36923</v>
      </c>
      <c r="D170" t="s">
        <v>62</v>
      </c>
      <c r="E170" t="s">
        <v>37</v>
      </c>
      <c r="F170" t="s">
        <v>86</v>
      </c>
      <c r="G170" t="s">
        <v>90</v>
      </c>
      <c r="H170" t="s">
        <v>122</v>
      </c>
      <c r="I170" s="24">
        <v>290</v>
      </c>
      <c r="J170" s="14">
        <v>36951</v>
      </c>
      <c r="K170" s="14">
        <v>36981</v>
      </c>
      <c r="L170" s="88">
        <v>342240</v>
      </c>
      <c r="M170" t="s">
        <v>28</v>
      </c>
      <c r="N170" s="27" t="s">
        <v>103</v>
      </c>
      <c r="O170" t="s">
        <v>61</v>
      </c>
    </row>
    <row r="171" spans="1:16" x14ac:dyDescent="0.25">
      <c r="A171" s="47" t="s">
        <v>250</v>
      </c>
      <c r="B171" s="3">
        <v>36917</v>
      </c>
      <c r="C171" s="75">
        <v>36982</v>
      </c>
      <c r="D171" s="47" t="s">
        <v>36</v>
      </c>
      <c r="E171" s="47" t="s">
        <v>37</v>
      </c>
      <c r="F171" s="47" t="s">
        <v>65</v>
      </c>
      <c r="G171" s="47" t="s">
        <v>251</v>
      </c>
      <c r="H171" s="47" t="s">
        <v>72</v>
      </c>
      <c r="I171" s="59">
        <v>109</v>
      </c>
      <c r="J171" s="3">
        <v>36923</v>
      </c>
      <c r="K171" s="3">
        <v>40178</v>
      </c>
      <c r="L171" s="87">
        <v>6644364</v>
      </c>
      <c r="M171" s="47" t="s">
        <v>28</v>
      </c>
      <c r="N171" s="47" t="s">
        <v>252</v>
      </c>
      <c r="O171" s="47" t="s">
        <v>40</v>
      </c>
      <c r="P171" s="47"/>
    </row>
    <row r="172" spans="1:16" x14ac:dyDescent="0.25">
      <c r="A172" s="47" t="s">
        <v>253</v>
      </c>
      <c r="B172" s="48">
        <v>36912</v>
      </c>
      <c r="C172" s="75">
        <v>36982</v>
      </c>
      <c r="D172" s="47" t="s">
        <v>62</v>
      </c>
      <c r="E172" s="47" t="s">
        <v>37</v>
      </c>
      <c r="F172" s="47" t="s">
        <v>65</v>
      </c>
      <c r="G172" s="47" t="s">
        <v>251</v>
      </c>
      <c r="H172" s="47" t="s">
        <v>91</v>
      </c>
      <c r="I172" s="47"/>
      <c r="J172" s="48">
        <v>36982</v>
      </c>
      <c r="K172" s="48">
        <v>37164</v>
      </c>
      <c r="L172" s="72">
        <v>3294000</v>
      </c>
      <c r="M172" s="47" t="s">
        <v>28</v>
      </c>
      <c r="N172" s="47" t="s">
        <v>252</v>
      </c>
      <c r="O172" s="47" t="s">
        <v>61</v>
      </c>
      <c r="P172" s="47"/>
    </row>
    <row r="173" spans="1:16" x14ac:dyDescent="0.25">
      <c r="A173" s="47" t="s">
        <v>123</v>
      </c>
      <c r="B173" s="48">
        <v>36917</v>
      </c>
      <c r="C173" s="48">
        <v>36951</v>
      </c>
      <c r="D173" s="47" t="s">
        <v>62</v>
      </c>
      <c r="E173" s="47" t="s">
        <v>37</v>
      </c>
      <c r="F173" s="47" t="s">
        <v>86</v>
      </c>
      <c r="G173" s="47" t="s">
        <v>66</v>
      </c>
      <c r="H173" s="47" t="s">
        <v>124</v>
      </c>
      <c r="I173" s="52" t="s">
        <v>127</v>
      </c>
      <c r="J173" s="50">
        <v>36982</v>
      </c>
      <c r="K173" s="50">
        <v>37072</v>
      </c>
      <c r="L173" s="58">
        <v>89503</v>
      </c>
      <c r="M173" s="47" t="s">
        <v>28</v>
      </c>
      <c r="N173" s="47" t="s">
        <v>126</v>
      </c>
      <c r="O173" s="47" t="s">
        <v>196</v>
      </c>
    </row>
    <row r="174" spans="1:16" x14ac:dyDescent="0.25">
      <c r="A174" s="47"/>
      <c r="B174" s="48"/>
      <c r="C174" s="48"/>
      <c r="D174" s="47"/>
      <c r="E174" s="47"/>
      <c r="F174" s="47"/>
      <c r="G174" s="47"/>
      <c r="H174" s="47"/>
      <c r="I174" s="52"/>
      <c r="J174" s="50"/>
      <c r="K174" s="50"/>
      <c r="L174" s="90">
        <f>SUM(L131:L173)</f>
        <v>15434989</v>
      </c>
      <c r="M174" s="47"/>
      <c r="N174" s="47"/>
      <c r="O174" s="47"/>
    </row>
    <row r="175" spans="1:16" x14ac:dyDescent="0.25">
      <c r="A175" s="16" t="s">
        <v>108</v>
      </c>
      <c r="B175" s="31">
        <v>36909</v>
      </c>
      <c r="C175" s="31" t="s">
        <v>269</v>
      </c>
      <c r="D175" s="16" t="s">
        <v>36</v>
      </c>
      <c r="E175" s="16" t="s">
        <v>37</v>
      </c>
      <c r="F175" s="16" t="s">
        <v>86</v>
      </c>
      <c r="G175" s="16" t="s">
        <v>109</v>
      </c>
      <c r="H175" s="16" t="s">
        <v>112</v>
      </c>
      <c r="I175" s="32" t="s">
        <v>113</v>
      </c>
      <c r="J175" s="34">
        <v>36923</v>
      </c>
      <c r="K175" s="34">
        <v>37072</v>
      </c>
      <c r="L175" s="76">
        <v>4000</v>
      </c>
      <c r="M175" s="16" t="s">
        <v>111</v>
      </c>
      <c r="N175" s="37" t="s">
        <v>110</v>
      </c>
      <c r="O175" s="16" t="s">
        <v>61</v>
      </c>
      <c r="P175" s="16"/>
    </row>
    <row r="176" spans="1:16" x14ac:dyDescent="0.25">
      <c r="B176" s="3"/>
      <c r="C176" s="3"/>
      <c r="D176" s="27"/>
      <c r="E176" s="27"/>
      <c r="J176" s="14"/>
      <c r="K176" s="14"/>
      <c r="L176" s="59"/>
    </row>
    <row r="177" spans="1:19" x14ac:dyDescent="0.25">
      <c r="B177" s="3"/>
      <c r="C177" s="3"/>
      <c r="J177" s="14"/>
      <c r="K177" s="14"/>
      <c r="L177" s="59"/>
      <c r="Q177" s="47"/>
      <c r="R177" s="47"/>
      <c r="S177" s="47"/>
    </row>
    <row r="178" spans="1:19" x14ac:dyDescent="0.25">
      <c r="B178" s="3"/>
      <c r="C178" s="3"/>
      <c r="I178" s="24"/>
      <c r="J178" s="14"/>
      <c r="K178" s="14"/>
      <c r="L178" s="59"/>
      <c r="Q178" s="47"/>
      <c r="R178" s="47"/>
      <c r="S178" s="47"/>
    </row>
    <row r="179" spans="1:19" x14ac:dyDescent="0.25">
      <c r="B179" s="3"/>
      <c r="C179" s="3"/>
      <c r="J179" s="14"/>
      <c r="K179" s="14"/>
      <c r="L179" s="59"/>
      <c r="Q179" s="47"/>
      <c r="R179" s="47"/>
      <c r="S179" s="47"/>
    </row>
    <row r="180" spans="1:19" x14ac:dyDescent="0.25">
      <c r="B180" s="3"/>
      <c r="C180" s="3"/>
      <c r="J180" s="14"/>
      <c r="K180" s="14"/>
      <c r="L180" s="69"/>
      <c r="Q180" s="47"/>
      <c r="R180" s="47"/>
      <c r="S180" s="47"/>
    </row>
    <row r="181" spans="1:19" x14ac:dyDescent="0.25">
      <c r="P181" s="16"/>
      <c r="Q181" s="60"/>
      <c r="R181" s="60"/>
      <c r="S181" s="60"/>
    </row>
    <row r="182" spans="1:19" x14ac:dyDescent="0.25">
      <c r="A182" s="16"/>
      <c r="B182" s="31"/>
      <c r="C182" s="31"/>
      <c r="D182" s="16"/>
      <c r="E182" s="16"/>
      <c r="F182" s="16"/>
      <c r="G182" s="16"/>
      <c r="H182" s="16"/>
      <c r="I182" s="32"/>
      <c r="J182" s="34"/>
      <c r="K182" s="34"/>
      <c r="L182" s="36"/>
      <c r="M182" s="16"/>
      <c r="N182" s="37"/>
      <c r="O182" s="16"/>
      <c r="P182" s="16"/>
      <c r="Q182" s="47"/>
      <c r="R182" s="47"/>
      <c r="S182" s="47"/>
    </row>
    <row r="183" spans="1:19" x14ac:dyDescent="0.25">
      <c r="B183" s="3"/>
      <c r="C183" s="3"/>
      <c r="J183" s="34"/>
      <c r="K183" s="34"/>
      <c r="L183" s="59"/>
      <c r="Q183" s="27"/>
      <c r="R183" s="27"/>
      <c r="S183" s="27"/>
    </row>
    <row r="184" spans="1:19" x14ac:dyDescent="0.25">
      <c r="B184" s="3"/>
      <c r="C184" s="3"/>
      <c r="J184" s="14"/>
      <c r="K184" s="14"/>
      <c r="L184" s="59"/>
      <c r="Q184" s="47"/>
    </row>
    <row r="185" spans="1:19" x14ac:dyDescent="0.25">
      <c r="B185" s="3"/>
      <c r="C185" s="3"/>
      <c r="D185" s="27"/>
      <c r="J185" s="14"/>
      <c r="K185" s="14"/>
      <c r="L185" s="59"/>
      <c r="Q185" s="47"/>
    </row>
    <row r="186" spans="1:19" x14ac:dyDescent="0.25">
      <c r="A186" s="47"/>
      <c r="B186" s="48"/>
      <c r="C186" s="75"/>
      <c r="D186" s="47"/>
      <c r="E186" s="47"/>
      <c r="F186" s="47"/>
      <c r="G186" s="47"/>
      <c r="H186" s="47"/>
      <c r="I186" s="49"/>
      <c r="J186" s="50"/>
      <c r="K186" s="50"/>
      <c r="L186" s="72"/>
      <c r="M186" s="47"/>
      <c r="N186" s="47"/>
      <c r="O186" s="47"/>
      <c r="P186" s="47"/>
      <c r="Q186" s="47"/>
    </row>
    <row r="187" spans="1:19" x14ac:dyDescent="0.25">
      <c r="A187" s="16"/>
      <c r="B187" s="31"/>
      <c r="C187" s="31"/>
      <c r="D187" s="16"/>
      <c r="E187" s="16"/>
      <c r="F187" s="16"/>
      <c r="G187" s="16"/>
      <c r="H187" s="16"/>
      <c r="I187" s="32"/>
      <c r="J187" s="34"/>
      <c r="K187" s="34"/>
      <c r="L187" s="36"/>
      <c r="M187" s="16"/>
      <c r="N187" s="37"/>
      <c r="O187" s="16"/>
      <c r="P187" s="16"/>
      <c r="Q187" s="27"/>
      <c r="R187" s="27"/>
      <c r="S187" s="27"/>
    </row>
    <row r="188" spans="1:19" x14ac:dyDescent="0.25">
      <c r="A188" s="16"/>
      <c r="B188" s="31"/>
      <c r="C188" s="31"/>
      <c r="D188" s="16"/>
      <c r="E188" s="16"/>
      <c r="F188" s="16"/>
      <c r="G188" s="16"/>
      <c r="H188" s="16"/>
      <c r="I188" s="32"/>
      <c r="J188" s="34"/>
      <c r="K188" s="34"/>
      <c r="L188" s="36"/>
      <c r="M188" s="16"/>
      <c r="N188" s="37"/>
      <c r="O188" s="16"/>
      <c r="P188" s="16"/>
      <c r="Q188" s="27"/>
      <c r="R188" s="27"/>
      <c r="S188" s="27"/>
    </row>
    <row r="189" spans="1:19" x14ac:dyDescent="0.25">
      <c r="B189" s="3"/>
      <c r="C189" s="3"/>
      <c r="J189" s="34"/>
      <c r="K189" s="34"/>
    </row>
    <row r="190" spans="1:19" x14ac:dyDescent="0.25">
      <c r="B190" s="3"/>
      <c r="C190" s="3"/>
      <c r="J190" s="34"/>
      <c r="K190" s="34"/>
    </row>
    <row r="191" spans="1:19" x14ac:dyDescent="0.25">
      <c r="B191" s="3"/>
      <c r="C191" s="3"/>
      <c r="J191" s="34"/>
      <c r="K191" s="34"/>
      <c r="L191" s="59"/>
    </row>
    <row r="192" spans="1:19" x14ac:dyDescent="0.25">
      <c r="B192" s="3"/>
      <c r="C192" s="3"/>
      <c r="J192" s="34"/>
      <c r="K192" s="34"/>
      <c r="L192" s="59"/>
    </row>
    <row r="193" spans="2:11" x14ac:dyDescent="0.25">
      <c r="B193" s="3"/>
      <c r="C193" s="3"/>
      <c r="J193" s="34"/>
      <c r="K193" s="34"/>
    </row>
    <row r="194" spans="2:11" x14ac:dyDescent="0.25">
      <c r="B194" s="3"/>
      <c r="C194" s="3"/>
      <c r="J194" s="34"/>
      <c r="K194" s="34"/>
    </row>
    <row r="195" spans="2:11" x14ac:dyDescent="0.25">
      <c r="B195" s="3"/>
      <c r="C195" s="3"/>
      <c r="J195" s="34"/>
      <c r="K195" s="34"/>
    </row>
    <row r="196" spans="2:11" x14ac:dyDescent="0.25">
      <c r="B196" s="3"/>
      <c r="C196" s="3"/>
      <c r="J196" s="34"/>
      <c r="K196" s="34"/>
    </row>
    <row r="197" spans="2:11" x14ac:dyDescent="0.25">
      <c r="B197" s="3"/>
      <c r="C197" s="3"/>
      <c r="J197" s="34"/>
      <c r="K197" s="34"/>
    </row>
    <row r="198" spans="2:11" x14ac:dyDescent="0.25">
      <c r="B198" s="3"/>
      <c r="C198" s="3"/>
      <c r="J198" s="34"/>
      <c r="K198" s="34"/>
    </row>
    <row r="199" spans="2:11" x14ac:dyDescent="0.25">
      <c r="B199" s="3"/>
      <c r="C199" s="3"/>
      <c r="J199" s="34"/>
      <c r="K199" s="34"/>
    </row>
    <row r="200" spans="2:11" x14ac:dyDescent="0.25">
      <c r="B200" s="3"/>
      <c r="C200" s="3"/>
      <c r="J200" s="34"/>
      <c r="K200" s="34"/>
    </row>
    <row r="201" spans="2:11" x14ac:dyDescent="0.25">
      <c r="B201" s="3"/>
      <c r="C201" s="3"/>
      <c r="J201" s="34"/>
      <c r="K201" s="34"/>
    </row>
    <row r="202" spans="2:11" x14ac:dyDescent="0.25">
      <c r="B202" s="3"/>
      <c r="C202" s="3"/>
      <c r="J202" s="34"/>
      <c r="K202" s="34"/>
    </row>
    <row r="203" spans="2:11" x14ac:dyDescent="0.25">
      <c r="B203" s="3"/>
      <c r="C203" s="3"/>
      <c r="J203" s="34"/>
      <c r="K203" s="34"/>
    </row>
    <row r="204" spans="2:11" x14ac:dyDescent="0.25">
      <c r="B204" s="3"/>
      <c r="C204" s="3"/>
      <c r="J204" s="34"/>
      <c r="K204" s="34"/>
    </row>
    <row r="205" spans="2:11" x14ac:dyDescent="0.25">
      <c r="B205" s="3"/>
      <c r="C205" s="3"/>
      <c r="J205" s="34"/>
      <c r="K205" s="34"/>
    </row>
    <row r="206" spans="2:11" x14ac:dyDescent="0.25">
      <c r="B206" s="3"/>
      <c r="C206" s="3"/>
      <c r="J206" s="34"/>
      <c r="K206" s="34"/>
    </row>
    <row r="207" spans="2:11" x14ac:dyDescent="0.25">
      <c r="B207" s="3"/>
      <c r="C207" s="3"/>
      <c r="J207" s="34"/>
      <c r="K207" s="34"/>
    </row>
    <row r="208" spans="2:11" x14ac:dyDescent="0.25">
      <c r="B208" s="3"/>
      <c r="C208" s="3"/>
      <c r="J208" s="34"/>
      <c r="K208" s="34"/>
    </row>
    <row r="209" spans="2:11" x14ac:dyDescent="0.25">
      <c r="B209" s="3"/>
      <c r="C209" s="3"/>
      <c r="J209" s="34"/>
      <c r="K209" s="34"/>
    </row>
    <row r="210" spans="2:11" x14ac:dyDescent="0.25">
      <c r="B210" s="3"/>
      <c r="C210" s="3"/>
      <c r="J210" s="34"/>
      <c r="K210" s="34"/>
    </row>
    <row r="211" spans="2:11" x14ac:dyDescent="0.25">
      <c r="B211" s="3"/>
      <c r="C211" s="3"/>
      <c r="J211" s="34"/>
      <c r="K211" s="34"/>
    </row>
    <row r="212" spans="2:11" x14ac:dyDescent="0.25">
      <c r="B212" s="3"/>
      <c r="C212" s="3"/>
      <c r="J212" s="34"/>
      <c r="K212" s="34"/>
    </row>
    <row r="213" spans="2:11" x14ac:dyDescent="0.25">
      <c r="B213" s="3"/>
      <c r="C213" s="3"/>
      <c r="J213" s="34"/>
      <c r="K213" s="34"/>
    </row>
    <row r="214" spans="2:11" x14ac:dyDescent="0.25">
      <c r="B214" s="3"/>
      <c r="C214" s="3"/>
      <c r="J214" s="34"/>
      <c r="K214" s="34"/>
    </row>
    <row r="215" spans="2:11" x14ac:dyDescent="0.25">
      <c r="B215" s="3"/>
      <c r="C215" s="3"/>
      <c r="J215" s="34"/>
      <c r="K215" s="34"/>
    </row>
    <row r="216" spans="2:11" x14ac:dyDescent="0.25">
      <c r="B216" s="3"/>
      <c r="C216" s="3"/>
      <c r="J216" s="34"/>
      <c r="K216" s="34"/>
    </row>
    <row r="217" spans="2:11" x14ac:dyDescent="0.25">
      <c r="B217" s="3"/>
      <c r="C217" s="3"/>
      <c r="J217" s="34"/>
      <c r="K217" s="34"/>
    </row>
    <row r="218" spans="2:11" x14ac:dyDescent="0.25">
      <c r="B218" s="3"/>
      <c r="C218" s="3"/>
      <c r="J218" s="34"/>
      <c r="K218" s="34"/>
    </row>
    <row r="219" spans="2:11" x14ac:dyDescent="0.25">
      <c r="B219" s="3"/>
      <c r="C219" s="3"/>
      <c r="J219" s="34"/>
      <c r="K219" s="34"/>
    </row>
    <row r="220" spans="2:11" x14ac:dyDescent="0.25">
      <c r="B220" s="3"/>
      <c r="C220" s="3"/>
      <c r="J220" s="34"/>
      <c r="K220" s="34"/>
    </row>
    <row r="221" spans="2:11" x14ac:dyDescent="0.25">
      <c r="B221" s="3"/>
      <c r="C221" s="3"/>
      <c r="J221" s="34"/>
      <c r="K221" s="34"/>
    </row>
    <row r="222" spans="2:11" x14ac:dyDescent="0.25">
      <c r="B222" s="3"/>
      <c r="C222" s="3"/>
      <c r="J222" s="34"/>
      <c r="K222" s="34"/>
    </row>
    <row r="223" spans="2:11" x14ac:dyDescent="0.25">
      <c r="B223" s="3"/>
      <c r="C223" s="3"/>
      <c r="J223" s="34"/>
      <c r="K223" s="34"/>
    </row>
    <row r="224" spans="2:11" x14ac:dyDescent="0.25">
      <c r="B224" s="3"/>
      <c r="C224" s="3"/>
      <c r="J224" s="34"/>
      <c r="K224" s="34"/>
    </row>
    <row r="225" spans="2:11" x14ac:dyDescent="0.25">
      <c r="B225" s="3"/>
      <c r="C225" s="3"/>
      <c r="J225" s="34"/>
      <c r="K225" s="34"/>
    </row>
    <row r="226" spans="2:11" x14ac:dyDescent="0.25">
      <c r="B226" s="3"/>
      <c r="C226" s="3"/>
      <c r="J226" s="34"/>
      <c r="K226" s="34"/>
    </row>
    <row r="227" spans="2:11" x14ac:dyDescent="0.25">
      <c r="B227" s="3"/>
      <c r="C227" s="3"/>
      <c r="J227" s="34"/>
      <c r="K227" s="34"/>
    </row>
    <row r="228" spans="2:11" x14ac:dyDescent="0.25">
      <c r="B228" s="3"/>
      <c r="C228" s="3"/>
      <c r="J228" s="34"/>
      <c r="K228" s="34"/>
    </row>
    <row r="229" spans="2:11" x14ac:dyDescent="0.25">
      <c r="B229" s="3"/>
      <c r="C229" s="3"/>
      <c r="J229" s="34"/>
      <c r="K229" s="34"/>
    </row>
    <row r="230" spans="2:11" x14ac:dyDescent="0.25">
      <c r="B230" s="3"/>
      <c r="C230" s="3"/>
      <c r="J230" s="34"/>
      <c r="K230" s="34"/>
    </row>
    <row r="231" spans="2:11" x14ac:dyDescent="0.25">
      <c r="B231" s="3"/>
      <c r="C231" s="3"/>
      <c r="J231" s="34"/>
      <c r="K231" s="34"/>
    </row>
    <row r="232" spans="2:11" x14ac:dyDescent="0.25">
      <c r="B232" s="3"/>
      <c r="C232" s="3"/>
      <c r="J232" s="34"/>
      <c r="K232" s="34"/>
    </row>
    <row r="233" spans="2:11" x14ac:dyDescent="0.25">
      <c r="B233" s="3"/>
      <c r="C233" s="3"/>
      <c r="J233" s="34"/>
      <c r="K233" s="34"/>
    </row>
    <row r="234" spans="2:11" x14ac:dyDescent="0.25">
      <c r="B234" s="3"/>
      <c r="C234" s="3"/>
      <c r="J234" s="34"/>
      <c r="K234" s="34"/>
    </row>
    <row r="235" spans="2:11" x14ac:dyDescent="0.25">
      <c r="B235" s="3"/>
      <c r="C235" s="3"/>
      <c r="J235" s="34"/>
      <c r="K235" s="34"/>
    </row>
    <row r="236" spans="2:11" x14ac:dyDescent="0.25">
      <c r="B236" s="3"/>
      <c r="C236" s="3"/>
      <c r="J236" s="34"/>
      <c r="K236" s="34"/>
    </row>
    <row r="237" spans="2:11" x14ac:dyDescent="0.25">
      <c r="B237" s="3"/>
      <c r="C237" s="3"/>
      <c r="J237" s="34"/>
      <c r="K237" s="34"/>
    </row>
    <row r="238" spans="2:11" x14ac:dyDescent="0.25">
      <c r="B238" s="3"/>
      <c r="C238" s="3"/>
      <c r="J238" s="34"/>
      <c r="K238" s="34"/>
    </row>
    <row r="239" spans="2:11" x14ac:dyDescent="0.25">
      <c r="B239" s="3"/>
      <c r="C239" s="3"/>
      <c r="J239" s="34"/>
      <c r="K239" s="34"/>
    </row>
    <row r="240" spans="2:11" x14ac:dyDescent="0.25">
      <c r="B240" s="3"/>
      <c r="C240" s="3"/>
      <c r="J240" s="34"/>
      <c r="K240" s="34"/>
    </row>
    <row r="241" spans="2:11" x14ac:dyDescent="0.25">
      <c r="B241" s="3"/>
      <c r="C241" s="3"/>
      <c r="J241" s="34"/>
      <c r="K241" s="34"/>
    </row>
    <row r="242" spans="2:11" x14ac:dyDescent="0.25">
      <c r="B242" s="3"/>
      <c r="C242" s="3"/>
      <c r="J242" s="34"/>
      <c r="K242" s="34"/>
    </row>
    <row r="243" spans="2:11" x14ac:dyDescent="0.25">
      <c r="B243" s="3"/>
      <c r="C243" s="3"/>
      <c r="J243" s="34"/>
      <c r="K243" s="34"/>
    </row>
    <row r="244" spans="2:11" x14ac:dyDescent="0.25">
      <c r="B244" s="3"/>
      <c r="C244" s="3"/>
      <c r="J244" s="34"/>
      <c r="K244" s="34"/>
    </row>
    <row r="245" spans="2:11" x14ac:dyDescent="0.25">
      <c r="B245" s="3"/>
      <c r="C245" s="3"/>
      <c r="J245" s="34"/>
      <c r="K245" s="34"/>
    </row>
    <row r="246" spans="2:11" x14ac:dyDescent="0.25">
      <c r="B246" s="3"/>
      <c r="C246" s="3"/>
      <c r="J246" s="34"/>
      <c r="K246" s="34"/>
    </row>
    <row r="247" spans="2:11" x14ac:dyDescent="0.25">
      <c r="B247" s="3"/>
      <c r="C247" s="3"/>
      <c r="J247" s="34"/>
      <c r="K247" s="34"/>
    </row>
    <row r="248" spans="2:11" x14ac:dyDescent="0.25">
      <c r="B248" s="3"/>
      <c r="C248" s="3"/>
      <c r="J248" s="34"/>
      <c r="K248" s="34"/>
    </row>
    <row r="249" spans="2:11" x14ac:dyDescent="0.25">
      <c r="B249" s="3"/>
      <c r="C249" s="3"/>
      <c r="J249" s="34"/>
      <c r="K249" s="34"/>
    </row>
    <row r="250" spans="2:11" x14ac:dyDescent="0.25">
      <c r="B250" s="3"/>
      <c r="C250" s="3"/>
      <c r="J250" s="34"/>
      <c r="K250" s="34"/>
    </row>
    <row r="251" spans="2:11" x14ac:dyDescent="0.25">
      <c r="B251" s="3"/>
      <c r="C251" s="3"/>
      <c r="J251" s="34"/>
      <c r="K251" s="34"/>
    </row>
    <row r="252" spans="2:11" x14ac:dyDescent="0.25">
      <c r="B252" s="3"/>
      <c r="C252" s="3"/>
      <c r="J252" s="34"/>
      <c r="K252" s="34"/>
    </row>
    <row r="253" spans="2:11" x14ac:dyDescent="0.25">
      <c r="B253" s="3"/>
      <c r="C253" s="3"/>
      <c r="J253" s="34"/>
      <c r="K253" s="34"/>
    </row>
    <row r="254" spans="2:11" x14ac:dyDescent="0.25">
      <c r="B254" s="3"/>
      <c r="C254" s="3"/>
      <c r="J254" s="34"/>
      <c r="K254" s="34"/>
    </row>
    <row r="255" spans="2:11" x14ac:dyDescent="0.25">
      <c r="B255" s="3"/>
      <c r="C255" s="3"/>
      <c r="J255" s="34"/>
      <c r="K255" s="34"/>
    </row>
    <row r="256" spans="2:11" x14ac:dyDescent="0.25">
      <c r="B256" s="3"/>
      <c r="C256" s="3"/>
      <c r="J256" s="34"/>
      <c r="K256" s="34"/>
    </row>
    <row r="257" spans="2:11" x14ac:dyDescent="0.25">
      <c r="B257" s="3"/>
      <c r="C257" s="3"/>
      <c r="J257" s="34"/>
      <c r="K257" s="34"/>
    </row>
    <row r="258" spans="2:11" x14ac:dyDescent="0.25">
      <c r="B258" s="3"/>
      <c r="C258" s="3"/>
      <c r="J258" s="34"/>
      <c r="K258" s="34"/>
    </row>
    <row r="259" spans="2:11" x14ac:dyDescent="0.25">
      <c r="B259" s="3"/>
      <c r="C259" s="3"/>
      <c r="J259" s="34"/>
      <c r="K259" s="34"/>
    </row>
    <row r="260" spans="2:11" x14ac:dyDescent="0.25">
      <c r="B260" s="3"/>
      <c r="C260" s="3"/>
      <c r="J260" s="34"/>
      <c r="K260" s="34"/>
    </row>
    <row r="261" spans="2:11" x14ac:dyDescent="0.25">
      <c r="B261" s="3"/>
      <c r="C261" s="3"/>
      <c r="J261" s="34"/>
      <c r="K261" s="34"/>
    </row>
    <row r="262" spans="2:11" x14ac:dyDescent="0.25">
      <c r="B262" s="3"/>
      <c r="C262" s="3"/>
      <c r="J262" s="34"/>
      <c r="K262" s="34"/>
    </row>
    <row r="263" spans="2:11" x14ac:dyDescent="0.25">
      <c r="B263" s="3"/>
      <c r="C263" s="3"/>
      <c r="J263" s="34"/>
      <c r="K263" s="34"/>
    </row>
    <row r="264" spans="2:11" x14ac:dyDescent="0.25">
      <c r="B264" s="3"/>
      <c r="C264" s="3"/>
      <c r="J264" s="34"/>
      <c r="K264" s="34"/>
    </row>
    <row r="265" spans="2:11" x14ac:dyDescent="0.25">
      <c r="B265" s="3"/>
      <c r="C265" s="3"/>
      <c r="J265" s="34"/>
      <c r="K265" s="34"/>
    </row>
    <row r="266" spans="2:11" x14ac:dyDescent="0.25">
      <c r="B266" s="3"/>
      <c r="C266" s="3"/>
      <c r="J266" s="34"/>
      <c r="K266" s="34"/>
    </row>
    <row r="267" spans="2:11" x14ac:dyDescent="0.25">
      <c r="B267" s="3"/>
      <c r="C267" s="3"/>
      <c r="J267" s="34"/>
      <c r="K267" s="34"/>
    </row>
    <row r="268" spans="2:11" x14ac:dyDescent="0.25">
      <c r="B268" s="3"/>
      <c r="C268" s="3"/>
      <c r="J268" s="34"/>
      <c r="K268" s="34"/>
    </row>
    <row r="269" spans="2:11" x14ac:dyDescent="0.25">
      <c r="B269" s="3"/>
      <c r="C269" s="3"/>
      <c r="J269" s="34"/>
      <c r="K269" s="34"/>
    </row>
    <row r="270" spans="2:11" x14ac:dyDescent="0.25">
      <c r="B270" s="3"/>
      <c r="C270" s="3"/>
      <c r="J270" s="34"/>
      <c r="K270" s="34"/>
    </row>
    <row r="271" spans="2:11" x14ac:dyDescent="0.25">
      <c r="B271" s="3"/>
      <c r="C271" s="3"/>
      <c r="J271" s="34"/>
      <c r="K271" s="34"/>
    </row>
    <row r="272" spans="2:11" x14ac:dyDescent="0.25">
      <c r="B272" s="3"/>
      <c r="C272" s="3"/>
      <c r="J272" s="34"/>
      <c r="K272" s="34"/>
    </row>
    <row r="273" spans="2:11" x14ac:dyDescent="0.25">
      <c r="B273" s="3"/>
      <c r="C273" s="3"/>
      <c r="J273" s="34"/>
      <c r="K273" s="34"/>
    </row>
    <row r="274" spans="2:11" x14ac:dyDescent="0.25">
      <c r="B274" s="3"/>
      <c r="C274" s="3"/>
      <c r="J274" s="34"/>
      <c r="K274" s="34"/>
    </row>
    <row r="275" spans="2:11" x14ac:dyDescent="0.25">
      <c r="B275" s="3"/>
      <c r="C275" s="3"/>
      <c r="J275" s="34"/>
      <c r="K275" s="34"/>
    </row>
    <row r="276" spans="2:11" x14ac:dyDescent="0.25">
      <c r="B276" s="3"/>
      <c r="C276" s="3"/>
      <c r="J276" s="34"/>
      <c r="K276" s="34"/>
    </row>
    <row r="277" spans="2:11" x14ac:dyDescent="0.25">
      <c r="B277" s="3"/>
      <c r="C277" s="3"/>
      <c r="J277" s="34"/>
      <c r="K277" s="34"/>
    </row>
    <row r="278" spans="2:11" x14ac:dyDescent="0.25">
      <c r="B278" s="3"/>
      <c r="C278" s="3"/>
      <c r="J278" s="34"/>
      <c r="K278" s="34"/>
    </row>
    <row r="279" spans="2:11" x14ac:dyDescent="0.25">
      <c r="B279" s="3"/>
      <c r="C279" s="3"/>
      <c r="J279" s="34"/>
      <c r="K279" s="34"/>
    </row>
    <row r="280" spans="2:11" x14ac:dyDescent="0.25">
      <c r="B280" s="3"/>
      <c r="C280" s="3"/>
      <c r="J280" s="34"/>
      <c r="K280" s="34"/>
    </row>
    <row r="281" spans="2:11" x14ac:dyDescent="0.25">
      <c r="B281" s="3"/>
      <c r="C281" s="3"/>
      <c r="J281" s="34"/>
      <c r="K281" s="34"/>
    </row>
    <row r="282" spans="2:11" x14ac:dyDescent="0.25">
      <c r="B282" s="3"/>
      <c r="C282" s="3"/>
      <c r="J282" s="34"/>
      <c r="K282" s="34"/>
    </row>
    <row r="283" spans="2:11" x14ac:dyDescent="0.25">
      <c r="B283" s="3"/>
      <c r="C283" s="3"/>
      <c r="J283" s="34"/>
      <c r="K283" s="34"/>
    </row>
    <row r="284" spans="2:11" x14ac:dyDescent="0.25">
      <c r="B284" s="3"/>
      <c r="C284" s="3"/>
      <c r="J284" s="34"/>
      <c r="K284" s="34"/>
    </row>
    <row r="285" spans="2:11" x14ac:dyDescent="0.25">
      <c r="B285" s="3"/>
      <c r="C285" s="3"/>
      <c r="J285" s="34"/>
      <c r="K285" s="34"/>
    </row>
    <row r="286" spans="2:11" x14ac:dyDescent="0.25">
      <c r="B286" s="3"/>
      <c r="C286" s="3"/>
      <c r="J286" s="34"/>
      <c r="K286" s="34"/>
    </row>
    <row r="287" spans="2:11" x14ac:dyDescent="0.25">
      <c r="B287" s="3"/>
      <c r="C287" s="3"/>
      <c r="J287" s="34"/>
      <c r="K287" s="34"/>
    </row>
    <row r="288" spans="2:11" x14ac:dyDescent="0.25">
      <c r="B288" s="3"/>
      <c r="C288" s="3"/>
      <c r="J288" s="34"/>
      <c r="K288" s="34"/>
    </row>
    <row r="289" spans="2:11" x14ac:dyDescent="0.25">
      <c r="B289" s="3"/>
      <c r="C289" s="3"/>
      <c r="J289" s="34"/>
      <c r="K289" s="34"/>
    </row>
    <row r="290" spans="2:11" x14ac:dyDescent="0.25">
      <c r="B290" s="3"/>
      <c r="C290" s="3"/>
      <c r="J290" s="34"/>
      <c r="K290" s="34"/>
    </row>
    <row r="291" spans="2:11" x14ac:dyDescent="0.25">
      <c r="B291" s="3"/>
      <c r="C291" s="3"/>
      <c r="J291" s="34"/>
      <c r="K291" s="34"/>
    </row>
    <row r="292" spans="2:11" x14ac:dyDescent="0.25">
      <c r="B292" s="3"/>
      <c r="C292" s="3"/>
      <c r="J292" s="34"/>
      <c r="K292" s="34"/>
    </row>
    <row r="293" spans="2:11" x14ac:dyDescent="0.25">
      <c r="B293" s="3"/>
      <c r="C293" s="3"/>
      <c r="J293" s="34"/>
      <c r="K293" s="34"/>
    </row>
    <row r="294" spans="2:11" x14ac:dyDescent="0.25">
      <c r="B294" s="3"/>
      <c r="C294" s="3"/>
      <c r="J294" s="34"/>
      <c r="K294" s="34"/>
    </row>
    <row r="295" spans="2:11" x14ac:dyDescent="0.25">
      <c r="B295" s="3"/>
      <c r="C295" s="3"/>
      <c r="J295" s="34"/>
      <c r="K295" s="34"/>
    </row>
    <row r="296" spans="2:11" x14ac:dyDescent="0.25">
      <c r="B296" s="3"/>
      <c r="C296" s="3"/>
      <c r="J296" s="34"/>
      <c r="K296" s="34"/>
    </row>
    <row r="297" spans="2:11" x14ac:dyDescent="0.25">
      <c r="B297" s="3"/>
      <c r="C297" s="3"/>
      <c r="J297" s="34"/>
      <c r="K297" s="34"/>
    </row>
    <row r="298" spans="2:11" x14ac:dyDescent="0.25">
      <c r="B298" s="3"/>
      <c r="C298" s="3"/>
      <c r="J298" s="34"/>
      <c r="K298" s="34"/>
    </row>
    <row r="299" spans="2:11" x14ac:dyDescent="0.25">
      <c r="B299" s="3"/>
      <c r="C299" s="3"/>
      <c r="J299" s="34"/>
      <c r="K299" s="34"/>
    </row>
    <row r="300" spans="2:11" x14ac:dyDescent="0.25">
      <c r="B300" s="3"/>
      <c r="C300" s="3"/>
      <c r="J300" s="34"/>
      <c r="K300" s="34"/>
    </row>
    <row r="301" spans="2:11" x14ac:dyDescent="0.25">
      <c r="B301" s="3"/>
      <c r="C301" s="3"/>
      <c r="J301" s="34"/>
      <c r="K301" s="34"/>
    </row>
    <row r="302" spans="2:11" x14ac:dyDescent="0.25">
      <c r="B302" s="3"/>
      <c r="C302" s="3"/>
      <c r="J302" s="34"/>
      <c r="K302" s="34"/>
    </row>
    <row r="303" spans="2:11" x14ac:dyDescent="0.25">
      <c r="B303" s="3"/>
      <c r="C303" s="3"/>
      <c r="J303" s="34"/>
      <c r="K303" s="34"/>
    </row>
    <row r="304" spans="2:11" x14ac:dyDescent="0.25">
      <c r="B304" s="3"/>
      <c r="C304" s="3"/>
      <c r="J304" s="34"/>
      <c r="K304" s="34"/>
    </row>
    <row r="305" spans="2:11" x14ac:dyDescent="0.25">
      <c r="B305" s="3"/>
      <c r="C305" s="3"/>
      <c r="J305" s="34"/>
      <c r="K305" s="34"/>
    </row>
    <row r="306" spans="2:11" x14ac:dyDescent="0.25">
      <c r="B306" s="3"/>
      <c r="C306" s="3"/>
      <c r="J306" s="34"/>
      <c r="K306" s="34"/>
    </row>
    <row r="307" spans="2:11" x14ac:dyDescent="0.25">
      <c r="B307" s="3"/>
      <c r="C307" s="3"/>
      <c r="J307" s="34"/>
      <c r="K307" s="34"/>
    </row>
    <row r="308" spans="2:11" x14ac:dyDescent="0.25">
      <c r="B308" s="3"/>
      <c r="C308" s="3"/>
      <c r="J308" s="34"/>
      <c r="K308" s="34"/>
    </row>
    <row r="309" spans="2:11" x14ac:dyDescent="0.25">
      <c r="B309" s="3"/>
      <c r="C309" s="3"/>
      <c r="J309" s="34"/>
      <c r="K309" s="34"/>
    </row>
    <row r="310" spans="2:11" x14ac:dyDescent="0.25">
      <c r="B310" s="3"/>
      <c r="C310" s="3"/>
      <c r="J310" s="34"/>
      <c r="K310" s="34"/>
    </row>
    <row r="311" spans="2:11" x14ac:dyDescent="0.25">
      <c r="B311" s="3"/>
      <c r="C311" s="3"/>
      <c r="J311" s="34"/>
      <c r="K311" s="34"/>
    </row>
    <row r="312" spans="2:11" x14ac:dyDescent="0.25">
      <c r="B312" s="3"/>
      <c r="C312" s="3"/>
      <c r="J312" s="34"/>
      <c r="K312" s="34"/>
    </row>
    <row r="313" spans="2:11" x14ac:dyDescent="0.25">
      <c r="B313" s="3"/>
      <c r="C313" s="3"/>
      <c r="J313" s="34"/>
      <c r="K313" s="34"/>
    </row>
    <row r="314" spans="2:11" x14ac:dyDescent="0.25">
      <c r="B314" s="3"/>
      <c r="C314" s="3"/>
      <c r="J314" s="34"/>
      <c r="K314" s="34"/>
    </row>
    <row r="315" spans="2:11" x14ac:dyDescent="0.25">
      <c r="B315" s="3"/>
      <c r="C315" s="3"/>
      <c r="J315" s="34"/>
      <c r="K315" s="34"/>
    </row>
    <row r="316" spans="2:11" x14ac:dyDescent="0.25">
      <c r="B316" s="3"/>
      <c r="C316" s="3"/>
      <c r="J316" s="34"/>
      <c r="K316" s="34"/>
    </row>
    <row r="317" spans="2:11" x14ac:dyDescent="0.25">
      <c r="B317" s="3"/>
      <c r="C317" s="3"/>
      <c r="J317" s="34"/>
      <c r="K317" s="34"/>
    </row>
    <row r="318" spans="2:11" x14ac:dyDescent="0.25">
      <c r="B318" s="3"/>
      <c r="C318" s="3"/>
      <c r="J318" s="34"/>
      <c r="K318" s="34"/>
    </row>
    <row r="319" spans="2:11" x14ac:dyDescent="0.25">
      <c r="B319" s="3"/>
      <c r="C319" s="3"/>
      <c r="J319" s="34"/>
      <c r="K319" s="34"/>
    </row>
    <row r="320" spans="2:11" x14ac:dyDescent="0.25">
      <c r="B320" s="3"/>
      <c r="C320" s="3"/>
      <c r="J320" s="34"/>
      <c r="K320" s="34"/>
    </row>
    <row r="321" spans="2:11" x14ac:dyDescent="0.25">
      <c r="B321" s="3"/>
      <c r="C321" s="3"/>
      <c r="J321" s="34"/>
      <c r="K321" s="34"/>
    </row>
    <row r="322" spans="2:11" x14ac:dyDescent="0.25">
      <c r="B322" s="3"/>
      <c r="C322" s="3"/>
      <c r="J322" s="34"/>
      <c r="K322" s="34"/>
    </row>
    <row r="323" spans="2:11" x14ac:dyDescent="0.25">
      <c r="B323" s="3"/>
      <c r="C323" s="3"/>
      <c r="J323" s="34"/>
      <c r="K323" s="34"/>
    </row>
    <row r="324" spans="2:11" x14ac:dyDescent="0.25">
      <c r="B324" s="3"/>
      <c r="C324" s="3"/>
      <c r="J324" s="34"/>
      <c r="K324" s="34"/>
    </row>
    <row r="325" spans="2:11" x14ac:dyDescent="0.25">
      <c r="B325" s="3"/>
      <c r="C325" s="3"/>
      <c r="J325" s="34"/>
      <c r="K325" s="34"/>
    </row>
    <row r="326" spans="2:11" x14ac:dyDescent="0.25">
      <c r="B326" s="3"/>
      <c r="C326" s="3"/>
      <c r="J326" s="34"/>
      <c r="K326" s="34"/>
    </row>
    <row r="327" spans="2:11" x14ac:dyDescent="0.25">
      <c r="B327" s="3"/>
      <c r="C327" s="3"/>
      <c r="J327" s="34"/>
      <c r="K327" s="34"/>
    </row>
    <row r="328" spans="2:11" x14ac:dyDescent="0.25">
      <c r="B328" s="3"/>
      <c r="C328" s="3"/>
      <c r="J328" s="34"/>
      <c r="K328" s="34"/>
    </row>
    <row r="329" spans="2:11" x14ac:dyDescent="0.25">
      <c r="B329" s="3"/>
      <c r="C329" s="3"/>
      <c r="J329" s="34"/>
      <c r="K329" s="34"/>
    </row>
    <row r="330" spans="2:11" x14ac:dyDescent="0.25">
      <c r="B330" s="3"/>
      <c r="C330" s="3"/>
      <c r="J330" s="34"/>
      <c r="K330" s="34"/>
    </row>
    <row r="331" spans="2:11" x14ac:dyDescent="0.25">
      <c r="B331" s="3"/>
      <c r="C331" s="3"/>
      <c r="J331" s="34"/>
      <c r="K331" s="34"/>
    </row>
    <row r="332" spans="2:11" x14ac:dyDescent="0.25">
      <c r="B332" s="3"/>
      <c r="C332" s="3"/>
      <c r="J332" s="34"/>
      <c r="K332" s="34"/>
    </row>
    <row r="333" spans="2:11" x14ac:dyDescent="0.25">
      <c r="B333" s="3"/>
      <c r="C333" s="3"/>
      <c r="J333" s="34"/>
      <c r="K333" s="34"/>
    </row>
    <row r="334" spans="2:11" x14ac:dyDescent="0.25">
      <c r="B334" s="3"/>
      <c r="C334" s="3"/>
      <c r="J334" s="34"/>
      <c r="K334" s="34"/>
    </row>
    <row r="335" spans="2:11" x14ac:dyDescent="0.25">
      <c r="B335" s="3"/>
      <c r="C335" s="3"/>
      <c r="J335" s="34"/>
      <c r="K335" s="34"/>
    </row>
    <row r="336" spans="2:11" x14ac:dyDescent="0.25">
      <c r="B336" s="3"/>
      <c r="C336" s="3"/>
      <c r="J336" s="34"/>
      <c r="K336" s="34"/>
    </row>
    <row r="337" spans="2:11" x14ac:dyDescent="0.25">
      <c r="B337" s="3"/>
      <c r="C337" s="3"/>
      <c r="J337" s="34"/>
      <c r="K337" s="34"/>
    </row>
    <row r="338" spans="2:11" x14ac:dyDescent="0.25">
      <c r="B338" s="3"/>
      <c r="C338" s="3"/>
      <c r="J338" s="34"/>
      <c r="K338" s="34"/>
    </row>
    <row r="339" spans="2:11" x14ac:dyDescent="0.25">
      <c r="B339" s="3"/>
      <c r="C339" s="3"/>
      <c r="J339" s="34"/>
      <c r="K339" s="34"/>
    </row>
    <row r="340" spans="2:11" x14ac:dyDescent="0.25">
      <c r="B340" s="3"/>
      <c r="C340" s="3"/>
      <c r="J340" s="34"/>
      <c r="K340" s="34"/>
    </row>
    <row r="341" spans="2:11" x14ac:dyDescent="0.25">
      <c r="B341" s="3"/>
      <c r="C341" s="3"/>
      <c r="J341" s="34"/>
      <c r="K341" s="34"/>
    </row>
    <row r="342" spans="2:11" x14ac:dyDescent="0.25">
      <c r="B342" s="3"/>
      <c r="C342" s="3"/>
      <c r="J342" s="34"/>
      <c r="K342" s="34"/>
    </row>
    <row r="343" spans="2:11" x14ac:dyDescent="0.25">
      <c r="B343" s="3"/>
      <c r="C343" s="3"/>
      <c r="J343" s="34"/>
      <c r="K343" s="34"/>
    </row>
    <row r="344" spans="2:11" x14ac:dyDescent="0.25">
      <c r="B344" s="3"/>
      <c r="C344" s="3"/>
      <c r="J344" s="34"/>
      <c r="K344" s="34"/>
    </row>
    <row r="345" spans="2:11" x14ac:dyDescent="0.25">
      <c r="B345" s="3"/>
      <c r="C345" s="3"/>
      <c r="J345" s="34"/>
      <c r="K345" s="34"/>
    </row>
    <row r="346" spans="2:11" x14ac:dyDescent="0.25">
      <c r="B346" s="3"/>
      <c r="C346" s="3"/>
      <c r="J346" s="34"/>
      <c r="K346" s="34"/>
    </row>
    <row r="347" spans="2:11" x14ac:dyDescent="0.25">
      <c r="B347" s="3"/>
      <c r="C347" s="3"/>
      <c r="J347" s="34"/>
      <c r="K347" s="34"/>
    </row>
    <row r="348" spans="2:11" x14ac:dyDescent="0.25">
      <c r="B348" s="3"/>
      <c r="C348" s="3"/>
      <c r="J348" s="34"/>
      <c r="K348" s="34"/>
    </row>
    <row r="349" spans="2:11" x14ac:dyDescent="0.25">
      <c r="B349" s="3"/>
      <c r="C349" s="3"/>
      <c r="J349" s="34"/>
      <c r="K349" s="34"/>
    </row>
    <row r="350" spans="2:11" x14ac:dyDescent="0.25">
      <c r="B350" s="3"/>
      <c r="C350" s="3"/>
      <c r="J350" s="34"/>
      <c r="K350" s="34"/>
    </row>
    <row r="351" spans="2:11" x14ac:dyDescent="0.25">
      <c r="B351" s="3"/>
      <c r="C351" s="3"/>
      <c r="J351" s="34"/>
      <c r="K351" s="34"/>
    </row>
    <row r="352" spans="2:11" x14ac:dyDescent="0.25">
      <c r="B352" s="3"/>
      <c r="C352" s="3"/>
      <c r="J352" s="34"/>
      <c r="K352" s="34"/>
    </row>
    <row r="353" spans="2:11" x14ac:dyDescent="0.25">
      <c r="B353" s="3"/>
      <c r="C353" s="3"/>
      <c r="J353" s="34"/>
      <c r="K353" s="34"/>
    </row>
    <row r="354" spans="2:11" x14ac:dyDescent="0.25">
      <c r="B354" s="3"/>
      <c r="C354" s="3"/>
      <c r="J354" s="34"/>
      <c r="K354" s="34"/>
    </row>
    <row r="355" spans="2:11" x14ac:dyDescent="0.25">
      <c r="B355" s="3"/>
      <c r="C355" s="3"/>
      <c r="J355" s="34"/>
      <c r="K355" s="34"/>
    </row>
    <row r="356" spans="2:11" x14ac:dyDescent="0.25">
      <c r="B356" s="3"/>
      <c r="C356" s="3"/>
      <c r="J356" s="34"/>
      <c r="K356" s="34"/>
    </row>
    <row r="357" spans="2:11" x14ac:dyDescent="0.25">
      <c r="B357" s="3"/>
      <c r="C357" s="3"/>
      <c r="J357" s="34"/>
      <c r="K357" s="34"/>
    </row>
    <row r="358" spans="2:11" x14ac:dyDescent="0.25">
      <c r="B358" s="3"/>
      <c r="C358" s="3"/>
      <c r="J358" s="34"/>
      <c r="K358" s="34"/>
    </row>
    <row r="359" spans="2:11" x14ac:dyDescent="0.25">
      <c r="B359" s="3"/>
      <c r="C359" s="3"/>
      <c r="J359" s="34"/>
      <c r="K359" s="34"/>
    </row>
    <row r="360" spans="2:11" x14ac:dyDescent="0.25">
      <c r="B360" s="3"/>
      <c r="C360" s="3"/>
      <c r="J360" s="34"/>
      <c r="K360" s="34"/>
    </row>
    <row r="361" spans="2:11" x14ac:dyDescent="0.25">
      <c r="B361" s="3"/>
      <c r="C361" s="3"/>
      <c r="J361" s="34"/>
      <c r="K361" s="34"/>
    </row>
    <row r="362" spans="2:11" x14ac:dyDescent="0.25">
      <c r="B362" s="3"/>
      <c r="C362" s="3"/>
      <c r="J362" s="34"/>
      <c r="K362" s="34"/>
    </row>
    <row r="363" spans="2:11" x14ac:dyDescent="0.25">
      <c r="B363" s="3"/>
      <c r="C363" s="3"/>
      <c r="J363" s="34"/>
      <c r="K363" s="34"/>
    </row>
    <row r="364" spans="2:11" x14ac:dyDescent="0.25">
      <c r="B364" s="3"/>
      <c r="C364" s="3"/>
      <c r="J364" s="34"/>
      <c r="K364" s="34"/>
    </row>
    <row r="365" spans="2:11" x14ac:dyDescent="0.25">
      <c r="B365" s="3"/>
      <c r="C365" s="3"/>
      <c r="J365" s="34"/>
      <c r="K365" s="34"/>
    </row>
    <row r="366" spans="2:11" x14ac:dyDescent="0.25">
      <c r="B366" s="3"/>
      <c r="C366" s="3"/>
      <c r="J366" s="34"/>
      <c r="K366" s="34"/>
    </row>
    <row r="367" spans="2:11" x14ac:dyDescent="0.25">
      <c r="B367" s="3"/>
      <c r="C367" s="3"/>
      <c r="J367" s="34"/>
      <c r="K367" s="34"/>
    </row>
    <row r="368" spans="2:11" x14ac:dyDescent="0.25">
      <c r="B368" s="3"/>
      <c r="C368" s="3"/>
      <c r="J368" s="34"/>
      <c r="K368" s="34"/>
    </row>
    <row r="369" spans="2:11" x14ac:dyDescent="0.25">
      <c r="B369" s="3"/>
      <c r="C369" s="3"/>
      <c r="J369" s="34"/>
      <c r="K369" s="34"/>
    </row>
    <row r="370" spans="2:11" x14ac:dyDescent="0.25">
      <c r="B370" s="3"/>
      <c r="C370" s="3"/>
      <c r="J370" s="34"/>
      <c r="K370" s="34"/>
    </row>
    <row r="371" spans="2:11" x14ac:dyDescent="0.25">
      <c r="B371" s="3"/>
      <c r="C371" s="3"/>
      <c r="J371" s="34"/>
      <c r="K371" s="34"/>
    </row>
    <row r="372" spans="2:11" x14ac:dyDescent="0.25">
      <c r="B372" s="3"/>
      <c r="C372" s="3"/>
      <c r="J372" s="34"/>
      <c r="K372" s="34"/>
    </row>
    <row r="373" spans="2:11" x14ac:dyDescent="0.25">
      <c r="B373" s="3"/>
      <c r="C373" s="3"/>
      <c r="J373" s="34"/>
      <c r="K373" s="34"/>
    </row>
    <row r="374" spans="2:11" x14ac:dyDescent="0.25">
      <c r="B374" s="3"/>
      <c r="C374" s="3"/>
      <c r="J374" s="34"/>
      <c r="K374" s="34"/>
    </row>
    <row r="375" spans="2:11" x14ac:dyDescent="0.25">
      <c r="B375" s="3"/>
      <c r="C375" s="3"/>
      <c r="J375" s="34"/>
      <c r="K375" s="34"/>
    </row>
    <row r="376" spans="2:11" x14ac:dyDescent="0.25">
      <c r="B376" s="3"/>
      <c r="C376" s="3"/>
      <c r="J376" s="34"/>
      <c r="K376" s="34"/>
    </row>
    <row r="377" spans="2:11" x14ac:dyDescent="0.25">
      <c r="B377" s="3"/>
      <c r="C377" s="3"/>
      <c r="J377" s="34"/>
      <c r="K377" s="34"/>
    </row>
    <row r="378" spans="2:11" x14ac:dyDescent="0.25">
      <c r="B378" s="3"/>
      <c r="C378" s="3"/>
      <c r="J378" s="34"/>
      <c r="K378" s="34"/>
    </row>
    <row r="379" spans="2:11" x14ac:dyDescent="0.25">
      <c r="B379" s="3"/>
      <c r="C379" s="3"/>
      <c r="J379" s="34"/>
      <c r="K379" s="34"/>
    </row>
    <row r="380" spans="2:11" x14ac:dyDescent="0.25">
      <c r="B380" s="3"/>
      <c r="C380" s="3"/>
      <c r="J380" s="34"/>
      <c r="K380" s="34"/>
    </row>
    <row r="381" spans="2:11" x14ac:dyDescent="0.25">
      <c r="B381" s="3"/>
      <c r="C381" s="3"/>
      <c r="J381" s="34"/>
      <c r="K381" s="34"/>
    </row>
    <row r="382" spans="2:11" x14ac:dyDescent="0.25">
      <c r="B382" s="3"/>
      <c r="C382" s="3"/>
      <c r="J382" s="34"/>
      <c r="K382" s="34"/>
    </row>
    <row r="383" spans="2:11" x14ac:dyDescent="0.25">
      <c r="B383" s="3"/>
      <c r="C383" s="3"/>
      <c r="J383" s="34"/>
      <c r="K383" s="34"/>
    </row>
    <row r="384" spans="2:11" x14ac:dyDescent="0.25">
      <c r="B384" s="3"/>
      <c r="C384" s="3"/>
      <c r="J384" s="34"/>
      <c r="K384" s="34"/>
    </row>
    <row r="385" spans="2:11" x14ac:dyDescent="0.25">
      <c r="B385" s="3"/>
      <c r="C385" s="3"/>
      <c r="J385" s="34"/>
      <c r="K385" s="34"/>
    </row>
    <row r="386" spans="2:11" x14ac:dyDescent="0.25">
      <c r="B386" s="3"/>
      <c r="C386" s="3"/>
      <c r="J386" s="34"/>
      <c r="K386" s="34"/>
    </row>
    <row r="387" spans="2:11" x14ac:dyDescent="0.25">
      <c r="B387" s="3"/>
      <c r="C387" s="3"/>
      <c r="J387" s="34"/>
      <c r="K387" s="34"/>
    </row>
    <row r="388" spans="2:11" x14ac:dyDescent="0.25">
      <c r="B388" s="3"/>
      <c r="C388" s="3"/>
      <c r="J388" s="34"/>
      <c r="K388" s="34"/>
    </row>
    <row r="389" spans="2:11" x14ac:dyDescent="0.25">
      <c r="B389" s="3"/>
      <c r="C389" s="3"/>
      <c r="J389" s="34"/>
      <c r="K389" s="34"/>
    </row>
    <row r="390" spans="2:11" x14ac:dyDescent="0.25">
      <c r="B390" s="3"/>
      <c r="C390" s="3"/>
      <c r="J390" s="34"/>
      <c r="K390" s="34"/>
    </row>
    <row r="391" spans="2:11" x14ac:dyDescent="0.25">
      <c r="B391" s="3"/>
      <c r="C391" s="3"/>
      <c r="J391" s="34"/>
      <c r="K391" s="34"/>
    </row>
    <row r="392" spans="2:11" x14ac:dyDescent="0.25">
      <c r="B392" s="3"/>
      <c r="C392" s="3"/>
      <c r="J392" s="34"/>
      <c r="K392" s="34"/>
    </row>
    <row r="393" spans="2:11" x14ac:dyDescent="0.25">
      <c r="B393" s="3"/>
      <c r="C393" s="3"/>
      <c r="J393" s="34"/>
      <c r="K393" s="34"/>
    </row>
    <row r="394" spans="2:11" x14ac:dyDescent="0.25">
      <c r="B394" s="3"/>
      <c r="C394" s="3"/>
      <c r="J394" s="34"/>
      <c r="K394" s="34"/>
    </row>
    <row r="395" spans="2:11" x14ac:dyDescent="0.25">
      <c r="B395" s="3"/>
      <c r="C395" s="3"/>
      <c r="J395" s="34"/>
      <c r="K395" s="34"/>
    </row>
    <row r="396" spans="2:11" x14ac:dyDescent="0.25">
      <c r="B396" s="3"/>
      <c r="C396" s="3"/>
      <c r="J396" s="34"/>
      <c r="K396" s="34"/>
    </row>
    <row r="397" spans="2:11" x14ac:dyDescent="0.25">
      <c r="B397" s="3"/>
      <c r="C397" s="3"/>
      <c r="J397" s="34"/>
      <c r="K397" s="34"/>
    </row>
    <row r="398" spans="2:11" x14ac:dyDescent="0.25">
      <c r="B398" s="3"/>
      <c r="C398" s="3"/>
      <c r="J398" s="34"/>
      <c r="K398" s="34"/>
    </row>
    <row r="399" spans="2:11" x14ac:dyDescent="0.25">
      <c r="B399" s="3"/>
      <c r="C399" s="3"/>
      <c r="J399" s="34"/>
      <c r="K399" s="34"/>
    </row>
    <row r="400" spans="2:11" x14ac:dyDescent="0.25">
      <c r="B400" s="3"/>
      <c r="C400" s="3"/>
      <c r="J400" s="34"/>
      <c r="K400" s="34"/>
    </row>
    <row r="401" spans="2:11" x14ac:dyDescent="0.25">
      <c r="B401" s="3"/>
      <c r="C401" s="3"/>
      <c r="J401" s="34"/>
      <c r="K401" s="34"/>
    </row>
    <row r="402" spans="2:11" x14ac:dyDescent="0.25">
      <c r="B402" s="3"/>
      <c r="C402" s="3"/>
      <c r="J402" s="34"/>
      <c r="K402" s="34"/>
    </row>
    <row r="403" spans="2:11" x14ac:dyDescent="0.25">
      <c r="B403" s="3"/>
      <c r="C403" s="3"/>
      <c r="J403" s="34"/>
      <c r="K403" s="34"/>
    </row>
    <row r="404" spans="2:11" x14ac:dyDescent="0.25">
      <c r="B404" s="3"/>
      <c r="C404" s="3"/>
      <c r="J404" s="34"/>
      <c r="K404" s="34"/>
    </row>
    <row r="405" spans="2:11" x14ac:dyDescent="0.25">
      <c r="B405" s="3"/>
      <c r="C405" s="3"/>
      <c r="J405" s="34"/>
      <c r="K405" s="34"/>
    </row>
    <row r="406" spans="2:11" x14ac:dyDescent="0.25">
      <c r="B406" s="3"/>
      <c r="C406" s="3"/>
      <c r="J406" s="34"/>
      <c r="K406" s="34"/>
    </row>
    <row r="407" spans="2:11" x14ac:dyDescent="0.25">
      <c r="B407" s="3"/>
      <c r="C407" s="3"/>
      <c r="J407" s="34"/>
      <c r="K407" s="34"/>
    </row>
    <row r="408" spans="2:11" x14ac:dyDescent="0.25">
      <c r="B408" s="3"/>
      <c r="C408" s="3"/>
      <c r="J408" s="34"/>
      <c r="K408" s="34"/>
    </row>
    <row r="409" spans="2:11" x14ac:dyDescent="0.25">
      <c r="B409" s="3"/>
      <c r="C409" s="3"/>
      <c r="J409" s="34"/>
      <c r="K409" s="34"/>
    </row>
    <row r="410" spans="2:11" x14ac:dyDescent="0.25">
      <c r="B410" s="3"/>
      <c r="C410" s="3"/>
      <c r="J410" s="34"/>
      <c r="K410" s="34"/>
    </row>
    <row r="411" spans="2:11" x14ac:dyDescent="0.25">
      <c r="B411" s="3"/>
      <c r="C411" s="3"/>
      <c r="J411" s="34"/>
      <c r="K411" s="34"/>
    </row>
    <row r="412" spans="2:11" x14ac:dyDescent="0.25">
      <c r="B412" s="3"/>
      <c r="C412" s="3"/>
      <c r="J412" s="34"/>
      <c r="K412" s="34"/>
    </row>
    <row r="413" spans="2:11" x14ac:dyDescent="0.25">
      <c r="B413" s="3"/>
      <c r="C413" s="3"/>
      <c r="J413" s="34"/>
      <c r="K413" s="34"/>
    </row>
    <row r="414" spans="2:11" x14ac:dyDescent="0.25">
      <c r="B414" s="3"/>
      <c r="C414" s="3"/>
      <c r="J414" s="34"/>
      <c r="K414" s="34"/>
    </row>
    <row r="415" spans="2:11" x14ac:dyDescent="0.25">
      <c r="B415" s="3"/>
      <c r="C415" s="3"/>
      <c r="J415" s="34"/>
      <c r="K415" s="34"/>
    </row>
    <row r="416" spans="2:11" x14ac:dyDescent="0.25">
      <c r="B416" s="3"/>
      <c r="C416" s="3"/>
      <c r="J416" s="34"/>
      <c r="K416" s="34"/>
    </row>
    <row r="417" spans="2:11" x14ac:dyDescent="0.25">
      <c r="B417" s="3"/>
      <c r="C417" s="3"/>
      <c r="J417" s="34"/>
      <c r="K417" s="34"/>
    </row>
    <row r="418" spans="2:11" x14ac:dyDescent="0.25">
      <c r="B418" s="3"/>
      <c r="C418" s="3"/>
      <c r="J418" s="34"/>
      <c r="K418" s="34"/>
    </row>
    <row r="419" spans="2:11" x14ac:dyDescent="0.25">
      <c r="B419" s="3"/>
      <c r="C419" s="3"/>
      <c r="J419" s="34"/>
      <c r="K419" s="34"/>
    </row>
    <row r="420" spans="2:11" x14ac:dyDescent="0.25">
      <c r="B420" s="3"/>
      <c r="C420" s="3"/>
      <c r="J420" s="34"/>
      <c r="K420" s="34"/>
    </row>
    <row r="421" spans="2:11" x14ac:dyDescent="0.25">
      <c r="B421" s="3"/>
      <c r="C421" s="3"/>
      <c r="J421" s="34"/>
      <c r="K421" s="34"/>
    </row>
    <row r="422" spans="2:11" x14ac:dyDescent="0.25">
      <c r="B422" s="3"/>
      <c r="C422" s="3"/>
      <c r="J422" s="34"/>
      <c r="K422" s="34"/>
    </row>
    <row r="423" spans="2:11" x14ac:dyDescent="0.25">
      <c r="B423" s="3"/>
      <c r="C423" s="3"/>
      <c r="J423" s="34"/>
      <c r="K423" s="34"/>
    </row>
    <row r="424" spans="2:11" x14ac:dyDescent="0.25">
      <c r="B424" s="3"/>
      <c r="C424" s="3"/>
      <c r="J424" s="34"/>
      <c r="K424" s="34"/>
    </row>
    <row r="425" spans="2:11" x14ac:dyDescent="0.25">
      <c r="B425" s="3"/>
      <c r="C425" s="3"/>
      <c r="J425" s="34"/>
      <c r="K425" s="34"/>
    </row>
    <row r="426" spans="2:11" x14ac:dyDescent="0.25">
      <c r="B426" s="3"/>
      <c r="C426" s="3"/>
      <c r="J426" s="34"/>
      <c r="K426" s="34"/>
    </row>
    <row r="427" spans="2:11" x14ac:dyDescent="0.25">
      <c r="B427" s="3"/>
      <c r="C427" s="3"/>
      <c r="J427" s="34"/>
      <c r="K427" s="34"/>
    </row>
    <row r="428" spans="2:11" x14ac:dyDescent="0.25">
      <c r="B428" s="3"/>
      <c r="C428" s="3"/>
      <c r="J428" s="34"/>
      <c r="K428" s="34"/>
    </row>
    <row r="429" spans="2:11" x14ac:dyDescent="0.25">
      <c r="B429" s="3"/>
      <c r="C429" s="3"/>
      <c r="J429" s="34"/>
      <c r="K429" s="34"/>
    </row>
    <row r="430" spans="2:11" x14ac:dyDescent="0.25">
      <c r="B430" s="3"/>
      <c r="C430" s="3"/>
      <c r="J430" s="34"/>
      <c r="K430" s="34"/>
    </row>
    <row r="431" spans="2:11" x14ac:dyDescent="0.25">
      <c r="B431" s="3"/>
      <c r="C431" s="3"/>
      <c r="J431" s="34"/>
      <c r="K431" s="34"/>
    </row>
    <row r="432" spans="2:11" x14ac:dyDescent="0.25">
      <c r="B432" s="3"/>
      <c r="C432" s="3"/>
      <c r="J432" s="34"/>
      <c r="K432" s="34"/>
    </row>
    <row r="433" spans="2:11" x14ac:dyDescent="0.25">
      <c r="B433" s="3"/>
      <c r="C433" s="3"/>
      <c r="J433" s="34"/>
      <c r="K433" s="34"/>
    </row>
    <row r="434" spans="2:11" x14ac:dyDescent="0.25">
      <c r="B434" s="3"/>
      <c r="C434" s="3"/>
      <c r="J434" s="34"/>
      <c r="K434" s="34"/>
    </row>
    <row r="435" spans="2:11" x14ac:dyDescent="0.25">
      <c r="B435" s="3"/>
      <c r="C435" s="3"/>
      <c r="J435" s="34"/>
      <c r="K435" s="34"/>
    </row>
    <row r="436" spans="2:11" x14ac:dyDescent="0.25">
      <c r="B436" s="3"/>
      <c r="C436" s="3"/>
      <c r="J436" s="34"/>
      <c r="K436" s="34"/>
    </row>
    <row r="437" spans="2:11" x14ac:dyDescent="0.25">
      <c r="B437" s="3"/>
      <c r="C437" s="3"/>
      <c r="J437" s="34"/>
      <c r="K437" s="34"/>
    </row>
    <row r="438" spans="2:11" x14ac:dyDescent="0.25">
      <c r="B438" s="3"/>
      <c r="C438" s="3"/>
      <c r="J438" s="34"/>
      <c r="K438" s="34"/>
    </row>
    <row r="439" spans="2:11" x14ac:dyDescent="0.25">
      <c r="B439" s="3"/>
      <c r="C439" s="3"/>
      <c r="J439" s="34"/>
      <c r="K439" s="34"/>
    </row>
    <row r="440" spans="2:11" x14ac:dyDescent="0.25">
      <c r="B440" s="3"/>
      <c r="C440" s="3"/>
      <c r="J440" s="34"/>
      <c r="K440" s="34"/>
    </row>
    <row r="441" spans="2:11" x14ac:dyDescent="0.25">
      <c r="B441" s="3"/>
      <c r="C441" s="3"/>
      <c r="J441" s="34"/>
      <c r="K441" s="34"/>
    </row>
    <row r="442" spans="2:11" x14ac:dyDescent="0.25">
      <c r="B442" s="3"/>
      <c r="C442" s="3"/>
      <c r="J442" s="34"/>
      <c r="K442" s="34"/>
    </row>
    <row r="443" spans="2:11" x14ac:dyDescent="0.25">
      <c r="B443" s="3"/>
      <c r="C443" s="3"/>
      <c r="J443" s="34"/>
      <c r="K443" s="34"/>
    </row>
    <row r="444" spans="2:11" x14ac:dyDescent="0.25">
      <c r="B444" s="3"/>
      <c r="C444" s="3"/>
      <c r="J444" s="34"/>
      <c r="K444" s="34"/>
    </row>
    <row r="445" spans="2:11" x14ac:dyDescent="0.25">
      <c r="B445" s="3"/>
      <c r="C445" s="3"/>
      <c r="J445" s="34"/>
      <c r="K445" s="34"/>
    </row>
    <row r="446" spans="2:11" x14ac:dyDescent="0.25">
      <c r="B446" s="3"/>
      <c r="C446" s="3"/>
      <c r="J446" s="34"/>
      <c r="K446" s="34"/>
    </row>
    <row r="447" spans="2:11" x14ac:dyDescent="0.25">
      <c r="B447" s="3"/>
      <c r="C447" s="3"/>
      <c r="J447" s="34"/>
      <c r="K447" s="34"/>
    </row>
    <row r="448" spans="2:11" x14ac:dyDescent="0.25">
      <c r="B448" s="3"/>
      <c r="C448" s="3"/>
      <c r="J448" s="34"/>
      <c r="K448" s="34"/>
    </row>
    <row r="449" spans="2:11" x14ac:dyDescent="0.25">
      <c r="B449" s="3"/>
      <c r="C449" s="3"/>
      <c r="J449" s="34"/>
      <c r="K449" s="34"/>
    </row>
    <row r="450" spans="2:11" x14ac:dyDescent="0.25">
      <c r="B450" s="3"/>
      <c r="C450" s="3"/>
      <c r="J450" s="34"/>
      <c r="K450" s="34"/>
    </row>
    <row r="451" spans="2:11" x14ac:dyDescent="0.25">
      <c r="B451" s="3"/>
      <c r="C451" s="3"/>
      <c r="J451" s="34"/>
      <c r="K451" s="34"/>
    </row>
    <row r="452" spans="2:11" x14ac:dyDescent="0.25">
      <c r="B452" s="3"/>
      <c r="C452" s="3"/>
      <c r="J452" s="34"/>
      <c r="K452" s="34"/>
    </row>
    <row r="453" spans="2:11" x14ac:dyDescent="0.25">
      <c r="B453" s="3"/>
      <c r="C453" s="3"/>
      <c r="J453" s="34"/>
      <c r="K453" s="34"/>
    </row>
    <row r="454" spans="2:11" x14ac:dyDescent="0.25">
      <c r="B454" s="3"/>
      <c r="C454" s="3"/>
      <c r="J454" s="34"/>
      <c r="K454" s="34"/>
    </row>
    <row r="455" spans="2:11" x14ac:dyDescent="0.25">
      <c r="B455" s="3"/>
      <c r="C455" s="3"/>
      <c r="J455" s="34"/>
      <c r="K455" s="34"/>
    </row>
    <row r="456" spans="2:11" x14ac:dyDescent="0.25">
      <c r="B456" s="3"/>
      <c r="C456" s="3"/>
      <c r="J456" s="34"/>
      <c r="K456" s="34"/>
    </row>
    <row r="457" spans="2:11" x14ac:dyDescent="0.25">
      <c r="B457" s="3"/>
      <c r="C457" s="3"/>
      <c r="J457" s="34"/>
      <c r="K457" s="34"/>
    </row>
    <row r="458" spans="2:11" x14ac:dyDescent="0.25">
      <c r="B458" s="3"/>
      <c r="C458" s="3"/>
      <c r="J458" s="34"/>
      <c r="K458" s="34"/>
    </row>
    <row r="459" spans="2:11" x14ac:dyDescent="0.25">
      <c r="B459" s="3"/>
      <c r="C459" s="3"/>
      <c r="J459" s="34"/>
      <c r="K459" s="34"/>
    </row>
    <row r="460" spans="2:11" x14ac:dyDescent="0.25">
      <c r="B460" s="3"/>
      <c r="C460" s="3"/>
      <c r="J460" s="34"/>
      <c r="K460" s="34"/>
    </row>
    <row r="461" spans="2:11" x14ac:dyDescent="0.25">
      <c r="B461" s="3"/>
      <c r="C461" s="3"/>
      <c r="J461" s="34"/>
      <c r="K461" s="34"/>
    </row>
    <row r="462" spans="2:11" x14ac:dyDescent="0.25">
      <c r="B462" s="3"/>
      <c r="C462" s="3"/>
      <c r="J462" s="34"/>
      <c r="K462" s="34"/>
    </row>
    <row r="463" spans="2:11" x14ac:dyDescent="0.25">
      <c r="B463" s="3"/>
      <c r="C463" s="3"/>
      <c r="J463" s="34"/>
      <c r="K463" s="34"/>
    </row>
    <row r="464" spans="2:11" x14ac:dyDescent="0.25">
      <c r="B464" s="3"/>
      <c r="C464" s="3"/>
      <c r="J464" s="34"/>
      <c r="K464" s="34"/>
    </row>
    <row r="465" spans="2:11" x14ac:dyDescent="0.25">
      <c r="B465" s="3"/>
      <c r="C465" s="3"/>
      <c r="J465" s="34"/>
      <c r="K465" s="34"/>
    </row>
    <row r="466" spans="2:11" x14ac:dyDescent="0.25">
      <c r="B466" s="3"/>
      <c r="C466" s="3"/>
      <c r="J466" s="34"/>
      <c r="K466" s="34"/>
    </row>
    <row r="467" spans="2:11" x14ac:dyDescent="0.25">
      <c r="B467" s="3"/>
      <c r="C467" s="3"/>
      <c r="J467" s="34"/>
      <c r="K467" s="34"/>
    </row>
    <row r="468" spans="2:11" x14ac:dyDescent="0.25">
      <c r="B468" s="3"/>
      <c r="C468" s="3"/>
      <c r="J468" s="34"/>
      <c r="K468" s="34"/>
    </row>
    <row r="469" spans="2:11" x14ac:dyDescent="0.25">
      <c r="B469" s="3"/>
      <c r="C469" s="3"/>
      <c r="J469" s="34"/>
      <c r="K469" s="34"/>
    </row>
    <row r="470" spans="2:11" x14ac:dyDescent="0.25">
      <c r="B470" s="3"/>
      <c r="C470" s="3"/>
      <c r="J470" s="34"/>
      <c r="K470" s="34"/>
    </row>
    <row r="471" spans="2:11" x14ac:dyDescent="0.25">
      <c r="B471" s="3"/>
      <c r="C471" s="3"/>
      <c r="J471" s="34"/>
      <c r="K471" s="34"/>
    </row>
    <row r="472" spans="2:11" x14ac:dyDescent="0.25">
      <c r="B472" s="3"/>
      <c r="C472" s="3"/>
      <c r="J472" s="34"/>
      <c r="K472" s="34"/>
    </row>
    <row r="473" spans="2:11" x14ac:dyDescent="0.25">
      <c r="B473" s="3"/>
      <c r="C473" s="3"/>
      <c r="J473" s="34"/>
      <c r="K473" s="34"/>
    </row>
    <row r="474" spans="2:11" x14ac:dyDescent="0.25">
      <c r="B474" s="3"/>
      <c r="C474" s="3"/>
      <c r="J474" s="34"/>
      <c r="K474" s="34"/>
    </row>
    <row r="475" spans="2:11" x14ac:dyDescent="0.25">
      <c r="B475" s="3"/>
      <c r="C475" s="3"/>
      <c r="J475" s="34"/>
      <c r="K475" s="34"/>
    </row>
    <row r="476" spans="2:11" x14ac:dyDescent="0.25">
      <c r="B476" s="3"/>
      <c r="C476" s="3"/>
      <c r="J476" s="34"/>
      <c r="K476" s="34"/>
    </row>
    <row r="477" spans="2:11" x14ac:dyDescent="0.25">
      <c r="B477" s="3"/>
      <c r="C477" s="3"/>
      <c r="J477" s="34"/>
      <c r="K477" s="34"/>
    </row>
    <row r="478" spans="2:11" x14ac:dyDescent="0.25">
      <c r="B478" s="3"/>
      <c r="C478" s="3"/>
      <c r="J478" s="34"/>
      <c r="K478" s="34"/>
    </row>
    <row r="479" spans="2:11" x14ac:dyDescent="0.25">
      <c r="B479" s="3"/>
      <c r="C479" s="3"/>
      <c r="J479" s="34"/>
      <c r="K479" s="34"/>
    </row>
    <row r="480" spans="2:11" x14ac:dyDescent="0.25">
      <c r="B480" s="3"/>
      <c r="C480" s="3"/>
      <c r="J480" s="34"/>
      <c r="K480" s="34"/>
    </row>
    <row r="481" spans="2:11" x14ac:dyDescent="0.25">
      <c r="B481" s="3"/>
      <c r="C481" s="3"/>
      <c r="J481" s="34"/>
      <c r="K481" s="34"/>
    </row>
    <row r="482" spans="2:11" x14ac:dyDescent="0.25">
      <c r="B482" s="3"/>
      <c r="C482" s="3"/>
      <c r="J482" s="34"/>
      <c r="K482" s="34"/>
    </row>
    <row r="483" spans="2:11" x14ac:dyDescent="0.25">
      <c r="B483" s="3"/>
      <c r="C483" s="3"/>
      <c r="J483" s="34"/>
      <c r="K483" s="34"/>
    </row>
    <row r="484" spans="2:11" x14ac:dyDescent="0.25">
      <c r="B484" s="3"/>
      <c r="C484" s="3"/>
      <c r="J484" s="34"/>
      <c r="K484" s="34"/>
    </row>
    <row r="485" spans="2:11" x14ac:dyDescent="0.25">
      <c r="B485" s="3"/>
      <c r="C485" s="3"/>
      <c r="J485" s="34"/>
      <c r="K485" s="34"/>
    </row>
    <row r="486" spans="2:11" x14ac:dyDescent="0.25">
      <c r="B486" s="3"/>
      <c r="C486" s="3"/>
      <c r="J486" s="34"/>
      <c r="K486" s="34"/>
    </row>
    <row r="487" spans="2:11" x14ac:dyDescent="0.25">
      <c r="B487" s="3"/>
      <c r="C487" s="3"/>
      <c r="J487" s="34"/>
      <c r="K487" s="34"/>
    </row>
    <row r="488" spans="2:11" x14ac:dyDescent="0.25">
      <c r="B488" s="3"/>
      <c r="C488" s="3"/>
      <c r="J488" s="34"/>
      <c r="K488" s="34"/>
    </row>
    <row r="489" spans="2:11" x14ac:dyDescent="0.25">
      <c r="B489" s="3"/>
      <c r="C489" s="3"/>
      <c r="J489" s="34"/>
      <c r="K489" s="34"/>
    </row>
    <row r="490" spans="2:11" x14ac:dyDescent="0.25">
      <c r="B490" s="3"/>
      <c r="C490" s="3"/>
      <c r="J490" s="34"/>
      <c r="K490" s="34"/>
    </row>
    <row r="491" spans="2:11" x14ac:dyDescent="0.25">
      <c r="B491" s="3"/>
      <c r="C491" s="3"/>
      <c r="J491" s="34"/>
      <c r="K491" s="34"/>
    </row>
    <row r="492" spans="2:11" x14ac:dyDescent="0.25">
      <c r="B492" s="3"/>
      <c r="C492" s="3"/>
      <c r="J492" s="34"/>
      <c r="K492" s="34"/>
    </row>
    <row r="493" spans="2:11" x14ac:dyDescent="0.25">
      <c r="B493" s="3"/>
      <c r="C493" s="3"/>
      <c r="J493" s="34"/>
      <c r="K493" s="34"/>
    </row>
    <row r="494" spans="2:11" x14ac:dyDescent="0.25">
      <c r="B494" s="3"/>
      <c r="C494" s="3"/>
      <c r="J494" s="34"/>
      <c r="K494" s="34"/>
    </row>
    <row r="495" spans="2:11" x14ac:dyDescent="0.25">
      <c r="B495" s="3"/>
      <c r="C495" s="3"/>
      <c r="J495" s="34"/>
      <c r="K495" s="34"/>
    </row>
    <row r="496" spans="2:11" x14ac:dyDescent="0.25">
      <c r="B496" s="3"/>
      <c r="C496" s="3"/>
      <c r="J496" s="34"/>
      <c r="K496" s="34"/>
    </row>
    <row r="497" spans="2:11" x14ac:dyDescent="0.25">
      <c r="B497" s="3"/>
      <c r="C497" s="3"/>
      <c r="J497" s="34"/>
      <c r="K497" s="34"/>
    </row>
    <row r="498" spans="2:11" x14ac:dyDescent="0.25">
      <c r="B498" s="3"/>
      <c r="C498" s="3"/>
      <c r="J498" s="34"/>
      <c r="K498" s="34"/>
    </row>
    <row r="499" spans="2:11" x14ac:dyDescent="0.25">
      <c r="B499" s="3"/>
      <c r="C499" s="3"/>
      <c r="J499" s="34"/>
      <c r="K499" s="34"/>
    </row>
    <row r="500" spans="2:11" x14ac:dyDescent="0.25">
      <c r="B500" s="3"/>
      <c r="C500" s="3"/>
      <c r="J500" s="34"/>
      <c r="K500" s="34"/>
    </row>
    <row r="501" spans="2:11" x14ac:dyDescent="0.25">
      <c r="B501" s="3"/>
      <c r="C501" s="3"/>
      <c r="J501" s="34"/>
      <c r="K501" s="34"/>
    </row>
    <row r="502" spans="2:11" x14ac:dyDescent="0.25">
      <c r="B502" s="3"/>
      <c r="C502" s="3"/>
      <c r="J502" s="34"/>
      <c r="K502" s="34"/>
    </row>
    <row r="503" spans="2:11" x14ac:dyDescent="0.25">
      <c r="B503" s="3"/>
      <c r="C503" s="3"/>
      <c r="J503" s="34"/>
      <c r="K503" s="34"/>
    </row>
    <row r="504" spans="2:11" x14ac:dyDescent="0.25">
      <c r="B504" s="3"/>
      <c r="C504" s="3"/>
      <c r="J504" s="34"/>
      <c r="K504" s="34"/>
    </row>
    <row r="505" spans="2:11" x14ac:dyDescent="0.25">
      <c r="B505" s="3"/>
      <c r="C505" s="3"/>
      <c r="J505" s="34"/>
      <c r="K505" s="34"/>
    </row>
    <row r="506" spans="2:11" x14ac:dyDescent="0.25">
      <c r="B506" s="3"/>
      <c r="C506" s="3"/>
      <c r="J506" s="34"/>
      <c r="K506" s="34"/>
    </row>
    <row r="507" spans="2:11" x14ac:dyDescent="0.25">
      <c r="B507" s="3"/>
      <c r="C507" s="3"/>
      <c r="J507" s="34"/>
      <c r="K507" s="34"/>
    </row>
    <row r="508" spans="2:11" x14ac:dyDescent="0.25">
      <c r="B508" s="3"/>
      <c r="C508" s="3"/>
      <c r="J508" s="34"/>
      <c r="K508" s="34"/>
    </row>
    <row r="509" spans="2:11" x14ac:dyDescent="0.25">
      <c r="B509" s="3"/>
      <c r="C509" s="3"/>
      <c r="J509" s="34"/>
      <c r="K509" s="34"/>
    </row>
    <row r="510" spans="2:11" x14ac:dyDescent="0.25">
      <c r="B510" s="3"/>
      <c r="C510" s="3"/>
      <c r="J510" s="34"/>
      <c r="K510" s="34"/>
    </row>
    <row r="511" spans="2:11" x14ac:dyDescent="0.25">
      <c r="B511" s="3"/>
      <c r="C511" s="3"/>
      <c r="J511" s="34"/>
      <c r="K511" s="34"/>
    </row>
    <row r="512" spans="2:11" x14ac:dyDescent="0.25">
      <c r="B512" s="3"/>
      <c r="C512" s="3"/>
      <c r="J512" s="34"/>
      <c r="K512" s="34"/>
    </row>
    <row r="513" spans="2:11" x14ac:dyDescent="0.25">
      <c r="B513" s="3"/>
      <c r="C513" s="3"/>
      <c r="J513" s="34"/>
      <c r="K513" s="34"/>
    </row>
    <row r="514" spans="2:11" x14ac:dyDescent="0.25">
      <c r="B514" s="3"/>
      <c r="C514" s="3"/>
      <c r="J514" s="34"/>
      <c r="K514" s="34"/>
    </row>
    <row r="515" spans="2:11" x14ac:dyDescent="0.25">
      <c r="B515" s="3"/>
      <c r="C515" s="3"/>
      <c r="J515" s="34"/>
      <c r="K515" s="34"/>
    </row>
    <row r="516" spans="2:11" x14ac:dyDescent="0.25">
      <c r="B516" s="3"/>
      <c r="C516" s="3"/>
      <c r="J516" s="34"/>
      <c r="K516" s="34"/>
    </row>
    <row r="517" spans="2:11" x14ac:dyDescent="0.25">
      <c r="B517" s="3"/>
      <c r="C517" s="3"/>
      <c r="J517" s="34"/>
      <c r="K517" s="34"/>
    </row>
    <row r="518" spans="2:11" x14ac:dyDescent="0.25">
      <c r="B518" s="3"/>
      <c r="C518" s="3"/>
      <c r="J518" s="34"/>
      <c r="K518" s="34"/>
    </row>
    <row r="519" spans="2:11" x14ac:dyDescent="0.25">
      <c r="B519" s="3"/>
      <c r="C519" s="3"/>
      <c r="J519" s="34"/>
      <c r="K519" s="34"/>
    </row>
    <row r="520" spans="2:11" x14ac:dyDescent="0.25">
      <c r="B520" s="3"/>
      <c r="C520" s="3"/>
      <c r="J520" s="34"/>
      <c r="K520" s="34"/>
    </row>
    <row r="521" spans="2:11" x14ac:dyDescent="0.25">
      <c r="B521" s="3"/>
      <c r="C521" s="3"/>
      <c r="J521" s="34"/>
      <c r="K521" s="34"/>
    </row>
    <row r="522" spans="2:11" x14ac:dyDescent="0.25">
      <c r="B522" s="3"/>
      <c r="C522" s="3"/>
      <c r="J522" s="34"/>
      <c r="K522" s="34"/>
    </row>
    <row r="523" spans="2:11" x14ac:dyDescent="0.25">
      <c r="B523" s="3"/>
      <c r="C523" s="3"/>
      <c r="J523" s="34"/>
      <c r="K523" s="34"/>
    </row>
    <row r="524" spans="2:11" x14ac:dyDescent="0.25">
      <c r="B524" s="3"/>
      <c r="C524" s="3"/>
      <c r="J524" s="34"/>
      <c r="K524" s="34"/>
    </row>
    <row r="525" spans="2:11" x14ac:dyDescent="0.25">
      <c r="B525" s="3"/>
      <c r="C525" s="3"/>
      <c r="J525" s="34"/>
      <c r="K525" s="34"/>
    </row>
    <row r="526" spans="2:11" x14ac:dyDescent="0.25">
      <c r="B526" s="3"/>
      <c r="C526" s="3"/>
      <c r="J526" s="34"/>
      <c r="K526" s="34"/>
    </row>
    <row r="527" spans="2:11" x14ac:dyDescent="0.25">
      <c r="B527" s="3"/>
      <c r="C527" s="3"/>
      <c r="J527" s="34"/>
      <c r="K527" s="34"/>
    </row>
    <row r="528" spans="2:11" x14ac:dyDescent="0.25">
      <c r="B528" s="3"/>
      <c r="C528" s="3"/>
      <c r="J528" s="34"/>
      <c r="K528" s="34"/>
    </row>
    <row r="529" spans="2:11" x14ac:dyDescent="0.25">
      <c r="B529" s="3"/>
      <c r="C529" s="3"/>
      <c r="J529" s="34"/>
      <c r="K529" s="34"/>
    </row>
    <row r="530" spans="2:11" x14ac:dyDescent="0.25">
      <c r="B530" s="3"/>
      <c r="C530" s="3"/>
      <c r="J530" s="34"/>
      <c r="K530" s="34"/>
    </row>
    <row r="531" spans="2:11" x14ac:dyDescent="0.25">
      <c r="B531" s="3"/>
      <c r="C531" s="3"/>
      <c r="J531" s="34"/>
      <c r="K531" s="34"/>
    </row>
    <row r="532" spans="2:11" x14ac:dyDescent="0.25">
      <c r="B532" s="3"/>
      <c r="C532" s="3"/>
      <c r="J532" s="34"/>
      <c r="K532" s="34"/>
    </row>
    <row r="533" spans="2:11" x14ac:dyDescent="0.25">
      <c r="B533" s="3"/>
      <c r="C533" s="3"/>
      <c r="J533" s="34"/>
      <c r="K533" s="34"/>
    </row>
    <row r="534" spans="2:11" x14ac:dyDescent="0.25">
      <c r="B534" s="3"/>
      <c r="C534" s="3"/>
      <c r="J534" s="34"/>
      <c r="K534" s="34"/>
    </row>
    <row r="535" spans="2:11" x14ac:dyDescent="0.25">
      <c r="B535" s="3"/>
      <c r="C535" s="3"/>
      <c r="J535" s="34"/>
      <c r="K535" s="34"/>
    </row>
    <row r="536" spans="2:11" x14ac:dyDescent="0.25">
      <c r="B536" s="3"/>
      <c r="C536" s="3"/>
      <c r="J536" s="34"/>
      <c r="K536" s="34"/>
    </row>
    <row r="537" spans="2:11" x14ac:dyDescent="0.25">
      <c r="B537" s="3"/>
      <c r="C537" s="3"/>
      <c r="J537" s="34"/>
      <c r="K537" s="34"/>
    </row>
    <row r="538" spans="2:11" x14ac:dyDescent="0.25">
      <c r="B538" s="3"/>
      <c r="C538" s="3"/>
      <c r="J538" s="34"/>
      <c r="K538" s="34"/>
    </row>
    <row r="539" spans="2:11" x14ac:dyDescent="0.25">
      <c r="B539" s="3"/>
      <c r="C539" s="3"/>
      <c r="J539" s="34"/>
      <c r="K539" s="34"/>
    </row>
    <row r="540" spans="2:11" x14ac:dyDescent="0.25">
      <c r="B540" s="3"/>
      <c r="C540" s="3"/>
      <c r="J540" s="34"/>
      <c r="K540" s="34"/>
    </row>
    <row r="541" spans="2:11" x14ac:dyDescent="0.25">
      <c r="B541" s="3"/>
      <c r="C541" s="3"/>
      <c r="J541" s="34"/>
      <c r="K541" s="34"/>
    </row>
    <row r="542" spans="2:11" x14ac:dyDescent="0.25">
      <c r="B542" s="3"/>
      <c r="C542" s="3"/>
      <c r="J542" s="34"/>
      <c r="K542" s="34"/>
    </row>
    <row r="543" spans="2:11" x14ac:dyDescent="0.25">
      <c r="B543" s="3"/>
      <c r="C543" s="3"/>
      <c r="J543" s="34"/>
      <c r="K543" s="34"/>
    </row>
    <row r="544" spans="2:11" x14ac:dyDescent="0.25">
      <c r="B544" s="3"/>
      <c r="C544" s="3"/>
      <c r="J544" s="34"/>
      <c r="K544" s="34"/>
    </row>
    <row r="545" spans="2:11" x14ac:dyDescent="0.25">
      <c r="B545" s="3"/>
      <c r="C545" s="3"/>
      <c r="J545" s="34"/>
      <c r="K545" s="34"/>
    </row>
    <row r="546" spans="2:11" x14ac:dyDescent="0.25">
      <c r="B546" s="3"/>
      <c r="C546" s="3"/>
      <c r="J546" s="34"/>
      <c r="K546" s="34"/>
    </row>
    <row r="547" spans="2:11" x14ac:dyDescent="0.25">
      <c r="B547" s="3"/>
      <c r="C547" s="3"/>
      <c r="J547" s="34"/>
      <c r="K547" s="34"/>
    </row>
    <row r="548" spans="2:11" x14ac:dyDescent="0.25">
      <c r="B548" s="3"/>
      <c r="C548" s="3"/>
      <c r="J548" s="34"/>
      <c r="K548" s="34"/>
    </row>
    <row r="549" spans="2:11" x14ac:dyDescent="0.25">
      <c r="B549" s="3"/>
      <c r="C549" s="3"/>
      <c r="J549" s="34"/>
      <c r="K549" s="34"/>
    </row>
    <row r="550" spans="2:11" x14ac:dyDescent="0.25">
      <c r="B550" s="3"/>
      <c r="C550" s="3"/>
      <c r="J550" s="34"/>
      <c r="K550" s="34"/>
    </row>
    <row r="551" spans="2:11" x14ac:dyDescent="0.25">
      <c r="B551" s="3"/>
      <c r="C551" s="3"/>
      <c r="J551" s="34"/>
      <c r="K551" s="34"/>
    </row>
    <row r="552" spans="2:11" x14ac:dyDescent="0.25">
      <c r="B552" s="3"/>
      <c r="C552" s="3"/>
      <c r="J552" s="34"/>
      <c r="K552" s="34"/>
    </row>
    <row r="553" spans="2:11" x14ac:dyDescent="0.25">
      <c r="B553" s="3"/>
      <c r="C553" s="3"/>
      <c r="J553" s="34"/>
      <c r="K553" s="34"/>
    </row>
    <row r="554" spans="2:11" x14ac:dyDescent="0.25">
      <c r="B554" s="3"/>
      <c r="C554" s="3"/>
      <c r="J554" s="34"/>
      <c r="K554" s="34"/>
    </row>
    <row r="555" spans="2:11" x14ac:dyDescent="0.25">
      <c r="B555" s="3"/>
      <c r="C555" s="3"/>
      <c r="J555" s="34"/>
      <c r="K555" s="34"/>
    </row>
    <row r="556" spans="2:11" x14ac:dyDescent="0.25">
      <c r="B556" s="3"/>
      <c r="C556" s="3"/>
      <c r="J556" s="34"/>
      <c r="K556" s="34"/>
    </row>
    <row r="557" spans="2:11" x14ac:dyDescent="0.25">
      <c r="B557" s="3"/>
      <c r="C557" s="3"/>
      <c r="J557" s="34"/>
      <c r="K557" s="34"/>
    </row>
    <row r="558" spans="2:11" x14ac:dyDescent="0.25">
      <c r="B558" s="3"/>
      <c r="C558" s="3"/>
      <c r="J558" s="34"/>
      <c r="K558" s="34"/>
    </row>
    <row r="559" spans="2:11" x14ac:dyDescent="0.25">
      <c r="B559" s="3"/>
      <c r="C559" s="3"/>
      <c r="J559" s="34"/>
      <c r="K559" s="34"/>
    </row>
    <row r="560" spans="2:11" x14ac:dyDescent="0.25">
      <c r="B560" s="3"/>
      <c r="C560" s="3"/>
      <c r="J560" s="34"/>
      <c r="K560" s="34"/>
    </row>
    <row r="561" spans="2:11" x14ac:dyDescent="0.25">
      <c r="B561" s="3"/>
      <c r="C561" s="3"/>
      <c r="J561" s="34"/>
      <c r="K561" s="34"/>
    </row>
    <row r="562" spans="2:11" x14ac:dyDescent="0.25">
      <c r="B562" s="3"/>
      <c r="C562" s="3"/>
      <c r="J562" s="34"/>
      <c r="K562" s="34"/>
    </row>
    <row r="563" spans="2:11" x14ac:dyDescent="0.25">
      <c r="B563" s="3"/>
      <c r="C563" s="3"/>
      <c r="J563" s="34"/>
      <c r="K563" s="34"/>
    </row>
    <row r="564" spans="2:11" x14ac:dyDescent="0.25">
      <c r="B564" s="3"/>
      <c r="C564" s="3"/>
      <c r="J564" s="34"/>
      <c r="K564" s="34"/>
    </row>
    <row r="565" spans="2:11" x14ac:dyDescent="0.25">
      <c r="B565" s="3"/>
      <c r="C565" s="3"/>
      <c r="J565" s="34"/>
      <c r="K565" s="34"/>
    </row>
    <row r="566" spans="2:11" x14ac:dyDescent="0.25">
      <c r="B566" s="3"/>
      <c r="C566" s="3"/>
      <c r="J566" s="34"/>
      <c r="K566" s="34"/>
    </row>
    <row r="567" spans="2:11" x14ac:dyDescent="0.25">
      <c r="B567" s="3"/>
      <c r="C567" s="3"/>
      <c r="J567" s="34"/>
      <c r="K567" s="34"/>
    </row>
    <row r="568" spans="2:11" x14ac:dyDescent="0.25">
      <c r="B568" s="3"/>
      <c r="C568" s="3"/>
      <c r="J568" s="34"/>
      <c r="K568" s="34"/>
    </row>
    <row r="569" spans="2:11" x14ac:dyDescent="0.25">
      <c r="B569" s="3"/>
      <c r="C569" s="3"/>
      <c r="J569" s="34"/>
      <c r="K569" s="34"/>
    </row>
    <row r="570" spans="2:11" x14ac:dyDescent="0.25">
      <c r="B570" s="3"/>
      <c r="C570" s="3"/>
      <c r="J570" s="34"/>
      <c r="K570" s="34"/>
    </row>
    <row r="571" spans="2:11" x14ac:dyDescent="0.25">
      <c r="B571" s="3"/>
      <c r="C571" s="3"/>
      <c r="J571" s="34"/>
      <c r="K571" s="34"/>
    </row>
    <row r="572" spans="2:11" x14ac:dyDescent="0.25">
      <c r="B572" s="3"/>
      <c r="C572" s="3"/>
      <c r="J572" s="34"/>
      <c r="K572" s="34"/>
    </row>
    <row r="573" spans="2:11" x14ac:dyDescent="0.25">
      <c r="B573" s="3"/>
      <c r="C573" s="3"/>
      <c r="J573" s="34"/>
      <c r="K573" s="34"/>
    </row>
    <row r="574" spans="2:11" x14ac:dyDescent="0.25">
      <c r="B574" s="3"/>
      <c r="C574" s="3"/>
      <c r="J574" s="34"/>
      <c r="K574" s="34"/>
    </row>
    <row r="575" spans="2:11" x14ac:dyDescent="0.25">
      <c r="B575" s="3"/>
      <c r="C575" s="3"/>
      <c r="J575" s="34"/>
      <c r="K575" s="34"/>
    </row>
    <row r="576" spans="2:11" x14ac:dyDescent="0.25">
      <c r="B576" s="3"/>
      <c r="C576" s="3"/>
      <c r="J576" s="34"/>
      <c r="K576" s="34"/>
    </row>
    <row r="577" spans="2:11" x14ac:dyDescent="0.25">
      <c r="B577" s="3"/>
      <c r="C577" s="3"/>
      <c r="J577" s="34"/>
      <c r="K577" s="34"/>
    </row>
    <row r="578" spans="2:11" x14ac:dyDescent="0.25">
      <c r="B578" s="3"/>
      <c r="C578" s="3"/>
      <c r="J578" s="34"/>
      <c r="K578" s="34"/>
    </row>
    <row r="579" spans="2:11" x14ac:dyDescent="0.25">
      <c r="B579" s="3"/>
      <c r="C579" s="3"/>
      <c r="J579" s="34"/>
      <c r="K579" s="34"/>
    </row>
    <row r="580" spans="2:11" x14ac:dyDescent="0.25">
      <c r="B580" s="3"/>
      <c r="C580" s="3"/>
      <c r="J580" s="34"/>
      <c r="K580" s="34"/>
    </row>
    <row r="581" spans="2:11" x14ac:dyDescent="0.25">
      <c r="B581" s="3"/>
      <c r="C581" s="3"/>
      <c r="J581" s="34"/>
      <c r="K581" s="34"/>
    </row>
    <row r="582" spans="2:11" x14ac:dyDescent="0.25">
      <c r="B582" s="3"/>
      <c r="C582" s="3"/>
      <c r="J582" s="34"/>
      <c r="K582" s="34"/>
    </row>
    <row r="583" spans="2:11" x14ac:dyDescent="0.25">
      <c r="B583" s="3"/>
      <c r="C583" s="3"/>
      <c r="J583" s="34"/>
      <c r="K583" s="34"/>
    </row>
    <row r="584" spans="2:11" x14ac:dyDescent="0.25">
      <c r="B584" s="3"/>
      <c r="C584" s="3"/>
      <c r="J584" s="34"/>
      <c r="K584" s="34"/>
    </row>
    <row r="585" spans="2:11" x14ac:dyDescent="0.25">
      <c r="B585" s="3"/>
      <c r="C585" s="3"/>
      <c r="J585" s="34"/>
      <c r="K585" s="34"/>
    </row>
    <row r="586" spans="2:11" x14ac:dyDescent="0.25">
      <c r="B586" s="3"/>
      <c r="C586" s="3"/>
      <c r="J586" s="34"/>
      <c r="K586" s="34"/>
    </row>
    <row r="587" spans="2:11" x14ac:dyDescent="0.25">
      <c r="B587" s="3"/>
      <c r="C587" s="3"/>
      <c r="J587" s="34"/>
      <c r="K587" s="34"/>
    </row>
    <row r="588" spans="2:11" x14ac:dyDescent="0.25">
      <c r="B588" s="3"/>
      <c r="C588" s="3"/>
      <c r="J588" s="34"/>
      <c r="K588" s="34"/>
    </row>
    <row r="589" spans="2:11" x14ac:dyDescent="0.25">
      <c r="B589" s="3"/>
      <c r="C589" s="3"/>
      <c r="J589" s="34"/>
      <c r="K589" s="34"/>
    </row>
    <row r="590" spans="2:11" x14ac:dyDescent="0.25">
      <c r="B590" s="3"/>
      <c r="C590" s="3"/>
      <c r="J590" s="34"/>
      <c r="K590" s="34"/>
    </row>
    <row r="591" spans="2:11" x14ac:dyDescent="0.25">
      <c r="B591" s="3"/>
      <c r="C591" s="3"/>
      <c r="J591" s="34"/>
      <c r="K591" s="34"/>
    </row>
    <row r="592" spans="2:11" x14ac:dyDescent="0.25">
      <c r="B592" s="3"/>
      <c r="C592" s="3"/>
      <c r="J592" s="34"/>
      <c r="K592" s="34"/>
    </row>
    <row r="593" spans="2:11" x14ac:dyDescent="0.25">
      <c r="B593" s="3"/>
      <c r="C593" s="3"/>
      <c r="J593" s="34"/>
      <c r="K593" s="34"/>
    </row>
    <row r="594" spans="2:11" x14ac:dyDescent="0.25">
      <c r="B594" s="3"/>
      <c r="C594" s="3"/>
      <c r="J594" s="34"/>
      <c r="K594" s="34"/>
    </row>
    <row r="595" spans="2:11" x14ac:dyDescent="0.25">
      <c r="B595" s="3"/>
      <c r="C595" s="3"/>
      <c r="J595" s="34"/>
      <c r="K595" s="34"/>
    </row>
    <row r="596" spans="2:11" x14ac:dyDescent="0.25">
      <c r="B596" s="3"/>
      <c r="C596" s="3"/>
      <c r="J596" s="34"/>
      <c r="K596" s="34"/>
    </row>
    <row r="597" spans="2:11" x14ac:dyDescent="0.25">
      <c r="B597" s="3"/>
      <c r="C597" s="3"/>
      <c r="J597" s="34"/>
      <c r="K597" s="34"/>
    </row>
    <row r="598" spans="2:11" x14ac:dyDescent="0.25">
      <c r="B598" s="3"/>
      <c r="C598" s="3"/>
      <c r="J598" s="34"/>
      <c r="K598" s="34"/>
    </row>
    <row r="599" spans="2:11" x14ac:dyDescent="0.25">
      <c r="B599" s="3"/>
      <c r="C599" s="3"/>
      <c r="J599" s="34"/>
      <c r="K599" s="34"/>
    </row>
    <row r="600" spans="2:11" x14ac:dyDescent="0.25">
      <c r="B600" s="3"/>
      <c r="C600" s="3"/>
      <c r="J600" s="34"/>
      <c r="K600" s="34"/>
    </row>
    <row r="601" spans="2:11" x14ac:dyDescent="0.25">
      <c r="B601" s="3"/>
      <c r="C601" s="3"/>
      <c r="J601" s="34"/>
      <c r="K601" s="34"/>
    </row>
    <row r="602" spans="2:11" x14ac:dyDescent="0.25">
      <c r="B602" s="3"/>
      <c r="C602" s="3"/>
      <c r="J602" s="34"/>
      <c r="K602" s="34"/>
    </row>
    <row r="603" spans="2:11" x14ac:dyDescent="0.25">
      <c r="B603" s="3"/>
      <c r="C603" s="3"/>
      <c r="J603" s="34"/>
      <c r="K603" s="34"/>
    </row>
    <row r="604" spans="2:11" x14ac:dyDescent="0.25">
      <c r="B604" s="3"/>
      <c r="C604" s="3"/>
      <c r="J604" s="34"/>
      <c r="K604" s="34"/>
    </row>
    <row r="605" spans="2:11" x14ac:dyDescent="0.25">
      <c r="B605" s="3"/>
      <c r="C605" s="3"/>
      <c r="J605" s="34"/>
      <c r="K605" s="34"/>
    </row>
    <row r="606" spans="2:11" x14ac:dyDescent="0.25">
      <c r="B606" s="3"/>
      <c r="C606" s="3"/>
      <c r="J606" s="34"/>
      <c r="K606" s="34"/>
    </row>
    <row r="607" spans="2:11" x14ac:dyDescent="0.25">
      <c r="B607" s="3"/>
      <c r="C607" s="3"/>
      <c r="J607" s="34"/>
      <c r="K607" s="34"/>
    </row>
    <row r="608" spans="2:11" x14ac:dyDescent="0.25">
      <c r="B608" s="3"/>
      <c r="C608" s="3"/>
      <c r="J608" s="34"/>
      <c r="K608" s="34"/>
    </row>
    <row r="609" spans="2:11" x14ac:dyDescent="0.25">
      <c r="B609" s="3"/>
      <c r="C609" s="3"/>
      <c r="J609" s="34"/>
      <c r="K609" s="34"/>
    </row>
    <row r="610" spans="2:11" x14ac:dyDescent="0.25">
      <c r="B610" s="3"/>
      <c r="C610" s="3"/>
      <c r="J610" s="34"/>
      <c r="K610" s="34"/>
    </row>
    <row r="611" spans="2:11" x14ac:dyDescent="0.25">
      <c r="B611" s="3"/>
      <c r="C611" s="3"/>
      <c r="J611" s="34"/>
      <c r="K611" s="34"/>
    </row>
    <row r="612" spans="2:11" x14ac:dyDescent="0.25">
      <c r="B612" s="3"/>
      <c r="C612" s="3"/>
      <c r="J612" s="34"/>
      <c r="K612" s="34"/>
    </row>
    <row r="613" spans="2:11" x14ac:dyDescent="0.25">
      <c r="B613" s="3"/>
      <c r="C613" s="3"/>
      <c r="J613" s="34"/>
      <c r="K613" s="34"/>
    </row>
    <row r="614" spans="2:11" x14ac:dyDescent="0.25">
      <c r="B614" s="3"/>
      <c r="C614" s="3"/>
      <c r="J614" s="34"/>
      <c r="K614" s="34"/>
    </row>
    <row r="615" spans="2:11" x14ac:dyDescent="0.25">
      <c r="B615" s="3"/>
      <c r="C615" s="3"/>
      <c r="J615" s="34"/>
      <c r="K615" s="34"/>
    </row>
    <row r="616" spans="2:11" x14ac:dyDescent="0.25">
      <c r="B616" s="3"/>
      <c r="C616" s="3"/>
      <c r="J616" s="34"/>
      <c r="K616" s="34"/>
    </row>
    <row r="617" spans="2:11" x14ac:dyDescent="0.25">
      <c r="B617" s="3"/>
      <c r="C617" s="3"/>
      <c r="J617" s="34"/>
      <c r="K617" s="34"/>
    </row>
    <row r="618" spans="2:11" x14ac:dyDescent="0.25">
      <c r="B618" s="3"/>
      <c r="C618" s="3"/>
      <c r="J618" s="34"/>
      <c r="K618" s="34"/>
    </row>
    <row r="619" spans="2:11" x14ac:dyDescent="0.25">
      <c r="B619" s="3"/>
      <c r="C619" s="3"/>
      <c r="J619" s="34"/>
      <c r="K619" s="34"/>
    </row>
    <row r="620" spans="2:11" x14ac:dyDescent="0.25">
      <c r="B620" s="3"/>
      <c r="C620" s="3"/>
      <c r="J620" s="34"/>
      <c r="K620" s="34"/>
    </row>
    <row r="621" spans="2:11" x14ac:dyDescent="0.25">
      <c r="B621" s="3"/>
      <c r="C621" s="3"/>
      <c r="J621" s="34"/>
      <c r="K621" s="34"/>
    </row>
    <row r="622" spans="2:11" x14ac:dyDescent="0.25">
      <c r="B622" s="3"/>
      <c r="C622" s="3"/>
      <c r="J622" s="34"/>
      <c r="K622" s="34"/>
    </row>
    <row r="623" spans="2:11" x14ac:dyDescent="0.25">
      <c r="B623" s="3"/>
      <c r="C623" s="3"/>
      <c r="J623" s="34"/>
      <c r="K623" s="34"/>
    </row>
    <row r="624" spans="2:11" x14ac:dyDescent="0.25">
      <c r="B624" s="3"/>
      <c r="C624" s="3"/>
      <c r="J624" s="34"/>
      <c r="K624" s="34"/>
    </row>
    <row r="625" spans="2:11" x14ac:dyDescent="0.25">
      <c r="B625" s="3"/>
      <c r="C625" s="3"/>
      <c r="J625" s="34"/>
      <c r="K625" s="34"/>
    </row>
    <row r="626" spans="2:11" x14ac:dyDescent="0.25">
      <c r="B626" s="3"/>
      <c r="C626" s="3"/>
      <c r="J626" s="34"/>
      <c r="K626" s="34"/>
    </row>
    <row r="627" spans="2:11" x14ac:dyDescent="0.25">
      <c r="B627" s="3"/>
      <c r="C627" s="3"/>
      <c r="J627" s="34"/>
      <c r="K627" s="34"/>
    </row>
    <row r="628" spans="2:11" x14ac:dyDescent="0.25">
      <c r="B628" s="3"/>
      <c r="C628" s="3"/>
      <c r="J628" s="34"/>
      <c r="K628" s="34"/>
    </row>
    <row r="629" spans="2:11" x14ac:dyDescent="0.25">
      <c r="B629" s="3"/>
      <c r="C629" s="3"/>
      <c r="J629" s="34"/>
      <c r="K629" s="34"/>
    </row>
    <row r="630" spans="2:11" x14ac:dyDescent="0.25">
      <c r="B630" s="3"/>
      <c r="C630" s="3"/>
      <c r="J630" s="34"/>
      <c r="K630" s="34"/>
    </row>
    <row r="631" spans="2:11" x14ac:dyDescent="0.25">
      <c r="B631" s="3"/>
      <c r="C631" s="3"/>
      <c r="J631" s="34"/>
      <c r="K631" s="34"/>
    </row>
    <row r="632" spans="2:11" x14ac:dyDescent="0.25">
      <c r="B632" s="3"/>
      <c r="C632" s="3"/>
      <c r="J632" s="34"/>
      <c r="K632" s="34"/>
    </row>
    <row r="633" spans="2:11" x14ac:dyDescent="0.25">
      <c r="B633" s="3"/>
      <c r="C633" s="3"/>
      <c r="J633" s="34"/>
      <c r="K633" s="34"/>
    </row>
    <row r="634" spans="2:11" x14ac:dyDescent="0.25">
      <c r="B634" s="3"/>
      <c r="C634" s="3"/>
      <c r="J634" s="34"/>
      <c r="K634" s="34"/>
    </row>
    <row r="635" spans="2:11" x14ac:dyDescent="0.25">
      <c r="B635" s="3"/>
      <c r="C635" s="3"/>
      <c r="J635" s="34"/>
      <c r="K635" s="34"/>
    </row>
    <row r="636" spans="2:11" x14ac:dyDescent="0.25">
      <c r="B636" s="3"/>
      <c r="C636" s="3"/>
      <c r="J636" s="34"/>
      <c r="K636" s="34"/>
    </row>
    <row r="637" spans="2:11" x14ac:dyDescent="0.25">
      <c r="B637" s="3"/>
      <c r="C637" s="3"/>
      <c r="J637" s="34"/>
      <c r="K637" s="34"/>
    </row>
    <row r="638" spans="2:11" x14ac:dyDescent="0.25">
      <c r="B638" s="3"/>
      <c r="C638" s="3"/>
      <c r="J638" s="34"/>
      <c r="K638" s="34"/>
    </row>
    <row r="639" spans="2:11" x14ac:dyDescent="0.25">
      <c r="B639" s="3"/>
      <c r="C639" s="3"/>
      <c r="J639" s="34"/>
      <c r="K639" s="34"/>
    </row>
    <row r="640" spans="2:11" x14ac:dyDescent="0.25">
      <c r="B640" s="3"/>
      <c r="C640" s="3"/>
      <c r="J640" s="34"/>
      <c r="K640" s="34"/>
    </row>
    <row r="641" spans="2:11" x14ac:dyDescent="0.25">
      <c r="B641" s="3"/>
      <c r="C641" s="3"/>
      <c r="J641" s="34"/>
      <c r="K641" s="34"/>
    </row>
    <row r="642" spans="2:11" x14ac:dyDescent="0.25">
      <c r="B642" s="3"/>
      <c r="C642" s="3"/>
      <c r="J642" s="34"/>
      <c r="K642" s="34"/>
    </row>
    <row r="643" spans="2:11" x14ac:dyDescent="0.25">
      <c r="B643" s="3"/>
      <c r="C643" s="3"/>
      <c r="J643" s="34"/>
      <c r="K643" s="34"/>
    </row>
    <row r="644" spans="2:11" x14ac:dyDescent="0.25">
      <c r="B644" s="3"/>
      <c r="C644" s="3"/>
      <c r="J644" s="34"/>
      <c r="K644" s="34"/>
    </row>
    <row r="645" spans="2:11" x14ac:dyDescent="0.25">
      <c r="B645" s="3"/>
      <c r="C645" s="3"/>
      <c r="J645" s="34"/>
      <c r="K645" s="34"/>
    </row>
    <row r="646" spans="2:11" x14ac:dyDescent="0.25">
      <c r="B646" s="3"/>
      <c r="C646" s="3"/>
      <c r="J646" s="34"/>
      <c r="K646" s="34"/>
    </row>
    <row r="647" spans="2:11" x14ac:dyDescent="0.25">
      <c r="B647" s="3"/>
      <c r="C647" s="3"/>
      <c r="J647" s="34"/>
      <c r="K647" s="34"/>
    </row>
    <row r="648" spans="2:11" x14ac:dyDescent="0.25">
      <c r="B648" s="3"/>
      <c r="C648" s="3"/>
      <c r="J648" s="34"/>
      <c r="K648" s="34"/>
    </row>
    <row r="649" spans="2:11" x14ac:dyDescent="0.25">
      <c r="B649" s="3"/>
      <c r="C649" s="3"/>
      <c r="J649" s="34"/>
      <c r="K649" s="34"/>
    </row>
    <row r="650" spans="2:11" x14ac:dyDescent="0.25">
      <c r="B650" s="3"/>
      <c r="C650" s="3"/>
      <c r="J650" s="34"/>
      <c r="K650" s="34"/>
    </row>
    <row r="651" spans="2:11" x14ac:dyDescent="0.25">
      <c r="B651" s="3"/>
      <c r="C651" s="3"/>
      <c r="J651" s="34"/>
      <c r="K651" s="34"/>
    </row>
    <row r="652" spans="2:11" x14ac:dyDescent="0.25">
      <c r="B652" s="3"/>
      <c r="C652" s="3"/>
      <c r="J652" s="34"/>
      <c r="K652" s="34"/>
    </row>
    <row r="653" spans="2:11" x14ac:dyDescent="0.25">
      <c r="B653" s="3"/>
      <c r="C653" s="3"/>
      <c r="J653" s="34"/>
      <c r="K653" s="34"/>
    </row>
    <row r="654" spans="2:11" x14ac:dyDescent="0.25">
      <c r="B654" s="3"/>
      <c r="C654" s="3"/>
      <c r="J654" s="34"/>
      <c r="K654" s="34"/>
    </row>
    <row r="655" spans="2:11" x14ac:dyDescent="0.25">
      <c r="B655" s="3"/>
      <c r="C655" s="3"/>
      <c r="J655" s="34"/>
      <c r="K655" s="34"/>
    </row>
    <row r="656" spans="2:11" x14ac:dyDescent="0.25">
      <c r="B656" s="3"/>
      <c r="C656" s="3"/>
      <c r="J656" s="34"/>
      <c r="K656" s="34"/>
    </row>
    <row r="657" spans="2:11" x14ac:dyDescent="0.25">
      <c r="B657" s="3"/>
      <c r="C657" s="3"/>
      <c r="J657" s="34"/>
      <c r="K657" s="34"/>
    </row>
    <row r="658" spans="2:11" x14ac:dyDescent="0.25">
      <c r="B658" s="3"/>
      <c r="C658" s="3"/>
      <c r="J658" s="34"/>
      <c r="K658" s="34"/>
    </row>
    <row r="659" spans="2:11" x14ac:dyDescent="0.25">
      <c r="B659" s="3"/>
      <c r="C659" s="3"/>
      <c r="J659" s="34"/>
      <c r="K659" s="34"/>
    </row>
    <row r="660" spans="2:11" x14ac:dyDescent="0.25">
      <c r="B660" s="3"/>
      <c r="C660" s="3"/>
      <c r="J660" s="34"/>
      <c r="K660" s="34"/>
    </row>
    <row r="661" spans="2:11" x14ac:dyDescent="0.25">
      <c r="B661" s="3"/>
      <c r="C661" s="3"/>
      <c r="J661" s="34"/>
      <c r="K661" s="34"/>
    </row>
    <row r="662" spans="2:11" x14ac:dyDescent="0.25">
      <c r="B662" s="3"/>
      <c r="C662" s="3"/>
      <c r="J662" s="34"/>
      <c r="K662" s="34"/>
    </row>
    <row r="663" spans="2:11" x14ac:dyDescent="0.25">
      <c r="B663" s="3"/>
      <c r="C663" s="3"/>
      <c r="J663" s="34"/>
      <c r="K663" s="34"/>
    </row>
    <row r="664" spans="2:11" x14ac:dyDescent="0.25">
      <c r="B664" s="3"/>
      <c r="C664" s="3"/>
      <c r="J664" s="34"/>
      <c r="K664" s="34"/>
    </row>
    <row r="665" spans="2:11" x14ac:dyDescent="0.25">
      <c r="B665" s="3"/>
      <c r="C665" s="3"/>
      <c r="J665" s="34"/>
      <c r="K665" s="34"/>
    </row>
    <row r="666" spans="2:11" x14ac:dyDescent="0.25">
      <c r="B666" s="3"/>
      <c r="C666" s="3"/>
      <c r="J666" s="34"/>
      <c r="K666" s="34"/>
    </row>
    <row r="667" spans="2:11" x14ac:dyDescent="0.25">
      <c r="B667" s="3"/>
      <c r="C667" s="3"/>
      <c r="J667" s="34"/>
      <c r="K667" s="34"/>
    </row>
    <row r="668" spans="2:11" x14ac:dyDescent="0.25">
      <c r="B668" s="3"/>
      <c r="C668" s="3"/>
      <c r="J668" s="34"/>
      <c r="K668" s="34"/>
    </row>
    <row r="669" spans="2:11" x14ac:dyDescent="0.25">
      <c r="B669" s="3"/>
      <c r="C669" s="3"/>
      <c r="J669" s="34"/>
      <c r="K669" s="34"/>
    </row>
    <row r="670" spans="2:11" x14ac:dyDescent="0.25">
      <c r="B670" s="3"/>
      <c r="C670" s="3"/>
      <c r="J670" s="34"/>
      <c r="K670" s="34"/>
    </row>
    <row r="671" spans="2:11" x14ac:dyDescent="0.25">
      <c r="B671" s="3"/>
      <c r="C671" s="3"/>
      <c r="J671" s="34"/>
      <c r="K671" s="34"/>
    </row>
    <row r="672" spans="2:11" x14ac:dyDescent="0.25">
      <c r="B672" s="3"/>
      <c r="C672" s="3"/>
      <c r="J672" s="34"/>
      <c r="K672" s="34"/>
    </row>
    <row r="673" spans="2:11" x14ac:dyDescent="0.25">
      <c r="B673" s="3"/>
      <c r="C673" s="3"/>
      <c r="J673" s="34"/>
      <c r="K673" s="34"/>
    </row>
    <row r="674" spans="2:11" x14ac:dyDescent="0.25">
      <c r="B674" s="3"/>
      <c r="C674" s="3"/>
      <c r="J674" s="34"/>
      <c r="K674" s="34"/>
    </row>
    <row r="675" spans="2:11" x14ac:dyDescent="0.25">
      <c r="B675" s="3"/>
      <c r="C675" s="3"/>
      <c r="J675" s="34"/>
      <c r="K675" s="34"/>
    </row>
    <row r="676" spans="2:11" x14ac:dyDescent="0.25">
      <c r="B676" s="3"/>
      <c r="C676" s="3"/>
      <c r="J676" s="34"/>
      <c r="K676" s="34"/>
    </row>
    <row r="677" spans="2:11" x14ac:dyDescent="0.25">
      <c r="B677" s="3"/>
      <c r="C677" s="3"/>
      <c r="J677" s="34"/>
      <c r="K677" s="34"/>
    </row>
    <row r="678" spans="2:11" x14ac:dyDescent="0.25">
      <c r="B678" s="3"/>
      <c r="C678" s="3"/>
      <c r="J678" s="34"/>
      <c r="K678" s="34"/>
    </row>
    <row r="679" spans="2:11" x14ac:dyDescent="0.25">
      <c r="B679" s="3"/>
      <c r="C679" s="3"/>
      <c r="J679" s="34"/>
      <c r="K679" s="34"/>
    </row>
    <row r="680" spans="2:11" x14ac:dyDescent="0.25">
      <c r="B680" s="3"/>
      <c r="C680" s="3"/>
      <c r="J680" s="34"/>
      <c r="K680" s="34"/>
    </row>
    <row r="681" spans="2:11" x14ac:dyDescent="0.25">
      <c r="B681" s="3"/>
      <c r="C681" s="3"/>
      <c r="J681" s="34"/>
      <c r="K681" s="34"/>
    </row>
    <row r="682" spans="2:11" x14ac:dyDescent="0.25">
      <c r="B682" s="3"/>
      <c r="C682" s="3"/>
      <c r="J682" s="34"/>
      <c r="K682" s="34"/>
    </row>
    <row r="683" spans="2:11" x14ac:dyDescent="0.25">
      <c r="B683" s="3"/>
      <c r="C683" s="3"/>
      <c r="J683" s="34"/>
      <c r="K683" s="34"/>
    </row>
    <row r="684" spans="2:11" x14ac:dyDescent="0.25">
      <c r="B684" s="3"/>
      <c r="C684" s="3"/>
      <c r="J684" s="34"/>
      <c r="K684" s="34"/>
    </row>
    <row r="685" spans="2:11" x14ac:dyDescent="0.25">
      <c r="B685" s="3"/>
      <c r="C685" s="3"/>
      <c r="J685" s="34"/>
      <c r="K685" s="34"/>
    </row>
    <row r="686" spans="2:11" x14ac:dyDescent="0.25">
      <c r="B686" s="3"/>
      <c r="C686" s="3"/>
      <c r="J686" s="34"/>
      <c r="K686" s="34"/>
    </row>
    <row r="687" spans="2:11" x14ac:dyDescent="0.25">
      <c r="B687" s="3"/>
      <c r="C687" s="3"/>
      <c r="J687" s="34"/>
      <c r="K687" s="34"/>
    </row>
    <row r="688" spans="2:11" x14ac:dyDescent="0.25">
      <c r="B688" s="3"/>
      <c r="C688" s="3"/>
      <c r="J688" s="34"/>
      <c r="K688" s="34"/>
    </row>
    <row r="689" spans="2:11" x14ac:dyDescent="0.25">
      <c r="B689" s="3"/>
      <c r="C689" s="3"/>
      <c r="J689" s="34"/>
      <c r="K689" s="34"/>
    </row>
    <row r="690" spans="2:11" x14ac:dyDescent="0.25">
      <c r="B690" s="3"/>
      <c r="C690" s="3"/>
      <c r="J690" s="34"/>
      <c r="K690" s="34"/>
    </row>
    <row r="691" spans="2:11" x14ac:dyDescent="0.25">
      <c r="B691" s="3"/>
      <c r="C691" s="3"/>
      <c r="J691" s="34"/>
      <c r="K691" s="34"/>
    </row>
    <row r="692" spans="2:11" x14ac:dyDescent="0.25">
      <c r="B692" s="3"/>
      <c r="C692" s="3"/>
      <c r="J692" s="34"/>
      <c r="K692" s="34"/>
    </row>
    <row r="693" spans="2:11" x14ac:dyDescent="0.25">
      <c r="B693" s="3"/>
      <c r="C693" s="3"/>
      <c r="J693" s="34"/>
      <c r="K693" s="34"/>
    </row>
    <row r="694" spans="2:11" x14ac:dyDescent="0.25">
      <c r="B694" s="3"/>
      <c r="C694" s="3"/>
      <c r="J694" s="34"/>
      <c r="K694" s="34"/>
    </row>
    <row r="695" spans="2:11" x14ac:dyDescent="0.25">
      <c r="B695" s="3"/>
      <c r="C695" s="3"/>
      <c r="J695" s="34"/>
      <c r="K695" s="34"/>
    </row>
    <row r="696" spans="2:11" x14ac:dyDescent="0.25">
      <c r="B696" s="3"/>
      <c r="C696" s="3"/>
      <c r="J696" s="34"/>
      <c r="K696" s="34"/>
    </row>
    <row r="697" spans="2:11" x14ac:dyDescent="0.25">
      <c r="B697" s="3"/>
      <c r="C697" s="3"/>
      <c r="J697" s="34"/>
      <c r="K697" s="34"/>
    </row>
    <row r="698" spans="2:11" x14ac:dyDescent="0.25">
      <c r="B698" s="3"/>
      <c r="C698" s="3"/>
      <c r="J698" s="34"/>
      <c r="K698" s="34"/>
    </row>
    <row r="699" spans="2:11" x14ac:dyDescent="0.25">
      <c r="B699" s="3"/>
      <c r="C699" s="3"/>
      <c r="J699" s="34"/>
      <c r="K699" s="34"/>
    </row>
    <row r="700" spans="2:11" x14ac:dyDescent="0.25">
      <c r="B700" s="3"/>
      <c r="C700" s="3"/>
      <c r="J700" s="34"/>
      <c r="K700" s="34"/>
    </row>
    <row r="701" spans="2:11" x14ac:dyDescent="0.25">
      <c r="B701" s="3"/>
      <c r="C701" s="3"/>
      <c r="J701" s="34"/>
      <c r="K701" s="34"/>
    </row>
    <row r="702" spans="2:11" x14ac:dyDescent="0.25">
      <c r="B702" s="3"/>
      <c r="C702" s="3"/>
      <c r="J702" s="34"/>
      <c r="K702" s="34"/>
    </row>
    <row r="703" spans="2:11" x14ac:dyDescent="0.25">
      <c r="B703" s="3"/>
      <c r="C703" s="3"/>
      <c r="J703" s="34"/>
      <c r="K703" s="34"/>
    </row>
    <row r="704" spans="2:11" x14ac:dyDescent="0.25">
      <c r="B704" s="3"/>
      <c r="C704" s="3"/>
      <c r="J704" s="34"/>
      <c r="K704" s="34"/>
    </row>
    <row r="705" spans="2:11" x14ac:dyDescent="0.25">
      <c r="B705" s="3"/>
      <c r="C705" s="3"/>
      <c r="J705" s="34"/>
      <c r="K705" s="34"/>
    </row>
    <row r="706" spans="2:11" x14ac:dyDescent="0.25">
      <c r="B706" s="3"/>
      <c r="C706" s="3"/>
      <c r="J706" s="34"/>
      <c r="K706" s="34"/>
    </row>
    <row r="707" spans="2:11" x14ac:dyDescent="0.25">
      <c r="B707" s="3"/>
      <c r="C707" s="3"/>
      <c r="J707" s="34"/>
      <c r="K707" s="34"/>
    </row>
    <row r="708" spans="2:11" x14ac:dyDescent="0.25">
      <c r="B708" s="3"/>
      <c r="C708" s="3"/>
      <c r="J708" s="34"/>
      <c r="K708" s="34"/>
    </row>
    <row r="709" spans="2:11" x14ac:dyDescent="0.25">
      <c r="B709" s="3"/>
      <c r="C709" s="3"/>
      <c r="J709" s="34"/>
      <c r="K709" s="34"/>
    </row>
    <row r="710" spans="2:11" x14ac:dyDescent="0.25">
      <c r="B710" s="3"/>
      <c r="C710" s="3"/>
      <c r="J710" s="34"/>
      <c r="K710" s="34"/>
    </row>
    <row r="711" spans="2:11" x14ac:dyDescent="0.25">
      <c r="B711" s="3"/>
      <c r="C711" s="3"/>
      <c r="J711" s="34"/>
      <c r="K711" s="34"/>
    </row>
    <row r="712" spans="2:11" x14ac:dyDescent="0.25">
      <c r="B712" s="3"/>
      <c r="C712" s="3"/>
      <c r="J712" s="34"/>
      <c r="K712" s="34"/>
    </row>
    <row r="713" spans="2:11" x14ac:dyDescent="0.25">
      <c r="B713" s="3"/>
      <c r="C713" s="3"/>
      <c r="J713" s="34"/>
      <c r="K713" s="34"/>
    </row>
    <row r="714" spans="2:11" x14ac:dyDescent="0.25">
      <c r="B714" s="3"/>
      <c r="C714" s="3"/>
      <c r="J714" s="34"/>
      <c r="K714" s="34"/>
    </row>
    <row r="715" spans="2:11" x14ac:dyDescent="0.25">
      <c r="B715" s="3"/>
      <c r="C715" s="3"/>
      <c r="J715" s="34"/>
      <c r="K715" s="34"/>
    </row>
    <row r="716" spans="2:11" x14ac:dyDescent="0.25">
      <c r="B716" s="3"/>
      <c r="C716" s="3"/>
      <c r="J716" s="34"/>
      <c r="K716" s="34"/>
    </row>
    <row r="717" spans="2:11" x14ac:dyDescent="0.25">
      <c r="B717" s="3"/>
      <c r="C717" s="3"/>
      <c r="J717" s="34"/>
      <c r="K717" s="34"/>
    </row>
    <row r="718" spans="2:11" x14ac:dyDescent="0.25">
      <c r="B718" s="3"/>
      <c r="C718" s="3"/>
      <c r="J718" s="34"/>
      <c r="K718" s="34"/>
    </row>
    <row r="719" spans="2:11" x14ac:dyDescent="0.25">
      <c r="B719" s="3"/>
      <c r="C719" s="3"/>
      <c r="J719" s="34"/>
      <c r="K719" s="34"/>
    </row>
    <row r="720" spans="2:11" x14ac:dyDescent="0.25">
      <c r="B720" s="3"/>
      <c r="C720" s="3"/>
      <c r="J720" s="34"/>
      <c r="K720" s="34"/>
    </row>
    <row r="721" spans="2:11" x14ac:dyDescent="0.25">
      <c r="B721" s="3"/>
      <c r="C721" s="3"/>
      <c r="J721" s="34"/>
      <c r="K721" s="34"/>
    </row>
    <row r="722" spans="2:11" x14ac:dyDescent="0.25">
      <c r="B722" s="3"/>
      <c r="C722" s="3"/>
      <c r="J722" s="34"/>
      <c r="K722" s="34"/>
    </row>
    <row r="723" spans="2:11" x14ac:dyDescent="0.25">
      <c r="B723" s="3"/>
      <c r="C723" s="3"/>
      <c r="J723" s="34"/>
      <c r="K723" s="34"/>
    </row>
    <row r="724" spans="2:11" x14ac:dyDescent="0.25">
      <c r="B724" s="3"/>
      <c r="C724" s="3"/>
      <c r="J724" s="34"/>
      <c r="K724" s="34"/>
    </row>
    <row r="725" spans="2:11" x14ac:dyDescent="0.25">
      <c r="B725" s="3"/>
      <c r="C725" s="3"/>
      <c r="J725" s="34"/>
      <c r="K725" s="34"/>
    </row>
    <row r="726" spans="2:11" x14ac:dyDescent="0.25">
      <c r="B726" s="3"/>
      <c r="C726" s="3"/>
      <c r="J726" s="34"/>
      <c r="K726" s="34"/>
    </row>
    <row r="727" spans="2:11" x14ac:dyDescent="0.25">
      <c r="B727" s="3"/>
      <c r="C727" s="3"/>
      <c r="J727" s="34"/>
      <c r="K727" s="34"/>
    </row>
    <row r="728" spans="2:11" x14ac:dyDescent="0.25">
      <c r="B728" s="3"/>
      <c r="C728" s="3"/>
      <c r="J728" s="34"/>
      <c r="K728" s="34"/>
    </row>
    <row r="729" spans="2:11" x14ac:dyDescent="0.25">
      <c r="B729" s="3"/>
      <c r="C729" s="3"/>
      <c r="J729" s="34"/>
      <c r="K729" s="34"/>
    </row>
    <row r="730" spans="2:11" x14ac:dyDescent="0.25">
      <c r="B730" s="3"/>
      <c r="C730" s="3"/>
      <c r="J730" s="34"/>
      <c r="K730" s="34"/>
    </row>
    <row r="731" spans="2:11" x14ac:dyDescent="0.25">
      <c r="B731" s="3"/>
      <c r="C731" s="3"/>
      <c r="J731" s="34"/>
      <c r="K731" s="34"/>
    </row>
    <row r="732" spans="2:11" x14ac:dyDescent="0.25">
      <c r="B732" s="3"/>
      <c r="C732" s="3"/>
      <c r="J732" s="34"/>
      <c r="K732" s="34"/>
    </row>
    <row r="733" spans="2:11" x14ac:dyDescent="0.25">
      <c r="B733" s="3"/>
      <c r="C733" s="3"/>
      <c r="J733" s="34"/>
      <c r="K733" s="34"/>
    </row>
    <row r="734" spans="2:11" x14ac:dyDescent="0.25">
      <c r="B734" s="3"/>
      <c r="C734" s="3"/>
      <c r="J734" s="34"/>
      <c r="K734" s="34"/>
    </row>
    <row r="735" spans="2:11" x14ac:dyDescent="0.25">
      <c r="B735" s="3"/>
      <c r="C735" s="3"/>
      <c r="J735" s="34"/>
      <c r="K735" s="34"/>
    </row>
    <row r="736" spans="2:11" x14ac:dyDescent="0.25">
      <c r="B736" s="3"/>
      <c r="C736" s="3"/>
      <c r="J736" s="34"/>
      <c r="K736" s="34"/>
    </row>
    <row r="737" spans="2:11" x14ac:dyDescent="0.25">
      <c r="B737" s="3"/>
      <c r="C737" s="3"/>
      <c r="J737" s="34"/>
      <c r="K737" s="34"/>
    </row>
    <row r="738" spans="2:11" x14ac:dyDescent="0.25">
      <c r="B738" s="3"/>
      <c r="C738" s="3"/>
      <c r="J738" s="34"/>
      <c r="K738" s="34"/>
    </row>
    <row r="739" spans="2:11" x14ac:dyDescent="0.25">
      <c r="B739" s="3"/>
      <c r="C739" s="3"/>
      <c r="J739" s="34"/>
      <c r="K739" s="34"/>
    </row>
    <row r="740" spans="2:11" x14ac:dyDescent="0.25">
      <c r="B740" s="3"/>
      <c r="C740" s="3"/>
      <c r="J740" s="34"/>
      <c r="K740" s="34"/>
    </row>
    <row r="741" spans="2:11" x14ac:dyDescent="0.25">
      <c r="B741" s="3"/>
      <c r="C741" s="3"/>
      <c r="J741" s="34"/>
      <c r="K741" s="34"/>
    </row>
    <row r="742" spans="2:11" x14ac:dyDescent="0.25">
      <c r="B742" s="3"/>
      <c r="C742" s="3"/>
      <c r="J742" s="34"/>
      <c r="K742" s="34"/>
    </row>
    <row r="743" spans="2:11" x14ac:dyDescent="0.25">
      <c r="B743" s="3"/>
      <c r="C743" s="3"/>
      <c r="J743" s="34"/>
      <c r="K743" s="34"/>
    </row>
    <row r="744" spans="2:11" x14ac:dyDescent="0.25">
      <c r="B744" s="3"/>
      <c r="C744" s="3"/>
      <c r="J744" s="34"/>
      <c r="K744" s="34"/>
    </row>
    <row r="745" spans="2:11" x14ac:dyDescent="0.25">
      <c r="B745" s="3"/>
      <c r="C745" s="3"/>
      <c r="J745" s="34"/>
      <c r="K745" s="34"/>
    </row>
    <row r="746" spans="2:11" x14ac:dyDescent="0.25">
      <c r="B746" s="3"/>
      <c r="C746" s="3"/>
      <c r="J746" s="34"/>
      <c r="K746" s="34"/>
    </row>
    <row r="747" spans="2:11" x14ac:dyDescent="0.25">
      <c r="B747" s="3"/>
      <c r="C747" s="3"/>
      <c r="J747" s="34"/>
      <c r="K747" s="34"/>
    </row>
    <row r="748" spans="2:11" x14ac:dyDescent="0.25">
      <c r="B748" s="3"/>
      <c r="C748" s="3"/>
      <c r="J748" s="34"/>
      <c r="K748" s="34"/>
    </row>
    <row r="749" spans="2:11" x14ac:dyDescent="0.25">
      <c r="B749" s="3"/>
      <c r="C749" s="3"/>
      <c r="J749" s="34"/>
      <c r="K749" s="34"/>
    </row>
    <row r="750" spans="2:11" x14ac:dyDescent="0.25">
      <c r="B750" s="3"/>
      <c r="C750" s="3"/>
      <c r="J750" s="34"/>
      <c r="K750" s="34"/>
    </row>
    <row r="751" spans="2:11" x14ac:dyDescent="0.25">
      <c r="B751" s="3"/>
      <c r="C751" s="3"/>
      <c r="J751" s="34"/>
      <c r="K751" s="34"/>
    </row>
    <row r="752" spans="2:11" x14ac:dyDescent="0.25">
      <c r="B752" s="3"/>
      <c r="C752" s="3"/>
      <c r="J752" s="34"/>
      <c r="K752" s="34"/>
    </row>
    <row r="753" spans="2:11" x14ac:dyDescent="0.25">
      <c r="B753" s="3"/>
      <c r="C753" s="3"/>
      <c r="J753" s="34"/>
      <c r="K753" s="34"/>
    </row>
    <row r="754" spans="2:11" x14ac:dyDescent="0.25">
      <c r="B754" s="3"/>
      <c r="C754" s="3"/>
      <c r="J754" s="34"/>
      <c r="K754" s="34"/>
    </row>
    <row r="755" spans="2:11" x14ac:dyDescent="0.25">
      <c r="B755" s="3"/>
      <c r="C755" s="3"/>
      <c r="J755" s="34"/>
      <c r="K755" s="34"/>
    </row>
    <row r="756" spans="2:11" x14ac:dyDescent="0.25">
      <c r="B756" s="3"/>
      <c r="C756" s="3"/>
      <c r="J756" s="34"/>
      <c r="K756" s="34"/>
    </row>
    <row r="757" spans="2:11" x14ac:dyDescent="0.25">
      <c r="B757" s="3"/>
      <c r="C757" s="3"/>
      <c r="J757" s="34"/>
      <c r="K757" s="34"/>
    </row>
    <row r="758" spans="2:11" x14ac:dyDescent="0.25">
      <c r="B758" s="3"/>
      <c r="C758" s="3"/>
      <c r="J758" s="34"/>
      <c r="K758" s="34"/>
    </row>
    <row r="759" spans="2:11" x14ac:dyDescent="0.25">
      <c r="B759" s="3"/>
      <c r="C759" s="3"/>
      <c r="J759" s="34"/>
      <c r="K759" s="34"/>
    </row>
    <row r="760" spans="2:11" x14ac:dyDescent="0.25">
      <c r="B760" s="3"/>
      <c r="C760" s="3"/>
      <c r="J760" s="34"/>
      <c r="K760" s="34"/>
    </row>
    <row r="761" spans="2:11" x14ac:dyDescent="0.25">
      <c r="B761" s="3"/>
      <c r="C761" s="3"/>
      <c r="J761" s="34"/>
      <c r="K761" s="34"/>
    </row>
    <row r="762" spans="2:11" x14ac:dyDescent="0.25">
      <c r="B762" s="3"/>
      <c r="C762" s="3"/>
      <c r="J762" s="34"/>
      <c r="K762" s="34"/>
    </row>
    <row r="763" spans="2:11" x14ac:dyDescent="0.25">
      <c r="B763" s="3"/>
      <c r="C763" s="3"/>
      <c r="J763" s="34"/>
      <c r="K763" s="34"/>
    </row>
    <row r="764" spans="2:11" x14ac:dyDescent="0.25">
      <c r="B764" s="3"/>
      <c r="C764" s="3"/>
      <c r="J764" s="34"/>
      <c r="K764" s="34"/>
    </row>
    <row r="765" spans="2:11" x14ac:dyDescent="0.25">
      <c r="B765" s="3"/>
      <c r="C765" s="3"/>
      <c r="J765" s="34"/>
      <c r="K765" s="34"/>
    </row>
    <row r="766" spans="2:11" x14ac:dyDescent="0.25">
      <c r="B766" s="3"/>
      <c r="C766" s="3"/>
      <c r="J766" s="34"/>
      <c r="K766" s="34"/>
    </row>
    <row r="767" spans="2:11" x14ac:dyDescent="0.25">
      <c r="B767" s="3"/>
      <c r="C767" s="3"/>
      <c r="J767" s="34"/>
      <c r="K767" s="34"/>
    </row>
    <row r="768" spans="2:11" x14ac:dyDescent="0.25">
      <c r="B768" s="3"/>
      <c r="C768" s="3"/>
      <c r="J768" s="34"/>
      <c r="K768" s="34"/>
    </row>
    <row r="769" spans="2:11" x14ac:dyDescent="0.25">
      <c r="B769" s="3"/>
      <c r="C769" s="3"/>
      <c r="J769" s="34"/>
      <c r="K769" s="34"/>
    </row>
    <row r="770" spans="2:11" x14ac:dyDescent="0.25">
      <c r="B770" s="3"/>
      <c r="C770" s="3"/>
      <c r="J770" s="34"/>
      <c r="K770" s="34"/>
    </row>
    <row r="771" spans="2:11" x14ac:dyDescent="0.25">
      <c r="B771" s="3"/>
      <c r="C771" s="3"/>
      <c r="J771" s="34"/>
      <c r="K771" s="34"/>
    </row>
    <row r="772" spans="2:11" x14ac:dyDescent="0.25">
      <c r="B772" s="3"/>
      <c r="C772" s="3"/>
      <c r="J772" s="34"/>
      <c r="K772" s="34"/>
    </row>
    <row r="773" spans="2:11" x14ac:dyDescent="0.25">
      <c r="B773" s="3"/>
      <c r="C773" s="3"/>
      <c r="J773" s="34"/>
      <c r="K773" s="34"/>
    </row>
    <row r="774" spans="2:11" x14ac:dyDescent="0.25">
      <c r="B774" s="3"/>
      <c r="C774" s="3"/>
      <c r="J774" s="34"/>
      <c r="K774" s="34"/>
    </row>
    <row r="775" spans="2:11" x14ac:dyDescent="0.25">
      <c r="B775" s="3"/>
      <c r="C775" s="3"/>
      <c r="J775" s="34"/>
      <c r="K775" s="34"/>
    </row>
    <row r="776" spans="2:11" x14ac:dyDescent="0.25">
      <c r="B776" s="3"/>
      <c r="C776" s="3"/>
      <c r="J776" s="34"/>
      <c r="K776" s="34"/>
    </row>
    <row r="777" spans="2:11" x14ac:dyDescent="0.25">
      <c r="B777" s="3"/>
      <c r="C777" s="3"/>
      <c r="J777" s="34"/>
      <c r="K777" s="34"/>
    </row>
    <row r="778" spans="2:11" x14ac:dyDescent="0.25">
      <c r="B778" s="3"/>
      <c r="C778" s="3"/>
      <c r="J778" s="34"/>
      <c r="K778" s="34"/>
    </row>
    <row r="779" spans="2:11" x14ac:dyDescent="0.25">
      <c r="B779" s="3"/>
      <c r="C779" s="3"/>
      <c r="J779" s="34"/>
      <c r="K779" s="34"/>
    </row>
    <row r="780" spans="2:11" x14ac:dyDescent="0.25">
      <c r="B780" s="3"/>
      <c r="C780" s="3"/>
      <c r="J780" s="34"/>
      <c r="K780" s="34"/>
    </row>
    <row r="781" spans="2:11" x14ac:dyDescent="0.25">
      <c r="B781" s="3"/>
      <c r="C781" s="3"/>
      <c r="J781" s="34"/>
      <c r="K781" s="34"/>
    </row>
    <row r="782" spans="2:11" x14ac:dyDescent="0.25">
      <c r="B782" s="3"/>
      <c r="C782" s="3"/>
      <c r="J782" s="34"/>
      <c r="K782" s="34"/>
    </row>
    <row r="783" spans="2:11" x14ac:dyDescent="0.25">
      <c r="B783" s="3"/>
      <c r="C783" s="3"/>
      <c r="J783" s="34"/>
      <c r="K783" s="34"/>
    </row>
    <row r="784" spans="2:11" x14ac:dyDescent="0.25">
      <c r="B784" s="3"/>
      <c r="C784" s="3"/>
      <c r="J784" s="34"/>
      <c r="K784" s="34"/>
    </row>
    <row r="785" spans="2:11" x14ac:dyDescent="0.25">
      <c r="B785" s="3"/>
      <c r="C785" s="3"/>
      <c r="J785" s="34"/>
      <c r="K785" s="34"/>
    </row>
    <row r="786" spans="2:11" x14ac:dyDescent="0.25">
      <c r="B786" s="3"/>
      <c r="C786" s="3"/>
      <c r="J786" s="34"/>
      <c r="K786" s="34"/>
    </row>
    <row r="787" spans="2:11" x14ac:dyDescent="0.25">
      <c r="B787" s="3"/>
      <c r="C787" s="3"/>
      <c r="J787" s="34"/>
      <c r="K787" s="34"/>
    </row>
    <row r="788" spans="2:11" x14ac:dyDescent="0.25">
      <c r="B788" s="3"/>
      <c r="C788" s="3"/>
      <c r="J788" s="34"/>
      <c r="K788" s="34"/>
    </row>
    <row r="789" spans="2:11" x14ac:dyDescent="0.25">
      <c r="B789" s="3"/>
      <c r="C789" s="3"/>
      <c r="J789" s="34"/>
      <c r="K789" s="34"/>
    </row>
    <row r="790" spans="2:11" x14ac:dyDescent="0.25">
      <c r="B790" s="3"/>
      <c r="C790" s="3"/>
      <c r="J790" s="34"/>
      <c r="K790" s="34"/>
    </row>
    <row r="791" spans="2:11" x14ac:dyDescent="0.25">
      <c r="B791" s="3"/>
      <c r="C791" s="3"/>
      <c r="J791" s="34"/>
      <c r="K791" s="34"/>
    </row>
    <row r="792" spans="2:11" x14ac:dyDescent="0.25">
      <c r="B792" s="3"/>
      <c r="C792" s="3"/>
      <c r="J792" s="34"/>
      <c r="K792" s="34"/>
    </row>
    <row r="793" spans="2:11" x14ac:dyDescent="0.25">
      <c r="B793" s="3"/>
      <c r="C793" s="3"/>
      <c r="J793" s="34"/>
      <c r="K793" s="34"/>
    </row>
    <row r="794" spans="2:11" x14ac:dyDescent="0.25">
      <c r="B794" s="3"/>
      <c r="C794" s="3"/>
      <c r="J794" s="34"/>
      <c r="K794" s="34"/>
    </row>
    <row r="795" spans="2:11" x14ac:dyDescent="0.25">
      <c r="B795" s="3"/>
      <c r="C795" s="3"/>
      <c r="J795" s="34"/>
      <c r="K795" s="34"/>
    </row>
    <row r="796" spans="2:11" x14ac:dyDescent="0.25">
      <c r="B796" s="3"/>
      <c r="C796" s="3"/>
      <c r="J796" s="34"/>
      <c r="K796" s="34"/>
    </row>
    <row r="797" spans="2:11" x14ac:dyDescent="0.25">
      <c r="B797" s="3"/>
      <c r="C797" s="3"/>
      <c r="J797" s="34"/>
      <c r="K797" s="34"/>
    </row>
    <row r="798" spans="2:11" x14ac:dyDescent="0.25">
      <c r="B798" s="3"/>
      <c r="C798" s="3"/>
      <c r="J798" s="34"/>
      <c r="K798" s="34"/>
    </row>
    <row r="799" spans="2:11" x14ac:dyDescent="0.25">
      <c r="B799" s="3"/>
      <c r="C799" s="3"/>
      <c r="J799" s="34"/>
      <c r="K799" s="34"/>
    </row>
    <row r="800" spans="2:11" x14ac:dyDescent="0.25">
      <c r="B800" s="3"/>
      <c r="C800" s="3"/>
      <c r="J800" s="34"/>
      <c r="K800" s="34"/>
    </row>
    <row r="801" spans="2:11" x14ac:dyDescent="0.25">
      <c r="B801" s="3"/>
      <c r="C801" s="3"/>
      <c r="J801" s="34"/>
      <c r="K801" s="34"/>
    </row>
    <row r="802" spans="2:11" x14ac:dyDescent="0.25">
      <c r="B802" s="3"/>
      <c r="C802" s="3"/>
      <c r="J802" s="34"/>
      <c r="K802" s="34"/>
    </row>
    <row r="803" spans="2:11" x14ac:dyDescent="0.25">
      <c r="B803" s="3"/>
      <c r="C803" s="3"/>
      <c r="J803" s="34"/>
      <c r="K803" s="34"/>
    </row>
    <row r="804" spans="2:11" x14ac:dyDescent="0.25">
      <c r="B804" s="3"/>
      <c r="C804" s="3"/>
      <c r="J804" s="34"/>
      <c r="K804" s="34"/>
    </row>
    <row r="805" spans="2:11" x14ac:dyDescent="0.25">
      <c r="B805" s="3"/>
      <c r="C805" s="3"/>
      <c r="J805" s="34"/>
      <c r="K805" s="34"/>
    </row>
    <row r="806" spans="2:11" x14ac:dyDescent="0.25">
      <c r="B806" s="3"/>
      <c r="C806" s="3"/>
      <c r="J806" s="34"/>
      <c r="K806" s="34"/>
    </row>
    <row r="807" spans="2:11" x14ac:dyDescent="0.25">
      <c r="B807" s="3"/>
      <c r="C807" s="3"/>
      <c r="J807" s="34"/>
      <c r="K807" s="34"/>
    </row>
    <row r="808" spans="2:11" x14ac:dyDescent="0.25">
      <c r="B808" s="3"/>
      <c r="C808" s="3"/>
      <c r="J808" s="34"/>
      <c r="K808" s="34"/>
    </row>
    <row r="809" spans="2:11" x14ac:dyDescent="0.25">
      <c r="B809" s="3"/>
      <c r="C809" s="3"/>
      <c r="J809" s="34"/>
      <c r="K809" s="34"/>
    </row>
    <row r="810" spans="2:11" x14ac:dyDescent="0.25">
      <c r="B810" s="3"/>
      <c r="C810" s="3"/>
      <c r="J810" s="34"/>
      <c r="K810" s="34"/>
    </row>
    <row r="811" spans="2:11" x14ac:dyDescent="0.25">
      <c r="B811" s="3"/>
      <c r="C811" s="3"/>
      <c r="J811" s="34"/>
      <c r="K811" s="34"/>
    </row>
    <row r="812" spans="2:11" x14ac:dyDescent="0.25">
      <c r="B812" s="3"/>
      <c r="C812" s="3"/>
      <c r="J812" s="34"/>
      <c r="K812" s="34"/>
    </row>
    <row r="813" spans="2:11" x14ac:dyDescent="0.25">
      <c r="B813" s="3"/>
      <c r="C813" s="3"/>
      <c r="J813" s="34"/>
      <c r="K813" s="34"/>
    </row>
    <row r="814" spans="2:11" x14ac:dyDescent="0.25">
      <c r="B814" s="3"/>
      <c r="C814" s="3"/>
      <c r="J814" s="34"/>
      <c r="K814" s="34"/>
    </row>
    <row r="815" spans="2:11" x14ac:dyDescent="0.25">
      <c r="B815" s="3"/>
      <c r="C815" s="3"/>
      <c r="J815" s="34"/>
      <c r="K815" s="34"/>
    </row>
    <row r="816" spans="2:11" x14ac:dyDescent="0.25">
      <c r="B816" s="3"/>
      <c r="C816" s="3"/>
      <c r="J816" s="34"/>
      <c r="K816" s="34"/>
    </row>
    <row r="817" spans="2:11" x14ac:dyDescent="0.25">
      <c r="B817" s="3"/>
      <c r="C817" s="3"/>
      <c r="J817" s="34"/>
      <c r="K817" s="34"/>
    </row>
    <row r="818" spans="2:11" x14ac:dyDescent="0.25">
      <c r="B818" s="3"/>
      <c r="C818" s="3"/>
      <c r="J818" s="34"/>
      <c r="K818" s="34"/>
    </row>
    <row r="819" spans="2:11" x14ac:dyDescent="0.25">
      <c r="B819" s="3"/>
      <c r="C819" s="3"/>
      <c r="J819" s="34"/>
      <c r="K819" s="34"/>
    </row>
    <row r="820" spans="2:11" x14ac:dyDescent="0.25">
      <c r="B820" s="3"/>
      <c r="C820" s="3"/>
      <c r="J820" s="34"/>
      <c r="K820" s="34"/>
    </row>
    <row r="821" spans="2:11" x14ac:dyDescent="0.25">
      <c r="B821" s="3"/>
      <c r="C821" s="3"/>
      <c r="J821" s="34"/>
      <c r="K821" s="34"/>
    </row>
    <row r="822" spans="2:11" x14ac:dyDescent="0.25">
      <c r="B822" s="3"/>
      <c r="C822" s="3"/>
      <c r="J822" s="34"/>
      <c r="K822" s="34"/>
    </row>
    <row r="823" spans="2:11" x14ac:dyDescent="0.25">
      <c r="B823" s="3"/>
      <c r="C823" s="3"/>
      <c r="J823" s="34"/>
      <c r="K823" s="34"/>
    </row>
    <row r="824" spans="2:11" x14ac:dyDescent="0.25">
      <c r="B824" s="3"/>
      <c r="C824" s="3"/>
      <c r="J824" s="34"/>
      <c r="K824" s="34"/>
    </row>
    <row r="825" spans="2:11" x14ac:dyDescent="0.25">
      <c r="B825" s="3"/>
      <c r="C825" s="3"/>
      <c r="J825" s="34"/>
      <c r="K825" s="34"/>
    </row>
    <row r="826" spans="2:11" x14ac:dyDescent="0.25">
      <c r="B826" s="3"/>
      <c r="C826" s="3"/>
      <c r="J826" s="34"/>
      <c r="K826" s="34"/>
    </row>
    <row r="827" spans="2:11" x14ac:dyDescent="0.25">
      <c r="B827" s="3"/>
      <c r="C827" s="3"/>
      <c r="J827" s="34"/>
      <c r="K827" s="34"/>
    </row>
    <row r="828" spans="2:11" x14ac:dyDescent="0.25">
      <c r="B828" s="3"/>
      <c r="C828" s="3"/>
      <c r="J828" s="34"/>
      <c r="K828" s="34"/>
    </row>
    <row r="829" spans="2:11" x14ac:dyDescent="0.25">
      <c r="B829" s="3"/>
      <c r="C829" s="3"/>
      <c r="J829" s="34"/>
      <c r="K829" s="34"/>
    </row>
    <row r="830" spans="2:11" x14ac:dyDescent="0.25">
      <c r="B830" s="3"/>
      <c r="C830" s="3"/>
      <c r="J830" s="34"/>
      <c r="K830" s="34"/>
    </row>
    <row r="831" spans="2:11" x14ac:dyDescent="0.25">
      <c r="B831" s="3"/>
      <c r="C831" s="3"/>
      <c r="J831" s="34"/>
      <c r="K831" s="34"/>
    </row>
    <row r="832" spans="2:11" x14ac:dyDescent="0.25">
      <c r="B832" s="3"/>
      <c r="C832" s="3"/>
      <c r="J832" s="34"/>
      <c r="K832" s="34"/>
    </row>
    <row r="833" spans="2:11" x14ac:dyDescent="0.25">
      <c r="B833" s="3"/>
      <c r="C833" s="3"/>
      <c r="J833" s="34"/>
      <c r="K833" s="34"/>
    </row>
    <row r="834" spans="2:11" x14ac:dyDescent="0.25">
      <c r="B834" s="3"/>
      <c r="C834" s="3"/>
      <c r="J834" s="34"/>
      <c r="K834" s="34"/>
    </row>
    <row r="835" spans="2:11" x14ac:dyDescent="0.25">
      <c r="B835" s="3"/>
      <c r="C835" s="3"/>
      <c r="J835" s="34"/>
      <c r="K835" s="34"/>
    </row>
    <row r="836" spans="2:11" x14ac:dyDescent="0.25">
      <c r="B836" s="3"/>
      <c r="C836" s="3"/>
      <c r="J836" s="34"/>
      <c r="K836" s="34"/>
    </row>
    <row r="837" spans="2:11" x14ac:dyDescent="0.25">
      <c r="B837" s="3"/>
      <c r="C837" s="3"/>
      <c r="J837" s="34"/>
      <c r="K837" s="34"/>
    </row>
    <row r="838" spans="2:11" x14ac:dyDescent="0.25">
      <c r="B838" s="3"/>
      <c r="C838" s="3"/>
      <c r="J838" s="34"/>
      <c r="K838" s="34"/>
    </row>
    <row r="839" spans="2:11" x14ac:dyDescent="0.25">
      <c r="B839" s="3"/>
      <c r="C839" s="3"/>
      <c r="J839" s="34"/>
      <c r="K839" s="34"/>
    </row>
    <row r="840" spans="2:11" x14ac:dyDescent="0.25">
      <c r="B840" s="3"/>
      <c r="C840" s="3"/>
      <c r="J840" s="34"/>
      <c r="K840" s="34"/>
    </row>
    <row r="841" spans="2:11" x14ac:dyDescent="0.25">
      <c r="B841" s="3"/>
      <c r="C841" s="3"/>
      <c r="J841" s="34"/>
      <c r="K841" s="34"/>
    </row>
    <row r="842" spans="2:11" x14ac:dyDescent="0.25">
      <c r="B842" s="3"/>
      <c r="C842" s="3"/>
      <c r="J842" s="34"/>
      <c r="K842" s="34"/>
    </row>
    <row r="843" spans="2:11" x14ac:dyDescent="0.25">
      <c r="B843" s="3"/>
      <c r="C843" s="3"/>
      <c r="J843" s="34"/>
      <c r="K843" s="34"/>
    </row>
    <row r="844" spans="2:11" x14ac:dyDescent="0.25">
      <c r="B844" s="3"/>
      <c r="C844" s="3"/>
      <c r="J844" s="34"/>
      <c r="K844" s="34"/>
    </row>
    <row r="845" spans="2:11" x14ac:dyDescent="0.25">
      <c r="B845" s="3"/>
      <c r="C845" s="3"/>
      <c r="J845" s="34"/>
      <c r="K845" s="34"/>
    </row>
    <row r="846" spans="2:11" x14ac:dyDescent="0.25">
      <c r="B846" s="3"/>
      <c r="C846" s="3"/>
      <c r="J846" s="34"/>
      <c r="K846" s="34"/>
    </row>
    <row r="847" spans="2:11" x14ac:dyDescent="0.25">
      <c r="B847" s="3"/>
      <c r="C847" s="3"/>
      <c r="J847" s="34"/>
      <c r="K847" s="34"/>
    </row>
    <row r="848" spans="2:11" x14ac:dyDescent="0.25">
      <c r="B848" s="3"/>
      <c r="C848" s="3"/>
      <c r="J848" s="34"/>
      <c r="K848" s="34"/>
    </row>
    <row r="849" spans="2:11" x14ac:dyDescent="0.25">
      <c r="B849" s="3"/>
      <c r="C849" s="3"/>
      <c r="J849" s="34"/>
      <c r="K849" s="34"/>
    </row>
    <row r="850" spans="2:11" x14ac:dyDescent="0.25">
      <c r="B850" s="3"/>
      <c r="C850" s="3"/>
      <c r="J850" s="34"/>
      <c r="K850" s="34"/>
    </row>
    <row r="851" spans="2:11" x14ac:dyDescent="0.25">
      <c r="B851" s="3"/>
      <c r="C851" s="3"/>
      <c r="J851" s="34"/>
      <c r="K851" s="34"/>
    </row>
    <row r="852" spans="2:11" x14ac:dyDescent="0.25">
      <c r="B852" s="3"/>
      <c r="C852" s="3"/>
      <c r="J852" s="34"/>
      <c r="K852" s="34"/>
    </row>
    <row r="853" spans="2:11" x14ac:dyDescent="0.25">
      <c r="B853" s="3"/>
      <c r="C853" s="3"/>
      <c r="J853" s="34"/>
      <c r="K853" s="34"/>
    </row>
    <row r="854" spans="2:11" x14ac:dyDescent="0.25">
      <c r="B854" s="3"/>
      <c r="C854" s="3"/>
      <c r="J854" s="34"/>
      <c r="K854" s="34"/>
    </row>
    <row r="855" spans="2:11" x14ac:dyDescent="0.25">
      <c r="B855" s="3"/>
      <c r="C855" s="3"/>
      <c r="J855" s="34"/>
      <c r="K855" s="34"/>
    </row>
    <row r="856" spans="2:11" x14ac:dyDescent="0.25">
      <c r="B856" s="3"/>
      <c r="C856" s="3"/>
      <c r="J856" s="34"/>
      <c r="K856" s="34"/>
    </row>
    <row r="857" spans="2:11" x14ac:dyDescent="0.25">
      <c r="B857" s="3"/>
      <c r="C857" s="3"/>
      <c r="J857" s="34"/>
      <c r="K857" s="34"/>
    </row>
    <row r="858" spans="2:11" x14ac:dyDescent="0.25">
      <c r="B858" s="3"/>
      <c r="C858" s="3"/>
      <c r="J858" s="34"/>
      <c r="K858" s="34"/>
    </row>
    <row r="859" spans="2:11" x14ac:dyDescent="0.25">
      <c r="B859" s="3"/>
      <c r="C859" s="3"/>
      <c r="J859" s="34"/>
      <c r="K859" s="34"/>
    </row>
    <row r="860" spans="2:11" x14ac:dyDescent="0.25">
      <c r="B860" s="3"/>
      <c r="C860" s="3"/>
      <c r="J860" s="34"/>
      <c r="K860" s="34"/>
    </row>
    <row r="861" spans="2:11" x14ac:dyDescent="0.25">
      <c r="B861" s="3"/>
      <c r="C861" s="3"/>
      <c r="J861" s="34"/>
      <c r="K861" s="34"/>
    </row>
    <row r="862" spans="2:11" x14ac:dyDescent="0.25">
      <c r="B862" s="3"/>
      <c r="C862" s="3"/>
      <c r="J862" s="34"/>
      <c r="K862" s="34"/>
    </row>
    <row r="863" spans="2:11" x14ac:dyDescent="0.25">
      <c r="B863" s="3"/>
      <c r="C863" s="3"/>
      <c r="J863" s="34"/>
      <c r="K863" s="34"/>
    </row>
    <row r="864" spans="2:11" x14ac:dyDescent="0.25">
      <c r="B864" s="3"/>
      <c r="C864" s="3"/>
      <c r="J864" s="34"/>
      <c r="K864" s="34"/>
    </row>
    <row r="865" spans="2:11" x14ac:dyDescent="0.25">
      <c r="B865" s="3"/>
      <c r="C865" s="3"/>
      <c r="J865" s="34"/>
      <c r="K865" s="34"/>
    </row>
    <row r="866" spans="2:11" x14ac:dyDescent="0.25">
      <c r="B866" s="3"/>
      <c r="C866" s="3"/>
      <c r="J866" s="34"/>
      <c r="K866" s="34"/>
    </row>
    <row r="867" spans="2:11" x14ac:dyDescent="0.25">
      <c r="B867" s="3"/>
      <c r="C867" s="3"/>
      <c r="J867" s="34"/>
      <c r="K867" s="34"/>
    </row>
    <row r="868" spans="2:11" x14ac:dyDescent="0.25">
      <c r="B868" s="3"/>
      <c r="C868" s="3"/>
      <c r="J868" s="34"/>
      <c r="K868" s="34"/>
    </row>
    <row r="869" spans="2:11" x14ac:dyDescent="0.25">
      <c r="B869" s="3"/>
      <c r="C869" s="3"/>
      <c r="J869" s="34"/>
      <c r="K869" s="34"/>
    </row>
    <row r="870" spans="2:11" x14ac:dyDescent="0.25">
      <c r="B870" s="3"/>
      <c r="C870" s="3"/>
      <c r="J870" s="34"/>
      <c r="K870" s="34"/>
    </row>
    <row r="871" spans="2:11" x14ac:dyDescent="0.25">
      <c r="B871" s="3"/>
      <c r="C871" s="3"/>
      <c r="J871" s="34"/>
      <c r="K871" s="34"/>
    </row>
    <row r="872" spans="2:11" x14ac:dyDescent="0.25">
      <c r="B872" s="3"/>
      <c r="C872" s="3"/>
      <c r="J872" s="34"/>
      <c r="K872" s="34"/>
    </row>
    <row r="873" spans="2:11" x14ac:dyDescent="0.25">
      <c r="B873" s="3"/>
      <c r="C873" s="3"/>
      <c r="J873" s="34"/>
      <c r="K873" s="34"/>
    </row>
    <row r="874" spans="2:11" x14ac:dyDescent="0.25">
      <c r="B874" s="3"/>
      <c r="C874" s="3"/>
      <c r="J874" s="34"/>
      <c r="K874" s="34"/>
    </row>
    <row r="875" spans="2:11" x14ac:dyDescent="0.25">
      <c r="B875" s="3"/>
      <c r="C875" s="3"/>
      <c r="J875" s="34"/>
      <c r="K875" s="34"/>
    </row>
    <row r="876" spans="2:11" x14ac:dyDescent="0.25">
      <c r="B876" s="3"/>
      <c r="C876" s="3"/>
      <c r="J876" s="34"/>
      <c r="K876" s="34"/>
    </row>
    <row r="877" spans="2:11" x14ac:dyDescent="0.25">
      <c r="B877" s="3"/>
      <c r="C877" s="3"/>
      <c r="J877" s="34"/>
      <c r="K877" s="34"/>
    </row>
    <row r="878" spans="2:11" x14ac:dyDescent="0.25">
      <c r="B878" s="3"/>
      <c r="C878" s="3"/>
      <c r="J878" s="34"/>
      <c r="K878" s="34"/>
    </row>
    <row r="879" spans="2:11" x14ac:dyDescent="0.25">
      <c r="B879" s="3"/>
      <c r="C879" s="3"/>
      <c r="J879" s="34"/>
      <c r="K879" s="34"/>
    </row>
    <row r="880" spans="2:11" x14ac:dyDescent="0.25">
      <c r="B880" s="3"/>
      <c r="C880" s="3"/>
      <c r="J880" s="34"/>
      <c r="K880" s="34"/>
    </row>
    <row r="881" spans="2:11" x14ac:dyDescent="0.25">
      <c r="B881" s="3"/>
      <c r="C881" s="3"/>
      <c r="J881" s="34"/>
      <c r="K881" s="34"/>
    </row>
    <row r="882" spans="2:11" x14ac:dyDescent="0.25">
      <c r="B882" s="3"/>
      <c r="C882" s="3"/>
      <c r="J882" s="34"/>
      <c r="K882" s="34"/>
    </row>
    <row r="883" spans="2:11" x14ac:dyDescent="0.25">
      <c r="B883" s="3"/>
      <c r="C883" s="3"/>
      <c r="J883" s="34"/>
      <c r="K883" s="34"/>
    </row>
    <row r="884" spans="2:11" x14ac:dyDescent="0.25">
      <c r="B884" s="3"/>
      <c r="C884" s="3"/>
      <c r="J884" s="34"/>
      <c r="K884" s="34"/>
    </row>
    <row r="885" spans="2:11" x14ac:dyDescent="0.25">
      <c r="B885" s="3"/>
      <c r="C885" s="3"/>
      <c r="J885" s="34"/>
      <c r="K885" s="34"/>
    </row>
    <row r="886" spans="2:11" x14ac:dyDescent="0.25">
      <c r="B886" s="3"/>
      <c r="C886" s="3"/>
      <c r="J886" s="34"/>
      <c r="K886" s="34"/>
    </row>
    <row r="887" spans="2:11" x14ac:dyDescent="0.25">
      <c r="B887" s="3"/>
      <c r="C887" s="3"/>
      <c r="J887" s="34"/>
      <c r="K887" s="34"/>
    </row>
    <row r="888" spans="2:11" x14ac:dyDescent="0.25">
      <c r="B888" s="3"/>
      <c r="C888" s="3"/>
      <c r="J888" s="34"/>
      <c r="K888" s="34"/>
    </row>
    <row r="889" spans="2:11" x14ac:dyDescent="0.25">
      <c r="B889" s="3"/>
      <c r="C889" s="3"/>
      <c r="J889" s="34"/>
      <c r="K889" s="34"/>
    </row>
    <row r="890" spans="2:11" x14ac:dyDescent="0.25">
      <c r="B890" s="3"/>
      <c r="C890" s="3"/>
      <c r="J890" s="34"/>
      <c r="K890" s="34"/>
    </row>
    <row r="891" spans="2:11" x14ac:dyDescent="0.25">
      <c r="B891" s="3"/>
      <c r="C891" s="3"/>
      <c r="J891" s="34"/>
      <c r="K891" s="34"/>
    </row>
    <row r="892" spans="2:11" x14ac:dyDescent="0.25">
      <c r="B892" s="3"/>
      <c r="C892" s="3"/>
      <c r="J892" s="34"/>
      <c r="K892" s="34"/>
    </row>
    <row r="893" spans="2:11" x14ac:dyDescent="0.25">
      <c r="B893" s="3"/>
      <c r="C893" s="3"/>
      <c r="J893" s="34"/>
      <c r="K893" s="34"/>
    </row>
    <row r="894" spans="2:11" x14ac:dyDescent="0.25">
      <c r="B894" s="3"/>
      <c r="C894" s="3"/>
      <c r="J894" s="34"/>
      <c r="K894" s="34"/>
    </row>
    <row r="895" spans="2:11" x14ac:dyDescent="0.25">
      <c r="B895" s="3"/>
      <c r="C895" s="3"/>
      <c r="J895" s="34"/>
      <c r="K895" s="34"/>
    </row>
    <row r="896" spans="2:11" x14ac:dyDescent="0.25">
      <c r="B896" s="3"/>
      <c r="C896" s="3"/>
      <c r="J896" s="34"/>
      <c r="K896" s="34"/>
    </row>
    <row r="897" spans="2:11" x14ac:dyDescent="0.25">
      <c r="B897" s="3"/>
      <c r="C897" s="3"/>
      <c r="J897" s="34"/>
      <c r="K897" s="34"/>
    </row>
    <row r="898" spans="2:11" x14ac:dyDescent="0.25">
      <c r="B898" s="3"/>
      <c r="C898" s="3"/>
      <c r="J898" s="34"/>
      <c r="K898" s="34"/>
    </row>
    <row r="899" spans="2:11" x14ac:dyDescent="0.25">
      <c r="B899" s="3"/>
      <c r="C899" s="3"/>
      <c r="J899" s="34"/>
      <c r="K899" s="34"/>
    </row>
    <row r="900" spans="2:11" x14ac:dyDescent="0.25">
      <c r="B900" s="3"/>
      <c r="C900" s="3"/>
      <c r="J900" s="34"/>
      <c r="K900" s="34"/>
    </row>
    <row r="901" spans="2:11" x14ac:dyDescent="0.25">
      <c r="B901" s="3"/>
      <c r="C901" s="3"/>
      <c r="J901" s="34"/>
      <c r="K901" s="34"/>
    </row>
    <row r="902" spans="2:11" x14ac:dyDescent="0.25">
      <c r="B902" s="3"/>
      <c r="C902" s="3"/>
      <c r="J902" s="34"/>
      <c r="K902" s="34"/>
    </row>
    <row r="903" spans="2:11" x14ac:dyDescent="0.25">
      <c r="B903" s="3"/>
      <c r="C903" s="3"/>
      <c r="J903" s="34"/>
      <c r="K903" s="34"/>
    </row>
    <row r="904" spans="2:11" x14ac:dyDescent="0.25">
      <c r="B904" s="3"/>
      <c r="C904" s="3"/>
      <c r="J904" s="34"/>
      <c r="K904" s="34"/>
    </row>
    <row r="905" spans="2:11" x14ac:dyDescent="0.25">
      <c r="B905" s="3"/>
      <c r="C905" s="3"/>
      <c r="J905" s="34"/>
      <c r="K905" s="34"/>
    </row>
    <row r="906" spans="2:11" x14ac:dyDescent="0.25">
      <c r="B906" s="3"/>
      <c r="C906" s="3"/>
      <c r="J906" s="34"/>
      <c r="K906" s="34"/>
    </row>
    <row r="907" spans="2:11" x14ac:dyDescent="0.25">
      <c r="B907" s="3"/>
      <c r="C907" s="3"/>
      <c r="J907" s="34"/>
      <c r="K907" s="34"/>
    </row>
    <row r="908" spans="2:11" x14ac:dyDescent="0.25">
      <c r="B908" s="3"/>
      <c r="C908" s="3"/>
      <c r="J908" s="34"/>
      <c r="K908" s="34"/>
    </row>
    <row r="909" spans="2:11" x14ac:dyDescent="0.25">
      <c r="B909" s="3"/>
      <c r="C909" s="3"/>
      <c r="J909" s="34"/>
      <c r="K909" s="34"/>
    </row>
    <row r="910" spans="2:11" x14ac:dyDescent="0.25">
      <c r="B910" s="3"/>
      <c r="C910" s="3"/>
      <c r="J910" s="34"/>
      <c r="K910" s="34"/>
    </row>
    <row r="911" spans="2:11" x14ac:dyDescent="0.25">
      <c r="B911" s="3"/>
      <c r="C911" s="3"/>
      <c r="J911" s="34"/>
      <c r="K911" s="34"/>
    </row>
    <row r="912" spans="2:11" x14ac:dyDescent="0.25">
      <c r="B912" s="3"/>
      <c r="C912" s="3"/>
      <c r="J912" s="34"/>
      <c r="K912" s="34"/>
    </row>
    <row r="913" spans="2:11" x14ac:dyDescent="0.25">
      <c r="B913" s="3"/>
      <c r="C913" s="3"/>
      <c r="J913" s="34"/>
      <c r="K913" s="34"/>
    </row>
    <row r="914" spans="2:11" x14ac:dyDescent="0.25">
      <c r="B914" s="3"/>
      <c r="C914" s="3"/>
      <c r="J914" s="34"/>
      <c r="K914" s="34"/>
    </row>
    <row r="915" spans="2:11" x14ac:dyDescent="0.25">
      <c r="B915" s="3"/>
      <c r="C915" s="3"/>
      <c r="J915" s="34"/>
      <c r="K915" s="34"/>
    </row>
    <row r="916" spans="2:11" x14ac:dyDescent="0.25">
      <c r="B916" s="3"/>
      <c r="C916" s="3"/>
      <c r="J916" s="34"/>
      <c r="K916" s="34"/>
    </row>
    <row r="917" spans="2:11" x14ac:dyDescent="0.25">
      <c r="B917" s="3"/>
      <c r="C917" s="3"/>
      <c r="J917" s="34"/>
      <c r="K917" s="34"/>
    </row>
    <row r="918" spans="2:11" x14ac:dyDescent="0.25">
      <c r="B918" s="3"/>
      <c r="C918" s="3"/>
      <c r="J918" s="34"/>
      <c r="K918" s="34"/>
    </row>
    <row r="919" spans="2:11" x14ac:dyDescent="0.25">
      <c r="B919" s="3"/>
      <c r="C919" s="3"/>
      <c r="J919" s="34"/>
      <c r="K919" s="34"/>
    </row>
    <row r="920" spans="2:11" x14ac:dyDescent="0.25">
      <c r="B920" s="3"/>
      <c r="C920" s="3"/>
      <c r="J920" s="34"/>
      <c r="K920" s="34"/>
    </row>
    <row r="921" spans="2:11" x14ac:dyDescent="0.25">
      <c r="B921" s="3"/>
      <c r="C921" s="3"/>
      <c r="J921" s="34"/>
      <c r="K921" s="34"/>
    </row>
    <row r="922" spans="2:11" x14ac:dyDescent="0.25">
      <c r="B922" s="3"/>
      <c r="C922" s="3"/>
      <c r="J922" s="34"/>
      <c r="K922" s="34"/>
    </row>
    <row r="923" spans="2:11" x14ac:dyDescent="0.25">
      <c r="B923" s="3"/>
      <c r="C923" s="3"/>
      <c r="J923" s="34"/>
      <c r="K923" s="34"/>
    </row>
    <row r="924" spans="2:11" x14ac:dyDescent="0.25">
      <c r="B924" s="3"/>
      <c r="C924" s="3"/>
      <c r="J924" s="34"/>
      <c r="K924" s="34"/>
    </row>
    <row r="925" spans="2:11" x14ac:dyDescent="0.25">
      <c r="B925" s="3"/>
      <c r="C925" s="3"/>
      <c r="J925" s="34"/>
      <c r="K925" s="34"/>
    </row>
    <row r="926" spans="2:11" x14ac:dyDescent="0.25">
      <c r="B926" s="3"/>
      <c r="C926" s="3"/>
      <c r="J926" s="34"/>
      <c r="K926" s="34"/>
    </row>
    <row r="927" spans="2:11" x14ac:dyDescent="0.25">
      <c r="B927" s="3"/>
      <c r="C927" s="3"/>
      <c r="J927" s="34"/>
      <c r="K927" s="34"/>
    </row>
    <row r="928" spans="2:11" x14ac:dyDescent="0.25">
      <c r="B928" s="3"/>
      <c r="C928" s="3"/>
      <c r="J928" s="34"/>
      <c r="K928" s="34"/>
    </row>
    <row r="929" spans="2:11" x14ac:dyDescent="0.25">
      <c r="B929" s="3"/>
      <c r="C929" s="3"/>
      <c r="J929" s="34"/>
      <c r="K929" s="34"/>
    </row>
    <row r="930" spans="2:11" x14ac:dyDescent="0.25">
      <c r="B930" s="3"/>
      <c r="C930" s="3"/>
    </row>
    <row r="931" spans="2:11" x14ac:dyDescent="0.25">
      <c r="B931" s="3"/>
      <c r="C931" s="3"/>
    </row>
    <row r="932" spans="2:11" x14ac:dyDescent="0.25">
      <c r="B932" s="3"/>
      <c r="C932" s="3"/>
    </row>
    <row r="933" spans="2:11" x14ac:dyDescent="0.25">
      <c r="B933" s="3"/>
      <c r="C933" s="3"/>
    </row>
    <row r="934" spans="2:11" x14ac:dyDescent="0.25">
      <c r="B934" s="3"/>
      <c r="C934" s="3"/>
    </row>
    <row r="935" spans="2:11" x14ac:dyDescent="0.25">
      <c r="B935" s="3"/>
      <c r="C935" s="3"/>
    </row>
    <row r="936" spans="2:11" x14ac:dyDescent="0.25">
      <c r="B936" s="3"/>
      <c r="C936" s="3"/>
    </row>
    <row r="937" spans="2:11" x14ac:dyDescent="0.25">
      <c r="B937" s="3"/>
      <c r="C937" s="3"/>
    </row>
    <row r="938" spans="2:11" x14ac:dyDescent="0.25">
      <c r="B938" s="3"/>
      <c r="C938" s="3"/>
    </row>
    <row r="939" spans="2:11" x14ac:dyDescent="0.25">
      <c r="B939" s="3"/>
      <c r="C939" s="3"/>
    </row>
    <row r="940" spans="2:11" x14ac:dyDescent="0.25">
      <c r="B940" s="3"/>
      <c r="C940" s="3"/>
    </row>
    <row r="941" spans="2:11" x14ac:dyDescent="0.25">
      <c r="B941" s="3"/>
      <c r="C941" s="3"/>
    </row>
    <row r="942" spans="2:11" x14ac:dyDescent="0.25">
      <c r="B942" s="3"/>
      <c r="C942" s="3"/>
    </row>
    <row r="943" spans="2:11" x14ac:dyDescent="0.25">
      <c r="B943" s="3"/>
      <c r="C943" s="3"/>
    </row>
    <row r="944" spans="2:11" x14ac:dyDescent="0.25">
      <c r="B944" s="3"/>
      <c r="C944" s="3"/>
    </row>
    <row r="945" spans="2:3" x14ac:dyDescent="0.25">
      <c r="B945" s="3"/>
      <c r="C945" s="3"/>
    </row>
    <row r="946" spans="2:3" x14ac:dyDescent="0.25">
      <c r="B946" s="3"/>
      <c r="C946" s="3"/>
    </row>
    <row r="947" spans="2:3" x14ac:dyDescent="0.25">
      <c r="B947" s="3"/>
      <c r="C947" s="3"/>
    </row>
    <row r="948" spans="2:3" x14ac:dyDescent="0.25">
      <c r="B948" s="3"/>
      <c r="C948" s="3"/>
    </row>
    <row r="949" spans="2:3" x14ac:dyDescent="0.25">
      <c r="B949" s="3"/>
      <c r="C949" s="3"/>
    </row>
    <row r="950" spans="2:3" x14ac:dyDescent="0.25">
      <c r="B950" s="3"/>
      <c r="C950" s="3"/>
    </row>
    <row r="951" spans="2:3" x14ac:dyDescent="0.25">
      <c r="B951" s="3"/>
      <c r="C951" s="3"/>
    </row>
    <row r="952" spans="2:3" x14ac:dyDescent="0.25">
      <c r="B952" s="3"/>
      <c r="C952" s="3"/>
    </row>
    <row r="953" spans="2:3" x14ac:dyDescent="0.25">
      <c r="B953" s="3"/>
      <c r="C953" s="3"/>
    </row>
    <row r="954" spans="2:3" x14ac:dyDescent="0.25">
      <c r="B954" s="3"/>
      <c r="C954" s="3"/>
    </row>
    <row r="955" spans="2:3" x14ac:dyDescent="0.25">
      <c r="B955" s="3"/>
      <c r="C955" s="3"/>
    </row>
    <row r="956" spans="2:3" x14ac:dyDescent="0.25">
      <c r="B956" s="3"/>
      <c r="C956" s="3"/>
    </row>
    <row r="957" spans="2:3" x14ac:dyDescent="0.25">
      <c r="B957" s="3"/>
      <c r="C957" s="3"/>
    </row>
    <row r="958" spans="2:3" x14ac:dyDescent="0.25">
      <c r="B958" s="3"/>
      <c r="C958" s="3"/>
    </row>
    <row r="959" spans="2:3" x14ac:dyDescent="0.25">
      <c r="B959" s="3"/>
      <c r="C959" s="3"/>
    </row>
    <row r="960" spans="2:3" x14ac:dyDescent="0.25">
      <c r="B960" s="3"/>
      <c r="C960" s="3"/>
    </row>
    <row r="961" spans="2:3" x14ac:dyDescent="0.25">
      <c r="B961" s="3"/>
      <c r="C961" s="3"/>
    </row>
    <row r="962" spans="2:3" x14ac:dyDescent="0.25">
      <c r="B962" s="3"/>
      <c r="C962" s="3"/>
    </row>
    <row r="963" spans="2:3" x14ac:dyDescent="0.25">
      <c r="B963" s="3"/>
      <c r="C963" s="3"/>
    </row>
    <row r="964" spans="2:3" x14ac:dyDescent="0.25">
      <c r="B964" s="3"/>
      <c r="C964" s="3"/>
    </row>
    <row r="965" spans="2:3" x14ac:dyDescent="0.25">
      <c r="B965" s="3"/>
      <c r="C965" s="3"/>
    </row>
    <row r="966" spans="2:3" x14ac:dyDescent="0.25">
      <c r="B966" s="3"/>
      <c r="C966" s="3"/>
    </row>
    <row r="967" spans="2:3" x14ac:dyDescent="0.25">
      <c r="B967" s="3"/>
      <c r="C967" s="3"/>
    </row>
    <row r="968" spans="2:3" x14ac:dyDescent="0.25">
      <c r="B968" s="3"/>
      <c r="C968" s="3"/>
    </row>
    <row r="969" spans="2:3" x14ac:dyDescent="0.25">
      <c r="B969" s="3"/>
      <c r="C969" s="3"/>
    </row>
    <row r="970" spans="2:3" x14ac:dyDescent="0.25">
      <c r="B970" s="3"/>
      <c r="C970" s="3"/>
    </row>
    <row r="971" spans="2:3" x14ac:dyDescent="0.25">
      <c r="B971" s="3"/>
      <c r="C971" s="3"/>
    </row>
    <row r="972" spans="2:3" x14ac:dyDescent="0.25">
      <c r="B972" s="3"/>
      <c r="C972" s="3"/>
    </row>
    <row r="973" spans="2:3" x14ac:dyDescent="0.25">
      <c r="B973" s="3"/>
      <c r="C973" s="3"/>
    </row>
    <row r="974" spans="2:3" x14ac:dyDescent="0.25">
      <c r="B974" s="3"/>
      <c r="C974" s="3"/>
    </row>
    <row r="975" spans="2:3" x14ac:dyDescent="0.25">
      <c r="B975" s="3"/>
      <c r="C975" s="3"/>
    </row>
    <row r="976" spans="2:3" x14ac:dyDescent="0.25">
      <c r="B976" s="3"/>
      <c r="C976" s="3"/>
    </row>
    <row r="977" spans="2:3" x14ac:dyDescent="0.25">
      <c r="B977" s="3"/>
      <c r="C977" s="3"/>
    </row>
    <row r="978" spans="2:3" x14ac:dyDescent="0.25">
      <c r="B978" s="3"/>
      <c r="C978" s="3"/>
    </row>
    <row r="979" spans="2:3" x14ac:dyDescent="0.25">
      <c r="B979" s="3"/>
      <c r="C979" s="3"/>
    </row>
    <row r="980" spans="2:3" x14ac:dyDescent="0.25">
      <c r="B980" s="3"/>
      <c r="C980" s="3"/>
    </row>
    <row r="981" spans="2:3" x14ac:dyDescent="0.25">
      <c r="B981" s="3"/>
      <c r="C981" s="3"/>
    </row>
    <row r="982" spans="2:3" x14ac:dyDescent="0.25">
      <c r="B982" s="3"/>
      <c r="C982" s="3"/>
    </row>
    <row r="983" spans="2:3" x14ac:dyDescent="0.25">
      <c r="B983" s="3"/>
      <c r="C983" s="3"/>
    </row>
    <row r="984" spans="2:3" x14ac:dyDescent="0.25">
      <c r="B984" s="3"/>
      <c r="C984" s="3"/>
    </row>
    <row r="985" spans="2:3" x14ac:dyDescent="0.25">
      <c r="B985" s="3"/>
      <c r="C985" s="3"/>
    </row>
    <row r="986" spans="2:3" x14ac:dyDescent="0.25">
      <c r="B986" s="3"/>
      <c r="C986" s="3"/>
    </row>
    <row r="987" spans="2:3" x14ac:dyDescent="0.25">
      <c r="B987" s="3"/>
      <c r="C987" s="3"/>
    </row>
    <row r="988" spans="2:3" x14ac:dyDescent="0.25">
      <c r="B988" s="3"/>
      <c r="C988" s="3"/>
    </row>
    <row r="989" spans="2:3" x14ac:dyDescent="0.25">
      <c r="B989" s="3"/>
      <c r="C989" s="3"/>
    </row>
    <row r="990" spans="2:3" x14ac:dyDescent="0.25">
      <c r="B990" s="3"/>
      <c r="C990" s="3"/>
    </row>
    <row r="991" spans="2:3" x14ac:dyDescent="0.25">
      <c r="B991" s="3"/>
      <c r="C991" s="3"/>
    </row>
    <row r="992" spans="2:3" x14ac:dyDescent="0.25">
      <c r="B992" s="3"/>
      <c r="C992" s="3"/>
    </row>
    <row r="993" spans="2:3" x14ac:dyDescent="0.25">
      <c r="B993" s="3"/>
      <c r="C993" s="3"/>
    </row>
    <row r="994" spans="2:3" x14ac:dyDescent="0.25">
      <c r="B994" s="3"/>
      <c r="C994" s="3"/>
    </row>
    <row r="995" spans="2:3" x14ac:dyDescent="0.25">
      <c r="B995" s="3"/>
      <c r="C995" s="3"/>
    </row>
    <row r="996" spans="2:3" x14ac:dyDescent="0.25">
      <c r="B996" s="3"/>
      <c r="C996" s="3"/>
    </row>
    <row r="997" spans="2:3" x14ac:dyDescent="0.25">
      <c r="B997" s="3"/>
      <c r="C997" s="3"/>
    </row>
    <row r="998" spans="2:3" x14ac:dyDescent="0.25">
      <c r="B998" s="3"/>
      <c r="C998" s="3"/>
    </row>
    <row r="999" spans="2:3" x14ac:dyDescent="0.25">
      <c r="B999" s="3"/>
      <c r="C999" s="3"/>
    </row>
    <row r="1000" spans="2:3" x14ac:dyDescent="0.25">
      <c r="B1000" s="3"/>
      <c r="C1000" s="3"/>
    </row>
    <row r="1001" spans="2:3" x14ac:dyDescent="0.25">
      <c r="B1001" s="3"/>
      <c r="C1001" s="3"/>
    </row>
    <row r="1002" spans="2:3" x14ac:dyDescent="0.25">
      <c r="B1002" s="3"/>
      <c r="C1002" s="3"/>
    </row>
    <row r="1003" spans="2:3" x14ac:dyDescent="0.25">
      <c r="B1003" s="3"/>
      <c r="C1003" s="3"/>
    </row>
    <row r="1004" spans="2:3" x14ac:dyDescent="0.25">
      <c r="B1004" s="3"/>
      <c r="C1004" s="3"/>
    </row>
    <row r="1005" spans="2:3" x14ac:dyDescent="0.25">
      <c r="B1005" s="3"/>
      <c r="C1005" s="3"/>
    </row>
    <row r="1006" spans="2:3" x14ac:dyDescent="0.25">
      <c r="B1006" s="3"/>
      <c r="C1006" s="3"/>
    </row>
    <row r="1007" spans="2:3" x14ac:dyDescent="0.25">
      <c r="B1007" s="3"/>
      <c r="C1007" s="3"/>
    </row>
    <row r="1008" spans="2:3" x14ac:dyDescent="0.25">
      <c r="B1008" s="3"/>
      <c r="C1008" s="3"/>
    </row>
    <row r="1009" spans="2:3" x14ac:dyDescent="0.25">
      <c r="B1009" s="3"/>
      <c r="C1009" s="3"/>
    </row>
    <row r="1010" spans="2:3" x14ac:dyDescent="0.25">
      <c r="B1010" s="3"/>
      <c r="C1010" s="3"/>
    </row>
    <row r="1011" spans="2:3" x14ac:dyDescent="0.25">
      <c r="B1011" s="3"/>
      <c r="C1011" s="3"/>
    </row>
    <row r="1012" spans="2:3" x14ac:dyDescent="0.25">
      <c r="B1012" s="3"/>
      <c r="C1012" s="3"/>
    </row>
    <row r="1013" spans="2:3" x14ac:dyDescent="0.25">
      <c r="B1013" s="3"/>
      <c r="C1013" s="3"/>
    </row>
    <row r="1014" spans="2:3" x14ac:dyDescent="0.25">
      <c r="B1014" s="3"/>
      <c r="C1014" s="3"/>
    </row>
    <row r="1015" spans="2:3" x14ac:dyDescent="0.25">
      <c r="B1015" s="3"/>
      <c r="C1015" s="3"/>
    </row>
    <row r="1016" spans="2:3" x14ac:dyDescent="0.25">
      <c r="B1016" s="3"/>
      <c r="C1016" s="3"/>
    </row>
    <row r="1017" spans="2:3" x14ac:dyDescent="0.25">
      <c r="B1017" s="3"/>
      <c r="C1017" s="3"/>
    </row>
    <row r="1018" spans="2:3" x14ac:dyDescent="0.25">
      <c r="B1018" s="3"/>
      <c r="C1018" s="3"/>
    </row>
    <row r="1019" spans="2:3" x14ac:dyDescent="0.25">
      <c r="B1019" s="3"/>
      <c r="C1019" s="3"/>
    </row>
    <row r="1020" spans="2:3" x14ac:dyDescent="0.25">
      <c r="B1020" s="3"/>
      <c r="C1020" s="3"/>
    </row>
    <row r="1021" spans="2:3" x14ac:dyDescent="0.25">
      <c r="B1021" s="3"/>
      <c r="C1021" s="3"/>
    </row>
    <row r="1022" spans="2:3" x14ac:dyDescent="0.25">
      <c r="B1022" s="3"/>
      <c r="C1022" s="3"/>
    </row>
    <row r="1023" spans="2:3" x14ac:dyDescent="0.25">
      <c r="B1023" s="3"/>
      <c r="C1023" s="3"/>
    </row>
    <row r="1024" spans="2:3" x14ac:dyDescent="0.25">
      <c r="B1024" s="3"/>
      <c r="C1024" s="3"/>
    </row>
    <row r="1025" spans="2:3" x14ac:dyDescent="0.25">
      <c r="B1025" s="3"/>
      <c r="C1025" s="3"/>
    </row>
    <row r="1026" spans="2:3" x14ac:dyDescent="0.25">
      <c r="B1026" s="3"/>
      <c r="C1026" s="3"/>
    </row>
    <row r="1027" spans="2:3" x14ac:dyDescent="0.25">
      <c r="B1027" s="3"/>
      <c r="C1027" s="3"/>
    </row>
    <row r="1028" spans="2:3" x14ac:dyDescent="0.25">
      <c r="B1028" s="3"/>
      <c r="C1028" s="3"/>
    </row>
    <row r="1029" spans="2:3" x14ac:dyDescent="0.25">
      <c r="B1029" s="3"/>
      <c r="C1029" s="3"/>
    </row>
    <row r="1030" spans="2:3" x14ac:dyDescent="0.25">
      <c r="B1030" s="3"/>
      <c r="C1030" s="3"/>
    </row>
    <row r="1031" spans="2:3" x14ac:dyDescent="0.25">
      <c r="B1031" s="3"/>
      <c r="C1031" s="3"/>
    </row>
    <row r="1032" spans="2:3" x14ac:dyDescent="0.25">
      <c r="B1032" s="3"/>
      <c r="C1032" s="3"/>
    </row>
    <row r="1033" spans="2:3" x14ac:dyDescent="0.25">
      <c r="B1033" s="3"/>
      <c r="C1033" s="3"/>
    </row>
    <row r="1034" spans="2:3" x14ac:dyDescent="0.25">
      <c r="B1034" s="3"/>
      <c r="C1034" s="3"/>
    </row>
    <row r="1035" spans="2:3" x14ac:dyDescent="0.25">
      <c r="B1035" s="3"/>
      <c r="C1035" s="3"/>
    </row>
    <row r="1036" spans="2:3" x14ac:dyDescent="0.25">
      <c r="B1036" s="3"/>
      <c r="C1036" s="3"/>
    </row>
    <row r="1037" spans="2:3" x14ac:dyDescent="0.25">
      <c r="B1037" s="3"/>
      <c r="C1037" s="3"/>
    </row>
    <row r="1038" spans="2:3" x14ac:dyDescent="0.25">
      <c r="B1038" s="3"/>
      <c r="C1038" s="3"/>
    </row>
    <row r="1039" spans="2:3" x14ac:dyDescent="0.25">
      <c r="B1039" s="3"/>
      <c r="C1039" s="3"/>
    </row>
    <row r="1040" spans="2:3" x14ac:dyDescent="0.25">
      <c r="B1040" s="3"/>
      <c r="C1040" s="3"/>
    </row>
    <row r="1041" spans="2:3" x14ac:dyDescent="0.25">
      <c r="B1041" s="3"/>
      <c r="C1041" s="3"/>
    </row>
    <row r="1042" spans="2:3" x14ac:dyDescent="0.25">
      <c r="B1042" s="3"/>
      <c r="C1042" s="3"/>
    </row>
    <row r="1043" spans="2:3" x14ac:dyDescent="0.25">
      <c r="B1043" s="3"/>
      <c r="C1043" s="3"/>
    </row>
    <row r="1044" spans="2:3" x14ac:dyDescent="0.25">
      <c r="B1044" s="3"/>
      <c r="C1044" s="3"/>
    </row>
    <row r="1045" spans="2:3" x14ac:dyDescent="0.25">
      <c r="B1045" s="3"/>
      <c r="C1045" s="3"/>
    </row>
    <row r="1046" spans="2:3" x14ac:dyDescent="0.25">
      <c r="B1046" s="3"/>
      <c r="C1046" s="3"/>
    </row>
    <row r="1047" spans="2:3" x14ac:dyDescent="0.25">
      <c r="B1047" s="3"/>
      <c r="C1047" s="3"/>
    </row>
    <row r="1048" spans="2:3" x14ac:dyDescent="0.25">
      <c r="B1048" s="3"/>
      <c r="C1048" s="3"/>
    </row>
    <row r="1049" spans="2:3" x14ac:dyDescent="0.25">
      <c r="B1049" s="3"/>
      <c r="C1049" s="3"/>
    </row>
    <row r="1050" spans="2:3" x14ac:dyDescent="0.25">
      <c r="B1050" s="3"/>
      <c r="C1050" s="3"/>
    </row>
    <row r="1051" spans="2:3" x14ac:dyDescent="0.25">
      <c r="B1051" s="3"/>
      <c r="C1051" s="3"/>
    </row>
    <row r="1052" spans="2:3" x14ac:dyDescent="0.25">
      <c r="B1052" s="3"/>
      <c r="C1052" s="3"/>
    </row>
    <row r="1053" spans="2:3" x14ac:dyDescent="0.25">
      <c r="B1053" s="3"/>
      <c r="C1053" s="3"/>
    </row>
    <row r="1054" spans="2:3" x14ac:dyDescent="0.25">
      <c r="B1054" s="3"/>
      <c r="C1054" s="3"/>
    </row>
    <row r="1055" spans="2:3" x14ac:dyDescent="0.25">
      <c r="B1055" s="3"/>
      <c r="C1055" s="3"/>
    </row>
    <row r="1056" spans="2:3" x14ac:dyDescent="0.25">
      <c r="B1056" s="3"/>
      <c r="C1056" s="3"/>
    </row>
    <row r="1057" spans="2:3" x14ac:dyDescent="0.25">
      <c r="B1057" s="3"/>
      <c r="C1057" s="3"/>
    </row>
    <row r="1058" spans="2:3" x14ac:dyDescent="0.25">
      <c r="B1058" s="3"/>
      <c r="C1058" s="3"/>
    </row>
    <row r="1059" spans="2:3" x14ac:dyDescent="0.25">
      <c r="B1059" s="3"/>
      <c r="C1059" s="3"/>
    </row>
    <row r="1060" spans="2:3" x14ac:dyDescent="0.25">
      <c r="B1060" s="3"/>
      <c r="C1060" s="3"/>
    </row>
    <row r="1061" spans="2:3" x14ac:dyDescent="0.25">
      <c r="B1061" s="3"/>
      <c r="C1061" s="3"/>
    </row>
    <row r="1062" spans="2:3" x14ac:dyDescent="0.25">
      <c r="B1062" s="3"/>
      <c r="C1062" s="3"/>
    </row>
    <row r="1063" spans="2:3" x14ac:dyDescent="0.25">
      <c r="B1063" s="3"/>
      <c r="C1063" s="3"/>
    </row>
    <row r="1064" spans="2:3" x14ac:dyDescent="0.25">
      <c r="B1064" s="3"/>
      <c r="C1064" s="3"/>
    </row>
    <row r="1065" spans="2:3" x14ac:dyDescent="0.25">
      <c r="B1065" s="3"/>
      <c r="C1065" s="3"/>
    </row>
    <row r="1066" spans="2:3" x14ac:dyDescent="0.25">
      <c r="B1066" s="3"/>
      <c r="C1066" s="3"/>
    </row>
    <row r="1067" spans="2:3" x14ac:dyDescent="0.25">
      <c r="B1067" s="3"/>
      <c r="C1067" s="3"/>
    </row>
    <row r="1068" spans="2:3" x14ac:dyDescent="0.25">
      <c r="B1068" s="3"/>
      <c r="C1068" s="3"/>
    </row>
    <row r="1069" spans="2:3" x14ac:dyDescent="0.25">
      <c r="B1069" s="3"/>
      <c r="C1069" s="3"/>
    </row>
    <row r="1070" spans="2:3" x14ac:dyDescent="0.25">
      <c r="B1070" s="3"/>
      <c r="C1070" s="3"/>
    </row>
    <row r="1071" spans="2:3" x14ac:dyDescent="0.25">
      <c r="B1071" s="3"/>
      <c r="C1071" s="3"/>
    </row>
    <row r="1072" spans="2:3" x14ac:dyDescent="0.25">
      <c r="B1072" s="3"/>
      <c r="C1072" s="3"/>
    </row>
    <row r="1073" spans="2:3" x14ac:dyDescent="0.25">
      <c r="B1073" s="3"/>
      <c r="C1073" s="3"/>
    </row>
    <row r="1074" spans="2:3" x14ac:dyDescent="0.25">
      <c r="B1074" s="3"/>
      <c r="C1074" s="3"/>
    </row>
    <row r="1075" spans="2:3" x14ac:dyDescent="0.25">
      <c r="B1075" s="3"/>
      <c r="C1075" s="3"/>
    </row>
    <row r="1076" spans="2:3" x14ac:dyDescent="0.25">
      <c r="B1076" s="3"/>
      <c r="C1076" s="3"/>
    </row>
    <row r="1077" spans="2:3" x14ac:dyDescent="0.25">
      <c r="B1077" s="3"/>
      <c r="C1077" s="3"/>
    </row>
    <row r="1078" spans="2:3" x14ac:dyDescent="0.25">
      <c r="B1078" s="3"/>
      <c r="C1078" s="3"/>
    </row>
    <row r="1079" spans="2:3" x14ac:dyDescent="0.25">
      <c r="B1079" s="3"/>
      <c r="C1079" s="3"/>
    </row>
    <row r="1080" spans="2:3" x14ac:dyDescent="0.25">
      <c r="B1080" s="3"/>
      <c r="C1080" s="3"/>
    </row>
    <row r="1081" spans="2:3" x14ac:dyDescent="0.25">
      <c r="B1081" s="3"/>
      <c r="C1081" s="3"/>
    </row>
    <row r="1082" spans="2:3" x14ac:dyDescent="0.25">
      <c r="B1082" s="3"/>
      <c r="C1082" s="3"/>
    </row>
    <row r="1083" spans="2:3" x14ac:dyDescent="0.25">
      <c r="B1083" s="3"/>
      <c r="C1083" s="3"/>
    </row>
    <row r="1084" spans="2:3" x14ac:dyDescent="0.25">
      <c r="B1084" s="3"/>
      <c r="C1084" s="3"/>
    </row>
    <row r="1085" spans="2:3" x14ac:dyDescent="0.25">
      <c r="B1085" s="3"/>
      <c r="C1085" s="3"/>
    </row>
    <row r="1086" spans="2:3" x14ac:dyDescent="0.25">
      <c r="B1086" s="3"/>
      <c r="C1086" s="3"/>
    </row>
    <row r="1087" spans="2:3" x14ac:dyDescent="0.25">
      <c r="B1087" s="3"/>
      <c r="C1087" s="3"/>
    </row>
    <row r="1088" spans="2:3" x14ac:dyDescent="0.25">
      <c r="B1088" s="3"/>
      <c r="C1088" s="3"/>
    </row>
    <row r="1089" spans="2:3" x14ac:dyDescent="0.25">
      <c r="B1089" s="3"/>
      <c r="C1089" s="3"/>
    </row>
    <row r="1090" spans="2:3" x14ac:dyDescent="0.25">
      <c r="B1090" s="3"/>
      <c r="C1090" s="3"/>
    </row>
    <row r="1091" spans="2:3" x14ac:dyDescent="0.25">
      <c r="B1091" s="3"/>
      <c r="C1091" s="3"/>
    </row>
    <row r="1092" spans="2:3" x14ac:dyDescent="0.25">
      <c r="B1092" s="3"/>
      <c r="C1092" s="3"/>
    </row>
    <row r="1093" spans="2:3" x14ac:dyDescent="0.25">
      <c r="B1093" s="3"/>
      <c r="C1093" s="3"/>
    </row>
    <row r="1094" spans="2:3" x14ac:dyDescent="0.25">
      <c r="B1094" s="3"/>
      <c r="C1094" s="3"/>
    </row>
    <row r="1095" spans="2:3" x14ac:dyDescent="0.25">
      <c r="B1095" s="3"/>
      <c r="C1095" s="3"/>
    </row>
    <row r="1096" spans="2:3" x14ac:dyDescent="0.25">
      <c r="B1096" s="3"/>
      <c r="C1096" s="3"/>
    </row>
    <row r="1097" spans="2:3" x14ac:dyDescent="0.25">
      <c r="B1097" s="3"/>
      <c r="C1097" s="3"/>
    </row>
    <row r="1098" spans="2:3" x14ac:dyDescent="0.25">
      <c r="B1098" s="3"/>
      <c r="C1098" s="3"/>
    </row>
    <row r="1099" spans="2:3" x14ac:dyDescent="0.25">
      <c r="B1099" s="3"/>
      <c r="C1099" s="3"/>
    </row>
    <row r="1100" spans="2:3" x14ac:dyDescent="0.25">
      <c r="B1100" s="3"/>
      <c r="C1100" s="3"/>
    </row>
    <row r="1101" spans="2:3" x14ac:dyDescent="0.25">
      <c r="B1101" s="3"/>
      <c r="C1101" s="3"/>
    </row>
    <row r="1102" spans="2:3" x14ac:dyDescent="0.25">
      <c r="B1102" s="3"/>
      <c r="C1102" s="3"/>
    </row>
    <row r="1103" spans="2:3" x14ac:dyDescent="0.25">
      <c r="B1103" s="3"/>
      <c r="C1103" s="3"/>
    </row>
    <row r="1104" spans="2:3" x14ac:dyDescent="0.25">
      <c r="B1104" s="3"/>
      <c r="C1104" s="3"/>
    </row>
    <row r="1105" spans="2:3" x14ac:dyDescent="0.25">
      <c r="B1105" s="3"/>
      <c r="C1105" s="3"/>
    </row>
    <row r="1106" spans="2:3" x14ac:dyDescent="0.25">
      <c r="B1106" s="3"/>
      <c r="C1106" s="3"/>
    </row>
    <row r="1107" spans="2:3" x14ac:dyDescent="0.25">
      <c r="B1107" s="3"/>
      <c r="C1107" s="3"/>
    </row>
    <row r="1108" spans="2:3" x14ac:dyDescent="0.25">
      <c r="B1108" s="3"/>
      <c r="C1108" s="3"/>
    </row>
    <row r="1109" spans="2:3" x14ac:dyDescent="0.25">
      <c r="B1109" s="3"/>
      <c r="C1109" s="3"/>
    </row>
    <row r="1110" spans="2:3" x14ac:dyDescent="0.25">
      <c r="B1110" s="3"/>
      <c r="C1110" s="3"/>
    </row>
    <row r="1111" spans="2:3" x14ac:dyDescent="0.25">
      <c r="B1111" s="3"/>
      <c r="C1111" s="3"/>
    </row>
    <row r="1112" spans="2:3" x14ac:dyDescent="0.25">
      <c r="B1112" s="3"/>
      <c r="C1112" s="3"/>
    </row>
    <row r="1113" spans="2:3" x14ac:dyDescent="0.25">
      <c r="B1113" s="3"/>
      <c r="C1113" s="3"/>
    </row>
    <row r="1114" spans="2:3" x14ac:dyDescent="0.25">
      <c r="B1114" s="3"/>
      <c r="C1114" s="3"/>
    </row>
    <row r="1115" spans="2:3" x14ac:dyDescent="0.25">
      <c r="B1115" s="3"/>
      <c r="C1115" s="3"/>
    </row>
    <row r="1116" spans="2:3" x14ac:dyDescent="0.25">
      <c r="B1116" s="3"/>
      <c r="C1116" s="3"/>
    </row>
    <row r="1117" spans="2:3" x14ac:dyDescent="0.25">
      <c r="B1117" s="3"/>
      <c r="C1117" s="3"/>
    </row>
    <row r="1118" spans="2:3" x14ac:dyDescent="0.25">
      <c r="B1118" s="3"/>
      <c r="C1118" s="3"/>
    </row>
    <row r="1119" spans="2:3" x14ac:dyDescent="0.25">
      <c r="B1119" s="3"/>
      <c r="C1119" s="3"/>
    </row>
    <row r="1120" spans="2:3" x14ac:dyDescent="0.25">
      <c r="B1120" s="3"/>
      <c r="C1120" s="3"/>
    </row>
    <row r="1121" spans="2:3" x14ac:dyDescent="0.25">
      <c r="B1121" s="3"/>
      <c r="C1121" s="3"/>
    </row>
    <row r="1122" spans="2:3" x14ac:dyDescent="0.25">
      <c r="B1122" s="3"/>
      <c r="C1122" s="3"/>
    </row>
    <row r="1123" spans="2:3" x14ac:dyDescent="0.25">
      <c r="B1123" s="3"/>
      <c r="C1123" s="3"/>
    </row>
    <row r="1124" spans="2:3" x14ac:dyDescent="0.25">
      <c r="B1124" s="3"/>
      <c r="C1124" s="3"/>
    </row>
    <row r="1125" spans="2:3" x14ac:dyDescent="0.25">
      <c r="B1125" s="3"/>
      <c r="C1125" s="3"/>
    </row>
    <row r="1126" spans="2:3" x14ac:dyDescent="0.25">
      <c r="B1126" s="3"/>
      <c r="C1126" s="3"/>
    </row>
    <row r="1127" spans="2:3" x14ac:dyDescent="0.25">
      <c r="B1127" s="3"/>
      <c r="C1127" s="3"/>
    </row>
    <row r="1128" spans="2:3" x14ac:dyDescent="0.25">
      <c r="B1128" s="3"/>
      <c r="C1128" s="3"/>
    </row>
    <row r="1129" spans="2:3" x14ac:dyDescent="0.25">
      <c r="B1129" s="3"/>
      <c r="C1129" s="3"/>
    </row>
    <row r="1130" spans="2:3" x14ac:dyDescent="0.25">
      <c r="B1130" s="3"/>
      <c r="C1130" s="3"/>
    </row>
    <row r="1131" spans="2:3" x14ac:dyDescent="0.25">
      <c r="B1131" s="3"/>
      <c r="C1131" s="3"/>
    </row>
    <row r="1132" spans="2:3" x14ac:dyDescent="0.25">
      <c r="B1132" s="3"/>
      <c r="C1132" s="3"/>
    </row>
    <row r="1133" spans="2:3" x14ac:dyDescent="0.25">
      <c r="B1133" s="3"/>
      <c r="C1133" s="3"/>
    </row>
    <row r="1134" spans="2:3" x14ac:dyDescent="0.25">
      <c r="B1134" s="3"/>
      <c r="C1134" s="3"/>
    </row>
    <row r="1135" spans="2:3" x14ac:dyDescent="0.25">
      <c r="B1135" s="3"/>
      <c r="C1135" s="3"/>
    </row>
    <row r="1136" spans="2:3" x14ac:dyDescent="0.25">
      <c r="B1136" s="3"/>
      <c r="C1136" s="3"/>
    </row>
    <row r="1137" spans="2:3" x14ac:dyDescent="0.25">
      <c r="B1137" s="3"/>
      <c r="C1137" s="3"/>
    </row>
    <row r="1138" spans="2:3" x14ac:dyDescent="0.25">
      <c r="B1138" s="3"/>
      <c r="C1138" s="3"/>
    </row>
    <row r="1139" spans="2:3" x14ac:dyDescent="0.25">
      <c r="B1139" s="3"/>
      <c r="C1139" s="3"/>
    </row>
    <row r="1140" spans="2:3" x14ac:dyDescent="0.25">
      <c r="B1140" s="3"/>
      <c r="C1140" s="3"/>
    </row>
    <row r="1141" spans="2:3" x14ac:dyDescent="0.25">
      <c r="B1141" s="3"/>
      <c r="C1141" s="3"/>
    </row>
    <row r="1142" spans="2:3" x14ac:dyDescent="0.25">
      <c r="B1142" s="3"/>
      <c r="C1142" s="3"/>
    </row>
    <row r="1143" spans="2:3" x14ac:dyDescent="0.25">
      <c r="B1143" s="3"/>
      <c r="C1143" s="3"/>
    </row>
    <row r="1144" spans="2:3" x14ac:dyDescent="0.25">
      <c r="B1144" s="3"/>
      <c r="C1144" s="3"/>
    </row>
    <row r="1145" spans="2:3" x14ac:dyDescent="0.25">
      <c r="B1145" s="3"/>
      <c r="C1145" s="3"/>
    </row>
    <row r="1146" spans="2:3" x14ac:dyDescent="0.25">
      <c r="B1146" s="3"/>
      <c r="C1146" s="3"/>
    </row>
    <row r="1147" spans="2:3" x14ac:dyDescent="0.25">
      <c r="B1147" s="3"/>
      <c r="C1147" s="3"/>
    </row>
    <row r="1148" spans="2:3" x14ac:dyDescent="0.25">
      <c r="B1148" s="3"/>
      <c r="C1148" s="3"/>
    </row>
    <row r="1149" spans="2:3" x14ac:dyDescent="0.25">
      <c r="B1149" s="3"/>
      <c r="C1149" s="3"/>
    </row>
    <row r="1150" spans="2:3" x14ac:dyDescent="0.25">
      <c r="B1150" s="3"/>
      <c r="C1150" s="3"/>
    </row>
    <row r="1151" spans="2:3" x14ac:dyDescent="0.25">
      <c r="B1151" s="3"/>
      <c r="C1151" s="3"/>
    </row>
    <row r="1152" spans="2:3" x14ac:dyDescent="0.25">
      <c r="B1152" s="3"/>
      <c r="C1152" s="3"/>
    </row>
    <row r="1153" spans="2:3" x14ac:dyDescent="0.25">
      <c r="B1153" s="3"/>
      <c r="C1153" s="3"/>
    </row>
    <row r="1154" spans="2:3" x14ac:dyDescent="0.25">
      <c r="B1154" s="3"/>
      <c r="C1154" s="3"/>
    </row>
    <row r="1155" spans="2:3" x14ac:dyDescent="0.25">
      <c r="B1155" s="3"/>
      <c r="C1155" s="3"/>
    </row>
    <row r="1156" spans="2:3" x14ac:dyDescent="0.25">
      <c r="B1156" s="3"/>
      <c r="C1156" s="3"/>
    </row>
    <row r="1157" spans="2:3" x14ac:dyDescent="0.25">
      <c r="B1157" s="3"/>
      <c r="C1157" s="3"/>
    </row>
    <row r="1158" spans="2:3" x14ac:dyDescent="0.25">
      <c r="B1158" s="3"/>
      <c r="C1158" s="3"/>
    </row>
    <row r="1159" spans="2:3" x14ac:dyDescent="0.25">
      <c r="B1159" s="3"/>
      <c r="C1159" s="3"/>
    </row>
    <row r="1160" spans="2:3" x14ac:dyDescent="0.25">
      <c r="B1160" s="3"/>
      <c r="C1160" s="3"/>
    </row>
    <row r="1161" spans="2:3" x14ac:dyDescent="0.25">
      <c r="B1161" s="3"/>
      <c r="C1161" s="3"/>
    </row>
    <row r="1162" spans="2:3" x14ac:dyDescent="0.25">
      <c r="B1162" s="3"/>
      <c r="C1162" s="3"/>
    </row>
    <row r="1163" spans="2:3" x14ac:dyDescent="0.25">
      <c r="B1163" s="3"/>
      <c r="C1163" s="3"/>
    </row>
    <row r="1164" spans="2:3" x14ac:dyDescent="0.25">
      <c r="B1164" s="3"/>
      <c r="C1164" s="3"/>
    </row>
    <row r="1165" spans="2:3" x14ac:dyDescent="0.25">
      <c r="B1165" s="3"/>
      <c r="C1165" s="3"/>
    </row>
    <row r="1166" spans="2:3" x14ac:dyDescent="0.25">
      <c r="B1166" s="3"/>
      <c r="C1166" s="3"/>
    </row>
    <row r="1167" spans="2:3" x14ac:dyDescent="0.25">
      <c r="B1167" s="3"/>
      <c r="C1167" s="3"/>
    </row>
    <row r="1168" spans="2:3" x14ac:dyDescent="0.25">
      <c r="B1168" s="3"/>
      <c r="C1168" s="3"/>
    </row>
    <row r="1169" spans="2:3" x14ac:dyDescent="0.25">
      <c r="B1169" s="3"/>
      <c r="C1169" s="3"/>
    </row>
    <row r="1170" spans="2:3" x14ac:dyDescent="0.25">
      <c r="B1170" s="3"/>
      <c r="C1170" s="3"/>
    </row>
    <row r="1171" spans="2:3" x14ac:dyDescent="0.25">
      <c r="B1171" s="3"/>
      <c r="C1171" s="3"/>
    </row>
    <row r="1172" spans="2:3" x14ac:dyDescent="0.25">
      <c r="B1172" s="3"/>
      <c r="C1172" s="3"/>
    </row>
    <row r="1173" spans="2:3" x14ac:dyDescent="0.25">
      <c r="B1173" s="3"/>
      <c r="C1173" s="3"/>
    </row>
    <row r="1174" spans="2:3" x14ac:dyDescent="0.25">
      <c r="B1174" s="3"/>
      <c r="C1174" s="3"/>
    </row>
    <row r="1175" spans="2:3" x14ac:dyDescent="0.25">
      <c r="B1175" s="3"/>
      <c r="C1175" s="3"/>
    </row>
    <row r="1176" spans="2:3" x14ac:dyDescent="0.25">
      <c r="B1176" s="3"/>
      <c r="C1176" s="3"/>
    </row>
    <row r="1177" spans="2:3" x14ac:dyDescent="0.25">
      <c r="B1177" s="3"/>
      <c r="C1177" s="3"/>
    </row>
    <row r="1178" spans="2:3" x14ac:dyDescent="0.25">
      <c r="B1178" s="3"/>
      <c r="C1178" s="3"/>
    </row>
    <row r="1179" spans="2:3" x14ac:dyDescent="0.25">
      <c r="B1179" s="3"/>
      <c r="C1179" s="3"/>
    </row>
    <row r="1180" spans="2:3" x14ac:dyDescent="0.25">
      <c r="B1180" s="3"/>
      <c r="C1180" s="3"/>
    </row>
    <row r="1181" spans="2:3" x14ac:dyDescent="0.25">
      <c r="B1181" s="3"/>
      <c r="C1181" s="3"/>
    </row>
    <row r="1182" spans="2:3" x14ac:dyDescent="0.25">
      <c r="B1182" s="3"/>
      <c r="C1182" s="3"/>
    </row>
    <row r="1183" spans="2:3" x14ac:dyDescent="0.25">
      <c r="B1183" s="3"/>
      <c r="C1183" s="3"/>
    </row>
    <row r="1184" spans="2:3" x14ac:dyDescent="0.25">
      <c r="B1184" s="3"/>
      <c r="C1184" s="3"/>
    </row>
    <row r="1185" spans="2:3" x14ac:dyDescent="0.25">
      <c r="B1185" s="3"/>
      <c r="C1185" s="3"/>
    </row>
    <row r="1186" spans="2:3" x14ac:dyDescent="0.25">
      <c r="B1186" s="3"/>
      <c r="C1186" s="3"/>
    </row>
    <row r="1187" spans="2:3" x14ac:dyDescent="0.25">
      <c r="B1187" s="3"/>
      <c r="C1187" s="3"/>
    </row>
    <row r="1188" spans="2:3" x14ac:dyDescent="0.25">
      <c r="B1188" s="3"/>
      <c r="C1188" s="3"/>
    </row>
    <row r="1189" spans="2:3" x14ac:dyDescent="0.25">
      <c r="B1189" s="3"/>
      <c r="C1189" s="3"/>
    </row>
    <row r="1190" spans="2:3" x14ac:dyDescent="0.25">
      <c r="B1190" s="3"/>
      <c r="C1190" s="3"/>
    </row>
    <row r="1191" spans="2:3" x14ac:dyDescent="0.25">
      <c r="B1191" s="3"/>
      <c r="C1191" s="3"/>
    </row>
    <row r="1192" spans="2:3" x14ac:dyDescent="0.25">
      <c r="B1192" s="3"/>
      <c r="C1192" s="3"/>
    </row>
    <row r="1193" spans="2:3" x14ac:dyDescent="0.25">
      <c r="B1193" s="3"/>
      <c r="C1193" s="3"/>
    </row>
    <row r="1194" spans="2:3" x14ac:dyDescent="0.25">
      <c r="B1194" s="3"/>
      <c r="C1194" s="3"/>
    </row>
    <row r="1195" spans="2:3" x14ac:dyDescent="0.25">
      <c r="B1195" s="3"/>
      <c r="C1195" s="3"/>
    </row>
    <row r="1196" spans="2:3" x14ac:dyDescent="0.25">
      <c r="B1196" s="3"/>
      <c r="C1196" s="3"/>
    </row>
    <row r="1197" spans="2:3" x14ac:dyDescent="0.25">
      <c r="B1197" s="3"/>
      <c r="C1197" s="3"/>
    </row>
    <row r="1198" spans="2:3" x14ac:dyDescent="0.25">
      <c r="B1198" s="3"/>
      <c r="C1198" s="3"/>
    </row>
    <row r="1199" spans="2:3" x14ac:dyDescent="0.25">
      <c r="B1199" s="3"/>
      <c r="C1199" s="3"/>
    </row>
    <row r="1200" spans="2:3" x14ac:dyDescent="0.25">
      <c r="B1200" s="3"/>
      <c r="C1200" s="3"/>
    </row>
    <row r="1201" spans="2:3" x14ac:dyDescent="0.25">
      <c r="B1201" s="3"/>
      <c r="C1201" s="3"/>
    </row>
    <row r="1202" spans="2:3" x14ac:dyDescent="0.25">
      <c r="B1202" s="3"/>
      <c r="C1202" s="3"/>
    </row>
    <row r="1203" spans="2:3" x14ac:dyDescent="0.25">
      <c r="B1203" s="3"/>
      <c r="C1203" s="3"/>
    </row>
    <row r="1204" spans="2:3" x14ac:dyDescent="0.25">
      <c r="B1204" s="3"/>
      <c r="C1204" s="3"/>
    </row>
    <row r="1205" spans="2:3" x14ac:dyDescent="0.25">
      <c r="B1205" s="3"/>
      <c r="C1205" s="3"/>
    </row>
    <row r="1206" spans="2:3" x14ac:dyDescent="0.25">
      <c r="B1206" s="3"/>
      <c r="C1206" s="3"/>
    </row>
    <row r="1207" spans="2:3" x14ac:dyDescent="0.25">
      <c r="B1207" s="3"/>
      <c r="C1207" s="3"/>
    </row>
    <row r="1208" spans="2:3" x14ac:dyDescent="0.25">
      <c r="B1208" s="3"/>
      <c r="C1208" s="3"/>
    </row>
    <row r="1209" spans="2:3" x14ac:dyDescent="0.25">
      <c r="B1209" s="3"/>
      <c r="C1209" s="3"/>
    </row>
    <row r="1210" spans="2:3" x14ac:dyDescent="0.25">
      <c r="B1210" s="3"/>
      <c r="C1210" s="3"/>
    </row>
    <row r="1211" spans="2:3" x14ac:dyDescent="0.25">
      <c r="B1211" s="3"/>
      <c r="C1211" s="3"/>
    </row>
    <row r="1212" spans="2:3" x14ac:dyDescent="0.25">
      <c r="B1212" s="3"/>
      <c r="C1212" s="3"/>
    </row>
    <row r="1213" spans="2:3" x14ac:dyDescent="0.25">
      <c r="B1213" s="3"/>
      <c r="C1213" s="3"/>
    </row>
    <row r="1214" spans="2:3" x14ac:dyDescent="0.25">
      <c r="B1214" s="3"/>
      <c r="C1214" s="3"/>
    </row>
    <row r="1215" spans="2:3" x14ac:dyDescent="0.25">
      <c r="B1215" s="3"/>
      <c r="C1215" s="3"/>
    </row>
    <row r="1216" spans="2:3" x14ac:dyDescent="0.25">
      <c r="B1216" s="3"/>
      <c r="C1216" s="3"/>
    </row>
    <row r="1217" spans="2:3" x14ac:dyDescent="0.25">
      <c r="B1217" s="3"/>
      <c r="C1217" s="3"/>
    </row>
    <row r="1218" spans="2:3" x14ac:dyDescent="0.25">
      <c r="B1218" s="3"/>
      <c r="C1218" s="3"/>
    </row>
    <row r="1219" spans="2:3" x14ac:dyDescent="0.25">
      <c r="B1219" s="3"/>
      <c r="C1219" s="3"/>
    </row>
    <row r="1220" spans="2:3" x14ac:dyDescent="0.25">
      <c r="B1220" s="3"/>
      <c r="C1220" s="3"/>
    </row>
    <row r="1221" spans="2:3" x14ac:dyDescent="0.25">
      <c r="B1221" s="3"/>
      <c r="C1221" s="3"/>
    </row>
    <row r="1222" spans="2:3" x14ac:dyDescent="0.25">
      <c r="B1222" s="3"/>
      <c r="C1222" s="3"/>
    </row>
    <row r="1223" spans="2:3" x14ac:dyDescent="0.25">
      <c r="B1223" s="3"/>
      <c r="C1223" s="3"/>
    </row>
    <row r="1224" spans="2:3" x14ac:dyDescent="0.25">
      <c r="B1224" s="3"/>
      <c r="C1224" s="3"/>
    </row>
    <row r="1225" spans="2:3" x14ac:dyDescent="0.25">
      <c r="B1225" s="3"/>
      <c r="C1225" s="3"/>
    </row>
    <row r="1226" spans="2:3" x14ac:dyDescent="0.25">
      <c r="B1226" s="3"/>
      <c r="C1226" s="3"/>
    </row>
    <row r="1227" spans="2:3" x14ac:dyDescent="0.25">
      <c r="B1227" s="3"/>
      <c r="C1227" s="3"/>
    </row>
    <row r="1228" spans="2:3" x14ac:dyDescent="0.25">
      <c r="B1228" s="3"/>
      <c r="C1228" s="3"/>
    </row>
    <row r="1229" spans="2:3" x14ac:dyDescent="0.25">
      <c r="B1229" s="3"/>
      <c r="C1229" s="3"/>
    </row>
    <row r="1230" spans="2:3" x14ac:dyDescent="0.25">
      <c r="B1230" s="3"/>
      <c r="C1230" s="3"/>
    </row>
    <row r="1231" spans="2:3" x14ac:dyDescent="0.25">
      <c r="B1231" s="3"/>
      <c r="C1231" s="3"/>
    </row>
    <row r="1232" spans="2:3" x14ac:dyDescent="0.25">
      <c r="B1232" s="3"/>
      <c r="C1232" s="3"/>
    </row>
    <row r="1233" spans="2:3" x14ac:dyDescent="0.25">
      <c r="B1233" s="3"/>
      <c r="C1233" s="3"/>
    </row>
    <row r="1234" spans="2:3" x14ac:dyDescent="0.25">
      <c r="B1234" s="3"/>
      <c r="C1234" s="3"/>
    </row>
    <row r="1235" spans="2:3" x14ac:dyDescent="0.25">
      <c r="B1235" s="3"/>
      <c r="C1235" s="3"/>
    </row>
    <row r="1236" spans="2:3" x14ac:dyDescent="0.25">
      <c r="B1236" s="3"/>
      <c r="C1236" s="3"/>
    </row>
    <row r="1237" spans="2:3" x14ac:dyDescent="0.25">
      <c r="B1237" s="3"/>
      <c r="C1237" s="3"/>
    </row>
    <row r="1238" spans="2:3" x14ac:dyDescent="0.25">
      <c r="B1238" s="3"/>
      <c r="C1238" s="3"/>
    </row>
    <row r="1239" spans="2:3" x14ac:dyDescent="0.25">
      <c r="B1239" s="3"/>
      <c r="C1239" s="3"/>
    </row>
    <row r="1240" spans="2:3" x14ac:dyDescent="0.25">
      <c r="B1240" s="3"/>
      <c r="C1240" s="3"/>
    </row>
    <row r="1241" spans="2:3" x14ac:dyDescent="0.25">
      <c r="B1241" s="3"/>
      <c r="C1241" s="3"/>
    </row>
    <row r="1242" spans="2:3" x14ac:dyDescent="0.25">
      <c r="B1242" s="3"/>
      <c r="C1242" s="3"/>
    </row>
    <row r="1243" spans="2:3" x14ac:dyDescent="0.25">
      <c r="B1243" s="3"/>
      <c r="C1243" s="3"/>
    </row>
    <row r="1244" spans="2:3" x14ac:dyDescent="0.25">
      <c r="B1244" s="3"/>
      <c r="C1244" s="3"/>
    </row>
    <row r="1245" spans="2:3" x14ac:dyDescent="0.25">
      <c r="B1245" s="3"/>
      <c r="C1245" s="3"/>
    </row>
    <row r="1246" spans="2:3" x14ac:dyDescent="0.25">
      <c r="B1246" s="3"/>
      <c r="C1246" s="3"/>
    </row>
    <row r="1247" spans="2:3" x14ac:dyDescent="0.25">
      <c r="B1247" s="3"/>
      <c r="C1247" s="3"/>
    </row>
    <row r="1248" spans="2:3" x14ac:dyDescent="0.25">
      <c r="B1248" s="3"/>
      <c r="C1248" s="3"/>
    </row>
    <row r="1249" spans="2:3" x14ac:dyDescent="0.25">
      <c r="B1249" s="3"/>
      <c r="C1249" s="3"/>
    </row>
    <row r="1250" spans="2:3" x14ac:dyDescent="0.25">
      <c r="B1250" s="3"/>
      <c r="C1250" s="3"/>
    </row>
    <row r="1251" spans="2:3" x14ac:dyDescent="0.25">
      <c r="B1251" s="3"/>
      <c r="C1251" s="3"/>
    </row>
    <row r="1252" spans="2:3" x14ac:dyDescent="0.25">
      <c r="B1252" s="3"/>
      <c r="C1252" s="3"/>
    </row>
    <row r="1253" spans="2:3" x14ac:dyDescent="0.25">
      <c r="B1253" s="3"/>
      <c r="C1253" s="3"/>
    </row>
    <row r="1254" spans="2:3" x14ac:dyDescent="0.25">
      <c r="B1254" s="3"/>
      <c r="C1254" s="3"/>
    </row>
    <row r="1255" spans="2:3" x14ac:dyDescent="0.25">
      <c r="B1255" s="3"/>
      <c r="C1255" s="3"/>
    </row>
    <row r="1256" spans="2:3" x14ac:dyDescent="0.25">
      <c r="B1256" s="3"/>
      <c r="C1256" s="3"/>
    </row>
    <row r="1257" spans="2:3" x14ac:dyDescent="0.25">
      <c r="B1257" s="3"/>
      <c r="C1257" s="3"/>
    </row>
    <row r="1258" spans="2:3" x14ac:dyDescent="0.25">
      <c r="B1258" s="3"/>
      <c r="C1258" s="3"/>
    </row>
    <row r="1259" spans="2:3" x14ac:dyDescent="0.25">
      <c r="B1259" s="3"/>
      <c r="C1259" s="3"/>
    </row>
    <row r="1260" spans="2:3" x14ac:dyDescent="0.25">
      <c r="B1260" s="3"/>
      <c r="C1260" s="3"/>
    </row>
    <row r="1261" spans="2:3" x14ac:dyDescent="0.25">
      <c r="B1261" s="3"/>
      <c r="C1261" s="3"/>
    </row>
    <row r="1262" spans="2:3" x14ac:dyDescent="0.25">
      <c r="B1262" s="3"/>
      <c r="C1262" s="3"/>
    </row>
    <row r="1263" spans="2:3" x14ac:dyDescent="0.25">
      <c r="B1263" s="3"/>
      <c r="C1263" s="3"/>
    </row>
    <row r="1264" spans="2:3" x14ac:dyDescent="0.25">
      <c r="B1264" s="3"/>
      <c r="C1264" s="3"/>
    </row>
    <row r="1265" spans="2:3" x14ac:dyDescent="0.25">
      <c r="B1265" s="3"/>
      <c r="C1265" s="3"/>
    </row>
    <row r="1266" spans="2:3" x14ac:dyDescent="0.25">
      <c r="B1266" s="3"/>
      <c r="C1266" s="3"/>
    </row>
    <row r="1267" spans="2:3" x14ac:dyDescent="0.25">
      <c r="B1267" s="3"/>
      <c r="C1267" s="3"/>
    </row>
    <row r="1268" spans="2:3" x14ac:dyDescent="0.25">
      <c r="B1268" s="3"/>
      <c r="C1268" s="3"/>
    </row>
    <row r="1269" spans="2:3" x14ac:dyDescent="0.25">
      <c r="B1269" s="3"/>
      <c r="C1269" s="3"/>
    </row>
    <row r="1270" spans="2:3" x14ac:dyDescent="0.25">
      <c r="B1270" s="3"/>
      <c r="C1270" s="3"/>
    </row>
    <row r="1271" spans="2:3" x14ac:dyDescent="0.25">
      <c r="B1271" s="3"/>
      <c r="C1271" s="3"/>
    </row>
    <row r="1272" spans="2:3" x14ac:dyDescent="0.25">
      <c r="B1272" s="3"/>
      <c r="C1272" s="3"/>
    </row>
    <row r="1273" spans="2:3" x14ac:dyDescent="0.25">
      <c r="B1273" s="3"/>
      <c r="C1273" s="3"/>
    </row>
    <row r="1274" spans="2:3" x14ac:dyDescent="0.25">
      <c r="B1274" s="3"/>
      <c r="C1274" s="3"/>
    </row>
    <row r="1275" spans="2:3" x14ac:dyDescent="0.25">
      <c r="B1275" s="3"/>
      <c r="C1275" s="3"/>
    </row>
    <row r="1276" spans="2:3" x14ac:dyDescent="0.25">
      <c r="B1276" s="3"/>
      <c r="C1276" s="3"/>
    </row>
    <row r="1277" spans="2:3" x14ac:dyDescent="0.25">
      <c r="B1277" s="3"/>
      <c r="C1277" s="3"/>
    </row>
    <row r="1278" spans="2:3" x14ac:dyDescent="0.25">
      <c r="B1278" s="3"/>
      <c r="C1278" s="3"/>
    </row>
    <row r="1279" spans="2:3" x14ac:dyDescent="0.25">
      <c r="B1279" s="3"/>
      <c r="C1279" s="3"/>
    </row>
    <row r="1280" spans="2:3" x14ac:dyDescent="0.25">
      <c r="B1280" s="3"/>
      <c r="C1280" s="3"/>
    </row>
    <row r="1281" spans="2:3" x14ac:dyDescent="0.25">
      <c r="B1281" s="3"/>
      <c r="C1281" s="3"/>
    </row>
    <row r="1282" spans="2:3" x14ac:dyDescent="0.25">
      <c r="B1282" s="3"/>
      <c r="C1282" s="3"/>
    </row>
    <row r="1283" spans="2:3" x14ac:dyDescent="0.25">
      <c r="B1283" s="3"/>
      <c r="C1283" s="3"/>
    </row>
    <row r="1284" spans="2:3" x14ac:dyDescent="0.25">
      <c r="B1284" s="3"/>
      <c r="C1284" s="3"/>
    </row>
    <row r="1285" spans="2:3" x14ac:dyDescent="0.25">
      <c r="B1285" s="3"/>
      <c r="C1285" s="3"/>
    </row>
    <row r="1286" spans="2:3" x14ac:dyDescent="0.25">
      <c r="B1286" s="3"/>
      <c r="C1286" s="3"/>
    </row>
    <row r="1287" spans="2:3" x14ac:dyDescent="0.25">
      <c r="B1287" s="3"/>
      <c r="C1287" s="3"/>
    </row>
    <row r="1288" spans="2:3" x14ac:dyDescent="0.25">
      <c r="B1288" s="3"/>
      <c r="C1288" s="3"/>
    </row>
    <row r="1289" spans="2:3" x14ac:dyDescent="0.25">
      <c r="B1289" s="3"/>
      <c r="C1289" s="3"/>
    </row>
    <row r="1290" spans="2:3" x14ac:dyDescent="0.25">
      <c r="B1290" s="3"/>
      <c r="C1290" s="3"/>
    </row>
    <row r="1291" spans="2:3" x14ac:dyDescent="0.25">
      <c r="B1291" s="3"/>
      <c r="C1291" s="3"/>
    </row>
    <row r="1292" spans="2:3" x14ac:dyDescent="0.25">
      <c r="B1292" s="3"/>
      <c r="C1292" s="3"/>
    </row>
    <row r="1293" spans="2:3" x14ac:dyDescent="0.25">
      <c r="B1293" s="3"/>
      <c r="C1293" s="3"/>
    </row>
    <row r="1294" spans="2:3" x14ac:dyDescent="0.25">
      <c r="B1294" s="3"/>
      <c r="C1294" s="3"/>
    </row>
    <row r="1295" spans="2:3" x14ac:dyDescent="0.25">
      <c r="B1295" s="3"/>
      <c r="C1295" s="3"/>
    </row>
    <row r="1296" spans="2:3" x14ac:dyDescent="0.25">
      <c r="B1296" s="3"/>
      <c r="C1296" s="3"/>
    </row>
    <row r="1297" spans="2:3" x14ac:dyDescent="0.25">
      <c r="B1297" s="3"/>
      <c r="C1297" s="3"/>
    </row>
    <row r="1298" spans="2:3" x14ac:dyDescent="0.25">
      <c r="B1298" s="3"/>
      <c r="C1298" s="3"/>
    </row>
    <row r="1299" spans="2:3" x14ac:dyDescent="0.25">
      <c r="B1299" s="3"/>
      <c r="C1299" s="3"/>
    </row>
    <row r="1300" spans="2:3" x14ac:dyDescent="0.25">
      <c r="B1300" s="3"/>
      <c r="C1300" s="3"/>
    </row>
    <row r="1301" spans="2:3" x14ac:dyDescent="0.25">
      <c r="B1301" s="3"/>
      <c r="C1301" s="3"/>
    </row>
    <row r="1302" spans="2:3" x14ac:dyDescent="0.25">
      <c r="B1302" s="3"/>
      <c r="C1302" s="3"/>
    </row>
    <row r="1303" spans="2:3" x14ac:dyDescent="0.25">
      <c r="B1303" s="3"/>
      <c r="C1303" s="3"/>
    </row>
    <row r="1304" spans="2:3" x14ac:dyDescent="0.25">
      <c r="B1304" s="3"/>
      <c r="C1304" s="3"/>
    </row>
    <row r="1305" spans="2:3" x14ac:dyDescent="0.25">
      <c r="B1305" s="3"/>
      <c r="C1305" s="3"/>
    </row>
    <row r="1306" spans="2:3" x14ac:dyDescent="0.25">
      <c r="B1306" s="3"/>
      <c r="C1306" s="3"/>
    </row>
    <row r="1307" spans="2:3" x14ac:dyDescent="0.25">
      <c r="B1307" s="3"/>
      <c r="C1307" s="3"/>
    </row>
    <row r="1308" spans="2:3" x14ac:dyDescent="0.25">
      <c r="B1308" s="3"/>
      <c r="C1308" s="3"/>
    </row>
    <row r="1309" spans="2:3" x14ac:dyDescent="0.25">
      <c r="B1309" s="3"/>
      <c r="C1309" s="3"/>
    </row>
    <row r="1310" spans="2:3" x14ac:dyDescent="0.25">
      <c r="B1310" s="3"/>
      <c r="C1310" s="3"/>
    </row>
    <row r="1311" spans="2:3" x14ac:dyDescent="0.25">
      <c r="B1311" s="3"/>
      <c r="C1311" s="3"/>
    </row>
    <row r="1312" spans="2:3" x14ac:dyDescent="0.25">
      <c r="B1312" s="3"/>
      <c r="C1312" s="3"/>
    </row>
    <row r="1313" spans="2:3" x14ac:dyDescent="0.25">
      <c r="B1313" s="3"/>
      <c r="C1313" s="3"/>
    </row>
    <row r="1314" spans="2:3" x14ac:dyDescent="0.25">
      <c r="B1314" s="3"/>
      <c r="C1314" s="3"/>
    </row>
    <row r="1315" spans="2:3" x14ac:dyDescent="0.25">
      <c r="B1315" s="3"/>
      <c r="C1315" s="3"/>
    </row>
    <row r="1316" spans="2:3" x14ac:dyDescent="0.25">
      <c r="B1316" s="3"/>
      <c r="C1316" s="3"/>
    </row>
    <row r="1317" spans="2:3" x14ac:dyDescent="0.25">
      <c r="B1317" s="3"/>
      <c r="C1317" s="3"/>
    </row>
    <row r="1318" spans="2:3" x14ac:dyDescent="0.25">
      <c r="B1318" s="3"/>
      <c r="C1318" s="3"/>
    </row>
    <row r="1319" spans="2:3" x14ac:dyDescent="0.25">
      <c r="B1319" s="3"/>
      <c r="C1319" s="3"/>
    </row>
    <row r="1320" spans="2:3" x14ac:dyDescent="0.25">
      <c r="B1320" s="3"/>
      <c r="C1320" s="3"/>
    </row>
    <row r="1321" spans="2:3" x14ac:dyDescent="0.25">
      <c r="B1321" s="3"/>
      <c r="C1321" s="3"/>
    </row>
    <row r="1322" spans="2:3" x14ac:dyDescent="0.25">
      <c r="B1322" s="3"/>
      <c r="C1322" s="3"/>
    </row>
    <row r="1323" spans="2:3" x14ac:dyDescent="0.25">
      <c r="B1323" s="3"/>
      <c r="C1323" s="3"/>
    </row>
    <row r="1324" spans="2:3" x14ac:dyDescent="0.25">
      <c r="B1324" s="3"/>
      <c r="C1324" s="3"/>
    </row>
    <row r="1325" spans="2:3" x14ac:dyDescent="0.25">
      <c r="B1325" s="3"/>
      <c r="C1325" s="3"/>
    </row>
    <row r="1326" spans="2:3" x14ac:dyDescent="0.25">
      <c r="B1326" s="3"/>
      <c r="C1326" s="3"/>
    </row>
    <row r="1327" spans="2:3" x14ac:dyDescent="0.25">
      <c r="B1327" s="3"/>
      <c r="C1327" s="3"/>
    </row>
    <row r="1328" spans="2:3" x14ac:dyDescent="0.25">
      <c r="B1328" s="3"/>
      <c r="C1328" s="3"/>
    </row>
    <row r="1329" spans="2:3" x14ac:dyDescent="0.25">
      <c r="B1329" s="3"/>
      <c r="C1329" s="3"/>
    </row>
    <row r="1330" spans="2:3" x14ac:dyDescent="0.25">
      <c r="B1330" s="3"/>
      <c r="C1330" s="3"/>
    </row>
    <row r="1331" spans="2:3" x14ac:dyDescent="0.25">
      <c r="B1331" s="3"/>
      <c r="C1331" s="3"/>
    </row>
    <row r="1332" spans="2:3" x14ac:dyDescent="0.25">
      <c r="B1332" s="3"/>
      <c r="C1332" s="3"/>
    </row>
    <row r="1333" spans="2:3" x14ac:dyDescent="0.25">
      <c r="B1333" s="3"/>
      <c r="C1333" s="3"/>
    </row>
    <row r="1334" spans="2:3" x14ac:dyDescent="0.25">
      <c r="B1334" s="3"/>
      <c r="C1334" s="3"/>
    </row>
    <row r="1335" spans="2:3" x14ac:dyDescent="0.25">
      <c r="B1335" s="3"/>
      <c r="C1335" s="3"/>
    </row>
    <row r="1336" spans="2:3" x14ac:dyDescent="0.25">
      <c r="B1336" s="3"/>
      <c r="C1336" s="3"/>
    </row>
    <row r="1337" spans="2:3" x14ac:dyDescent="0.25">
      <c r="B1337" s="3"/>
      <c r="C1337" s="3"/>
    </row>
    <row r="1338" spans="2:3" x14ac:dyDescent="0.25">
      <c r="B1338" s="3"/>
      <c r="C1338" s="3"/>
    </row>
    <row r="1339" spans="2:3" x14ac:dyDescent="0.25">
      <c r="B1339" s="3"/>
      <c r="C1339" s="3"/>
    </row>
    <row r="1340" spans="2:3" x14ac:dyDescent="0.25">
      <c r="B1340" s="3"/>
      <c r="C1340" s="3"/>
    </row>
    <row r="1341" spans="2:3" x14ac:dyDescent="0.25">
      <c r="B1341" s="3"/>
      <c r="C1341" s="3"/>
    </row>
    <row r="1342" spans="2:3" x14ac:dyDescent="0.25">
      <c r="B1342" s="3"/>
      <c r="C1342" s="3"/>
    </row>
    <row r="1343" spans="2:3" x14ac:dyDescent="0.25">
      <c r="B1343" s="3"/>
      <c r="C1343" s="3"/>
    </row>
    <row r="1344" spans="2:3" x14ac:dyDescent="0.25">
      <c r="B1344" s="3"/>
      <c r="C1344" s="3"/>
    </row>
    <row r="1345" spans="2:3" x14ac:dyDescent="0.25">
      <c r="B1345" s="3"/>
      <c r="C1345" s="3"/>
    </row>
    <row r="1346" spans="2:3" x14ac:dyDescent="0.25">
      <c r="B1346" s="3"/>
      <c r="C1346" s="3"/>
    </row>
    <row r="1347" spans="2:3" x14ac:dyDescent="0.25">
      <c r="B1347" s="3"/>
      <c r="C1347" s="3"/>
    </row>
    <row r="1348" spans="2:3" x14ac:dyDescent="0.25">
      <c r="B1348" s="3"/>
      <c r="C1348" s="3"/>
    </row>
    <row r="1349" spans="2:3" x14ac:dyDescent="0.25">
      <c r="B1349" s="3"/>
      <c r="C1349" s="3"/>
    </row>
    <row r="1350" spans="2:3" x14ac:dyDescent="0.25">
      <c r="B1350" s="3"/>
      <c r="C1350" s="3"/>
    </row>
    <row r="1351" spans="2:3" x14ac:dyDescent="0.25">
      <c r="B1351" s="3"/>
      <c r="C1351" s="3"/>
    </row>
    <row r="1352" spans="2:3" x14ac:dyDescent="0.25">
      <c r="B1352" s="3"/>
      <c r="C1352" s="3"/>
    </row>
    <row r="1353" spans="2:3" x14ac:dyDescent="0.25">
      <c r="B1353" s="3"/>
      <c r="C1353" s="3"/>
    </row>
    <row r="1354" spans="2:3" x14ac:dyDescent="0.25">
      <c r="B1354" s="3"/>
      <c r="C1354" s="3"/>
    </row>
    <row r="1355" spans="2:3" x14ac:dyDescent="0.25">
      <c r="B1355" s="3"/>
      <c r="C1355" s="3"/>
    </row>
    <row r="1356" spans="2:3" x14ac:dyDescent="0.25">
      <c r="B1356" s="3"/>
      <c r="C1356" s="3"/>
    </row>
    <row r="1357" spans="2:3" x14ac:dyDescent="0.25">
      <c r="B1357" s="3"/>
      <c r="C1357" s="3"/>
    </row>
    <row r="1358" spans="2:3" x14ac:dyDescent="0.25">
      <c r="B1358" s="3"/>
      <c r="C1358" s="3"/>
    </row>
    <row r="1359" spans="2:3" x14ac:dyDescent="0.25">
      <c r="B1359" s="3"/>
      <c r="C1359" s="3"/>
    </row>
    <row r="1360" spans="2:3" x14ac:dyDescent="0.25">
      <c r="B1360" s="3"/>
      <c r="C1360" s="3"/>
    </row>
    <row r="1361" spans="2:3" x14ac:dyDescent="0.25">
      <c r="B1361" s="3"/>
      <c r="C1361" s="3"/>
    </row>
    <row r="1362" spans="2:3" x14ac:dyDescent="0.25">
      <c r="B1362" s="3"/>
      <c r="C1362" s="3"/>
    </row>
    <row r="1363" spans="2:3" x14ac:dyDescent="0.25">
      <c r="B1363" s="3"/>
      <c r="C1363" s="3"/>
    </row>
    <row r="1364" spans="2:3" x14ac:dyDescent="0.25">
      <c r="B1364" s="3"/>
      <c r="C1364" s="3"/>
    </row>
    <row r="1365" spans="2:3" x14ac:dyDescent="0.25">
      <c r="B1365" s="3"/>
      <c r="C1365" s="3"/>
    </row>
    <row r="1366" spans="2:3" x14ac:dyDescent="0.25">
      <c r="B1366" s="3"/>
      <c r="C1366" s="3"/>
    </row>
    <row r="1367" spans="2:3" x14ac:dyDescent="0.25">
      <c r="B1367" s="3"/>
      <c r="C1367" s="3"/>
    </row>
    <row r="1368" spans="2:3" x14ac:dyDescent="0.25">
      <c r="B1368" s="3"/>
      <c r="C1368" s="3"/>
    </row>
    <row r="1369" spans="2:3" x14ac:dyDescent="0.25">
      <c r="B1369" s="3"/>
      <c r="C1369" s="3"/>
    </row>
    <row r="1370" spans="2:3" x14ac:dyDescent="0.25">
      <c r="B1370" s="3"/>
      <c r="C1370" s="3"/>
    </row>
    <row r="1371" spans="2:3" x14ac:dyDescent="0.25">
      <c r="B1371" s="3"/>
      <c r="C1371" s="3"/>
    </row>
    <row r="1372" spans="2:3" x14ac:dyDescent="0.25">
      <c r="B1372" s="3"/>
      <c r="C1372" s="3"/>
    </row>
    <row r="1373" spans="2:3" x14ac:dyDescent="0.25">
      <c r="B1373" s="3"/>
      <c r="C1373" s="3"/>
    </row>
    <row r="1374" spans="2:3" x14ac:dyDescent="0.25">
      <c r="B1374" s="3"/>
      <c r="C1374" s="3"/>
    </row>
    <row r="1375" spans="2:3" x14ac:dyDescent="0.25">
      <c r="B1375" s="3"/>
      <c r="C1375" s="3"/>
    </row>
    <row r="1376" spans="2:3" x14ac:dyDescent="0.25">
      <c r="B1376" s="3"/>
      <c r="C1376" s="3"/>
    </row>
    <row r="1377" spans="2:3" x14ac:dyDescent="0.25">
      <c r="B1377" s="3"/>
      <c r="C1377" s="3"/>
    </row>
    <row r="1378" spans="2:3" x14ac:dyDescent="0.25">
      <c r="B1378" s="3"/>
      <c r="C1378" s="3"/>
    </row>
    <row r="1379" spans="2:3" x14ac:dyDescent="0.25">
      <c r="B1379" s="3"/>
      <c r="C1379" s="3"/>
    </row>
    <row r="1380" spans="2:3" x14ac:dyDescent="0.25">
      <c r="B1380" s="3"/>
      <c r="C1380" s="3"/>
    </row>
    <row r="1381" spans="2:3" x14ac:dyDescent="0.25">
      <c r="B1381" s="3"/>
      <c r="C1381" s="3"/>
    </row>
    <row r="1382" spans="2:3" x14ac:dyDescent="0.25">
      <c r="B1382" s="3"/>
      <c r="C1382" s="3"/>
    </row>
    <row r="1383" spans="2:3" x14ac:dyDescent="0.25">
      <c r="B1383" s="3"/>
      <c r="C1383" s="3"/>
    </row>
    <row r="1384" spans="2:3" x14ac:dyDescent="0.25">
      <c r="B1384" s="3"/>
      <c r="C1384" s="3"/>
    </row>
    <row r="1385" spans="2:3" x14ac:dyDescent="0.25">
      <c r="B1385" s="3"/>
      <c r="C1385" s="3"/>
    </row>
    <row r="1386" spans="2:3" x14ac:dyDescent="0.25">
      <c r="B1386" s="3"/>
      <c r="C1386" s="3"/>
    </row>
    <row r="1387" spans="2:3" x14ac:dyDescent="0.25">
      <c r="B1387" s="3"/>
      <c r="C1387" s="3"/>
    </row>
    <row r="1388" spans="2:3" x14ac:dyDescent="0.25">
      <c r="B1388" s="3"/>
      <c r="C1388" s="3"/>
    </row>
    <row r="1389" spans="2:3" x14ac:dyDescent="0.25">
      <c r="B1389" s="3"/>
      <c r="C1389" s="3"/>
    </row>
    <row r="1390" spans="2:3" x14ac:dyDescent="0.25">
      <c r="B1390" s="3"/>
      <c r="C1390" s="3"/>
    </row>
    <row r="1391" spans="2:3" x14ac:dyDescent="0.25">
      <c r="B1391" s="3"/>
      <c r="C1391" s="3"/>
    </row>
    <row r="1392" spans="2:3" x14ac:dyDescent="0.25">
      <c r="B1392" s="3"/>
      <c r="C1392" s="3"/>
    </row>
    <row r="1393" spans="2:3" x14ac:dyDescent="0.25">
      <c r="B1393" s="3"/>
      <c r="C1393" s="3"/>
    </row>
    <row r="1394" spans="2:3" x14ac:dyDescent="0.25">
      <c r="B1394" s="3"/>
      <c r="C1394" s="3"/>
    </row>
    <row r="1395" spans="2:3" x14ac:dyDescent="0.25">
      <c r="B1395" s="3"/>
      <c r="C1395" s="3"/>
    </row>
    <row r="1396" spans="2:3" x14ac:dyDescent="0.25">
      <c r="B1396" s="3"/>
      <c r="C1396" s="3"/>
    </row>
    <row r="1397" spans="2:3" x14ac:dyDescent="0.25">
      <c r="B1397" s="3"/>
      <c r="C1397" s="3"/>
    </row>
    <row r="1398" spans="2:3" x14ac:dyDescent="0.25">
      <c r="B1398" s="3"/>
      <c r="C1398" s="3"/>
    </row>
    <row r="1399" spans="2:3" x14ac:dyDescent="0.25">
      <c r="B1399" s="3"/>
      <c r="C1399" s="3"/>
    </row>
    <row r="1400" spans="2:3" x14ac:dyDescent="0.25">
      <c r="B1400" s="3"/>
      <c r="C1400" s="3"/>
    </row>
    <row r="1401" spans="2:3" x14ac:dyDescent="0.25">
      <c r="B1401" s="3"/>
      <c r="C1401" s="3"/>
    </row>
    <row r="1402" spans="2:3" x14ac:dyDescent="0.25">
      <c r="B1402" s="3"/>
      <c r="C1402" s="3"/>
    </row>
    <row r="1403" spans="2:3" x14ac:dyDescent="0.25">
      <c r="B1403" s="3"/>
      <c r="C1403" s="3"/>
    </row>
    <row r="1404" spans="2:3" x14ac:dyDescent="0.25">
      <c r="B1404" s="3"/>
      <c r="C1404" s="3"/>
    </row>
    <row r="1405" spans="2:3" x14ac:dyDescent="0.25">
      <c r="B1405" s="3"/>
      <c r="C1405" s="3"/>
    </row>
    <row r="1406" spans="2:3" x14ac:dyDescent="0.25">
      <c r="B1406" s="3"/>
      <c r="C1406" s="3"/>
    </row>
    <row r="1407" spans="2:3" x14ac:dyDescent="0.25">
      <c r="B1407" s="3"/>
      <c r="C1407" s="3"/>
    </row>
    <row r="1408" spans="2:3" x14ac:dyDescent="0.25">
      <c r="B1408" s="3"/>
      <c r="C1408" s="3"/>
    </row>
    <row r="1409" spans="2:3" x14ac:dyDescent="0.25">
      <c r="B1409" s="3"/>
      <c r="C1409" s="3"/>
    </row>
    <row r="1410" spans="2:3" x14ac:dyDescent="0.25">
      <c r="B1410" s="3"/>
      <c r="C1410" s="3"/>
    </row>
    <row r="1411" spans="2:3" x14ac:dyDescent="0.25">
      <c r="B1411" s="3"/>
      <c r="C1411" s="3"/>
    </row>
    <row r="1412" spans="2:3" x14ac:dyDescent="0.25">
      <c r="B1412" s="3"/>
      <c r="C1412" s="3"/>
    </row>
    <row r="1413" spans="2:3" x14ac:dyDescent="0.25">
      <c r="B1413" s="3"/>
      <c r="C1413" s="3"/>
    </row>
    <row r="1414" spans="2:3" x14ac:dyDescent="0.25">
      <c r="B1414" s="3"/>
      <c r="C1414" s="3"/>
    </row>
    <row r="1415" spans="2:3" x14ac:dyDescent="0.25">
      <c r="B1415" s="3"/>
      <c r="C1415" s="3"/>
    </row>
    <row r="1416" spans="2:3" x14ac:dyDescent="0.25">
      <c r="B1416" s="3"/>
      <c r="C1416" s="3"/>
    </row>
    <row r="1417" spans="2:3" x14ac:dyDescent="0.25">
      <c r="B1417" s="3"/>
      <c r="C1417" s="3"/>
    </row>
    <row r="1418" spans="2:3" x14ac:dyDescent="0.25">
      <c r="B1418" s="3"/>
      <c r="C1418" s="3"/>
    </row>
    <row r="1419" spans="2:3" x14ac:dyDescent="0.25">
      <c r="B1419" s="3"/>
      <c r="C1419" s="3"/>
    </row>
    <row r="1420" spans="2:3" x14ac:dyDescent="0.25">
      <c r="B1420" s="3"/>
      <c r="C1420" s="3"/>
    </row>
    <row r="1421" spans="2:3" x14ac:dyDescent="0.25">
      <c r="B1421" s="3"/>
      <c r="C1421" s="3"/>
    </row>
    <row r="1422" spans="2:3" x14ac:dyDescent="0.25">
      <c r="B1422" s="3"/>
      <c r="C1422" s="3"/>
    </row>
    <row r="1423" spans="2:3" x14ac:dyDescent="0.25">
      <c r="B1423" s="3"/>
      <c r="C1423" s="3"/>
    </row>
    <row r="1424" spans="2:3" x14ac:dyDescent="0.25">
      <c r="B1424" s="3"/>
      <c r="C1424" s="3"/>
    </row>
    <row r="1425" spans="2:3" x14ac:dyDescent="0.25">
      <c r="B1425" s="3"/>
      <c r="C1425" s="3"/>
    </row>
    <row r="1426" spans="2:3" x14ac:dyDescent="0.25">
      <c r="B1426" s="3"/>
      <c r="C1426" s="3"/>
    </row>
    <row r="1427" spans="2:3" x14ac:dyDescent="0.25">
      <c r="B1427" s="3"/>
      <c r="C1427" s="3"/>
    </row>
    <row r="1428" spans="2:3" x14ac:dyDescent="0.25">
      <c r="B1428" s="3"/>
      <c r="C1428" s="3"/>
    </row>
    <row r="1429" spans="2:3" x14ac:dyDescent="0.25">
      <c r="B1429" s="3"/>
      <c r="C1429" s="3"/>
    </row>
    <row r="1430" spans="2:3" x14ac:dyDescent="0.25">
      <c r="B1430" s="3"/>
      <c r="C1430" s="3"/>
    </row>
    <row r="1431" spans="2:3" x14ac:dyDescent="0.25">
      <c r="B1431" s="3"/>
      <c r="C1431" s="3"/>
    </row>
    <row r="1432" spans="2:3" x14ac:dyDescent="0.25">
      <c r="B1432" s="3"/>
      <c r="C1432" s="3"/>
    </row>
    <row r="1433" spans="2:3" x14ac:dyDescent="0.25">
      <c r="B1433" s="3"/>
      <c r="C1433" s="3"/>
    </row>
    <row r="1434" spans="2:3" x14ac:dyDescent="0.25">
      <c r="B1434" s="3"/>
      <c r="C1434" s="3"/>
    </row>
    <row r="1435" spans="2:3" x14ac:dyDescent="0.25">
      <c r="B1435" s="3"/>
      <c r="C1435" s="3"/>
    </row>
    <row r="1436" spans="2:3" x14ac:dyDescent="0.25">
      <c r="B1436" s="3"/>
      <c r="C1436" s="3"/>
    </row>
    <row r="1437" spans="2:3" x14ac:dyDescent="0.25">
      <c r="B1437" s="3"/>
      <c r="C1437" s="3"/>
    </row>
    <row r="1438" spans="2:3" x14ac:dyDescent="0.25">
      <c r="B1438" s="3"/>
      <c r="C1438" s="3"/>
    </row>
    <row r="1439" spans="2:3" x14ac:dyDescent="0.25">
      <c r="B1439" s="3"/>
      <c r="C1439" s="3"/>
    </row>
    <row r="1440" spans="2:3" x14ac:dyDescent="0.25">
      <c r="B1440" s="3"/>
      <c r="C1440" s="3"/>
    </row>
    <row r="1441" spans="2:3" x14ac:dyDescent="0.25">
      <c r="B1441" s="3"/>
      <c r="C1441" s="3"/>
    </row>
    <row r="1442" spans="2:3" x14ac:dyDescent="0.25">
      <c r="B1442" s="3"/>
      <c r="C1442" s="3"/>
    </row>
    <row r="1443" spans="2:3" x14ac:dyDescent="0.25">
      <c r="B1443" s="3"/>
      <c r="C1443" s="3"/>
    </row>
    <row r="1444" spans="2:3" x14ac:dyDescent="0.25">
      <c r="B1444" s="3"/>
      <c r="C1444" s="3"/>
    </row>
    <row r="1445" spans="2:3" x14ac:dyDescent="0.25">
      <c r="B1445" s="3"/>
      <c r="C1445" s="3"/>
    </row>
    <row r="1446" spans="2:3" x14ac:dyDescent="0.25">
      <c r="B1446" s="3"/>
      <c r="C1446" s="3"/>
    </row>
    <row r="1447" spans="2:3" x14ac:dyDescent="0.25">
      <c r="B1447" s="3"/>
      <c r="C1447" s="3"/>
    </row>
    <row r="1448" spans="2:3" x14ac:dyDescent="0.25">
      <c r="B1448" s="3"/>
      <c r="C1448" s="3"/>
    </row>
    <row r="1449" spans="2:3" x14ac:dyDescent="0.25">
      <c r="B1449" s="3"/>
      <c r="C1449" s="3"/>
    </row>
    <row r="1450" spans="2:3" x14ac:dyDescent="0.25">
      <c r="B1450" s="3"/>
      <c r="C1450" s="3"/>
    </row>
    <row r="1451" spans="2:3" x14ac:dyDescent="0.25">
      <c r="B1451" s="3"/>
      <c r="C1451" s="3"/>
    </row>
    <row r="1452" spans="2:3" x14ac:dyDescent="0.25">
      <c r="B1452" s="3"/>
      <c r="C1452" s="3"/>
    </row>
  </sheetData>
  <phoneticPr fontId="0" type="noConversion"/>
  <pageMargins left="0" right="0.2" top="0.16" bottom="0" header="0" footer="0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0"/>
  <sheetViews>
    <sheetView workbookViewId="0">
      <pane ySplit="3" topLeftCell="A36" activePane="bottomLeft" state="frozen"/>
      <selection pane="bottomLeft" activeCell="B56" sqref="B56"/>
    </sheetView>
  </sheetViews>
  <sheetFormatPr defaultRowHeight="13.2" x14ac:dyDescent="0.25"/>
  <cols>
    <col min="1" max="1" width="14.88671875" customWidth="1"/>
    <col min="2" max="2" width="11.44140625" customWidth="1"/>
    <col min="3" max="3" width="12.5546875" customWidth="1"/>
    <col min="4" max="4" width="12.33203125" customWidth="1"/>
    <col min="5" max="5" width="9.109375" style="2" customWidth="1"/>
    <col min="13" max="13" width="11.33203125" customWidth="1"/>
  </cols>
  <sheetData>
    <row r="1" spans="1:13" ht="15.6" x14ac:dyDescent="0.3">
      <c r="A1" s="1" t="s">
        <v>15</v>
      </c>
      <c r="B1" s="1"/>
      <c r="C1" s="1"/>
      <c r="D1" s="1"/>
    </row>
    <row r="3" spans="1:13" x14ac:dyDescent="0.25">
      <c r="A3" s="8" t="s">
        <v>16</v>
      </c>
      <c r="B3" s="8" t="s">
        <v>17</v>
      </c>
      <c r="C3" s="8" t="s">
        <v>18</v>
      </c>
      <c r="D3" s="8" t="s">
        <v>19</v>
      </c>
      <c r="E3" s="9" t="s">
        <v>20</v>
      </c>
      <c r="F3" s="8" t="s">
        <v>21</v>
      </c>
      <c r="G3" s="8" t="s">
        <v>10</v>
      </c>
      <c r="H3" s="8" t="s">
        <v>11</v>
      </c>
      <c r="I3" s="8" t="s">
        <v>13</v>
      </c>
      <c r="J3" s="8" t="s">
        <v>14</v>
      </c>
      <c r="K3" s="8" t="s">
        <v>9</v>
      </c>
      <c r="L3" s="8" t="s">
        <v>22</v>
      </c>
      <c r="M3" s="8" t="s">
        <v>12</v>
      </c>
    </row>
    <row r="4" spans="1:13" x14ac:dyDescent="0.25">
      <c r="A4" s="3">
        <v>36168</v>
      </c>
      <c r="B4" s="4">
        <v>366283</v>
      </c>
      <c r="C4" s="5">
        <f t="shared" ref="C4:C10" si="0">B4</f>
        <v>366283</v>
      </c>
      <c r="D4" s="6">
        <f>D56/A58</f>
        <v>192307.69230769231</v>
      </c>
      <c r="E4" s="2">
        <f>B4/D56</f>
        <v>3.6628300000000003E-2</v>
      </c>
      <c r="F4">
        <v>12</v>
      </c>
      <c r="G4">
        <v>6</v>
      </c>
      <c r="H4">
        <v>1</v>
      </c>
      <c r="K4">
        <v>5</v>
      </c>
    </row>
    <row r="5" spans="1:13" x14ac:dyDescent="0.25">
      <c r="A5" s="3">
        <v>36175</v>
      </c>
      <c r="B5" s="4">
        <v>23900</v>
      </c>
      <c r="C5" s="5">
        <f t="shared" si="0"/>
        <v>23900</v>
      </c>
      <c r="D5" s="7">
        <f>D4</f>
        <v>192307.69230769231</v>
      </c>
      <c r="E5" s="2">
        <f>B5/$C$56</f>
        <v>2.3899999999999985E-3</v>
      </c>
      <c r="F5">
        <v>4</v>
      </c>
      <c r="G5">
        <v>1</v>
      </c>
      <c r="H5">
        <v>1</v>
      </c>
      <c r="K5">
        <v>2</v>
      </c>
    </row>
    <row r="6" spans="1:13" x14ac:dyDescent="0.25">
      <c r="A6" s="3">
        <v>36182</v>
      </c>
      <c r="B6" s="4">
        <v>10360</v>
      </c>
      <c r="C6" s="5">
        <f t="shared" si="0"/>
        <v>10360</v>
      </c>
      <c r="D6" s="7">
        <f t="shared" ref="D6:D55" si="1">D5</f>
        <v>192307.69230769231</v>
      </c>
      <c r="E6" s="2">
        <f t="shared" ref="E6:E55" si="2">B6/$C$56</f>
        <v>1.0359999999999994E-3</v>
      </c>
      <c r="F6">
        <v>2</v>
      </c>
      <c r="K6">
        <v>2</v>
      </c>
    </row>
    <row r="7" spans="1:13" x14ac:dyDescent="0.25">
      <c r="A7" s="3">
        <v>36189</v>
      </c>
      <c r="B7" s="4">
        <v>146619.20000000001</v>
      </c>
      <c r="C7" s="5">
        <f t="shared" si="0"/>
        <v>146619.20000000001</v>
      </c>
      <c r="D7" s="7">
        <f t="shared" si="1"/>
        <v>192307.69230769231</v>
      </c>
      <c r="E7" s="2">
        <f t="shared" si="2"/>
        <v>1.4661919999999993E-2</v>
      </c>
      <c r="F7">
        <v>15</v>
      </c>
      <c r="G7">
        <v>3</v>
      </c>
      <c r="H7">
        <v>3</v>
      </c>
      <c r="I7">
        <v>5</v>
      </c>
      <c r="K7">
        <v>4</v>
      </c>
      <c r="M7">
        <v>1</v>
      </c>
    </row>
    <row r="8" spans="1:13" x14ac:dyDescent="0.25">
      <c r="A8" s="3">
        <v>36196</v>
      </c>
      <c r="B8" s="4">
        <v>92334</v>
      </c>
      <c r="C8" s="5">
        <f t="shared" si="0"/>
        <v>92334</v>
      </c>
      <c r="D8" s="7">
        <f t="shared" si="1"/>
        <v>192307.69230769231</v>
      </c>
      <c r="E8" s="2">
        <f t="shared" si="2"/>
        <v>9.233399999999994E-3</v>
      </c>
      <c r="F8">
        <v>13</v>
      </c>
      <c r="G8">
        <v>4</v>
      </c>
      <c r="H8">
        <v>1</v>
      </c>
      <c r="I8">
        <v>2</v>
      </c>
      <c r="K8">
        <v>5</v>
      </c>
      <c r="M8">
        <v>2</v>
      </c>
    </row>
    <row r="9" spans="1:13" x14ac:dyDescent="0.25">
      <c r="A9" s="3">
        <v>36203</v>
      </c>
      <c r="B9" s="4">
        <v>35065</v>
      </c>
      <c r="C9" s="5">
        <f t="shared" si="0"/>
        <v>35065</v>
      </c>
      <c r="D9" s="7">
        <f t="shared" si="1"/>
        <v>192307.69230769231</v>
      </c>
      <c r="E9" s="2">
        <f t="shared" si="2"/>
        <v>3.5064999999999979E-3</v>
      </c>
      <c r="F9">
        <v>8</v>
      </c>
      <c r="G9">
        <v>1</v>
      </c>
      <c r="H9">
        <v>3</v>
      </c>
      <c r="J9">
        <v>2</v>
      </c>
      <c r="K9">
        <v>4</v>
      </c>
    </row>
    <row r="10" spans="1:13" x14ac:dyDescent="0.25">
      <c r="A10" s="3">
        <v>36210</v>
      </c>
      <c r="B10" s="4">
        <v>199309</v>
      </c>
      <c r="C10" s="5">
        <f t="shared" si="0"/>
        <v>199309</v>
      </c>
      <c r="D10" s="7">
        <f t="shared" si="1"/>
        <v>192307.69230769231</v>
      </c>
      <c r="E10" s="2">
        <f t="shared" si="2"/>
        <v>1.9930899999999988E-2</v>
      </c>
      <c r="F10">
        <v>20</v>
      </c>
      <c r="G10">
        <v>5</v>
      </c>
      <c r="H10">
        <v>1</v>
      </c>
      <c r="I10">
        <v>1</v>
      </c>
      <c r="K10">
        <v>11</v>
      </c>
      <c r="M10">
        <v>5</v>
      </c>
    </row>
    <row r="11" spans="1:13" ht="12" customHeight="1" x14ac:dyDescent="0.25">
      <c r="A11" s="3">
        <v>36217</v>
      </c>
      <c r="B11" s="4">
        <v>170099</v>
      </c>
      <c r="C11" s="5">
        <f>B11</f>
        <v>170099</v>
      </c>
      <c r="D11" s="7">
        <f t="shared" si="1"/>
        <v>192307.69230769231</v>
      </c>
      <c r="E11" s="2">
        <f t="shared" si="2"/>
        <v>1.7009899999999991E-2</v>
      </c>
      <c r="F11">
        <v>23</v>
      </c>
      <c r="G11">
        <v>9</v>
      </c>
      <c r="H11">
        <v>3</v>
      </c>
      <c r="I11">
        <v>1</v>
      </c>
      <c r="J11">
        <v>4</v>
      </c>
      <c r="K11">
        <v>8</v>
      </c>
    </row>
    <row r="12" spans="1:13" ht="12" customHeight="1" x14ac:dyDescent="0.25">
      <c r="A12" s="3">
        <v>36224</v>
      </c>
      <c r="B12" s="4">
        <v>175133</v>
      </c>
      <c r="C12" s="5">
        <f>B12</f>
        <v>175133</v>
      </c>
      <c r="D12" s="7">
        <f t="shared" si="1"/>
        <v>192307.69230769231</v>
      </c>
      <c r="E12" s="2">
        <f t="shared" si="2"/>
        <v>1.7513299999999989E-2</v>
      </c>
    </row>
    <row r="13" spans="1:13" ht="12" customHeight="1" x14ac:dyDescent="0.25">
      <c r="A13" s="3">
        <v>36231</v>
      </c>
      <c r="B13" s="4"/>
      <c r="C13" s="5">
        <f>($D$56-$B$56)/(COUNT(A13:$A$55))</f>
        <v>204206.92558139536</v>
      </c>
      <c r="D13" s="7">
        <f t="shared" si="1"/>
        <v>192307.69230769231</v>
      </c>
      <c r="E13" s="2">
        <f t="shared" si="2"/>
        <v>0</v>
      </c>
    </row>
    <row r="14" spans="1:13" ht="12" customHeight="1" x14ac:dyDescent="0.25">
      <c r="A14" s="3">
        <v>36238</v>
      </c>
      <c r="B14" s="4"/>
      <c r="C14" s="5">
        <f t="shared" ref="C14:C55" si="3">C13</f>
        <v>204206.92558139536</v>
      </c>
      <c r="D14" s="7">
        <f t="shared" si="1"/>
        <v>192307.69230769231</v>
      </c>
      <c r="E14" s="2">
        <f t="shared" si="2"/>
        <v>0</v>
      </c>
    </row>
    <row r="15" spans="1:13" ht="12" customHeight="1" x14ac:dyDescent="0.25">
      <c r="A15" s="3">
        <v>36245</v>
      </c>
      <c r="B15" s="4"/>
      <c r="C15" s="5">
        <f t="shared" si="3"/>
        <v>204206.92558139536</v>
      </c>
      <c r="D15" s="7">
        <f t="shared" si="1"/>
        <v>192307.69230769231</v>
      </c>
      <c r="E15" s="2">
        <f t="shared" si="2"/>
        <v>0</v>
      </c>
    </row>
    <row r="16" spans="1:13" ht="12" customHeight="1" x14ac:dyDescent="0.25">
      <c r="A16" s="3">
        <v>36252</v>
      </c>
      <c r="B16" s="4"/>
      <c r="C16" s="5">
        <f t="shared" si="3"/>
        <v>204206.92558139536</v>
      </c>
      <c r="D16" s="7">
        <f t="shared" si="1"/>
        <v>192307.69230769231</v>
      </c>
      <c r="E16" s="2">
        <f t="shared" si="2"/>
        <v>0</v>
      </c>
    </row>
    <row r="17" spans="1:5" ht="12" customHeight="1" x14ac:dyDescent="0.25">
      <c r="A17" s="3">
        <v>36259</v>
      </c>
      <c r="B17" s="4"/>
      <c r="C17" s="5">
        <f t="shared" si="3"/>
        <v>204206.92558139536</v>
      </c>
      <c r="D17" s="7">
        <f t="shared" si="1"/>
        <v>192307.69230769231</v>
      </c>
      <c r="E17" s="2">
        <f t="shared" si="2"/>
        <v>0</v>
      </c>
    </row>
    <row r="18" spans="1:5" ht="12" customHeight="1" x14ac:dyDescent="0.25">
      <c r="A18" s="3">
        <v>36266</v>
      </c>
      <c r="B18" s="4"/>
      <c r="C18" s="5">
        <f t="shared" si="3"/>
        <v>204206.92558139536</v>
      </c>
      <c r="D18" s="7">
        <f t="shared" si="1"/>
        <v>192307.69230769231</v>
      </c>
      <c r="E18" s="2">
        <f t="shared" si="2"/>
        <v>0</v>
      </c>
    </row>
    <row r="19" spans="1:5" ht="12" customHeight="1" x14ac:dyDescent="0.25">
      <c r="A19" s="3">
        <v>36273</v>
      </c>
      <c r="B19" s="4"/>
      <c r="C19" s="5">
        <f t="shared" si="3"/>
        <v>204206.92558139536</v>
      </c>
      <c r="D19" s="7">
        <f t="shared" si="1"/>
        <v>192307.69230769231</v>
      </c>
      <c r="E19" s="2">
        <f t="shared" si="2"/>
        <v>0</v>
      </c>
    </row>
    <row r="20" spans="1:5" ht="12" customHeight="1" x14ac:dyDescent="0.25">
      <c r="A20" s="3">
        <v>36280</v>
      </c>
      <c r="B20" s="4"/>
      <c r="C20" s="5">
        <f t="shared" si="3"/>
        <v>204206.92558139536</v>
      </c>
      <c r="D20" s="7">
        <f t="shared" si="1"/>
        <v>192307.69230769231</v>
      </c>
      <c r="E20" s="2">
        <f t="shared" si="2"/>
        <v>0</v>
      </c>
    </row>
    <row r="21" spans="1:5" ht="12" customHeight="1" x14ac:dyDescent="0.25">
      <c r="A21" s="3">
        <v>36287</v>
      </c>
      <c r="B21" s="4"/>
      <c r="C21" s="5">
        <f t="shared" si="3"/>
        <v>204206.92558139536</v>
      </c>
      <c r="D21" s="7">
        <f t="shared" si="1"/>
        <v>192307.69230769231</v>
      </c>
      <c r="E21" s="2">
        <f t="shared" si="2"/>
        <v>0</v>
      </c>
    </row>
    <row r="22" spans="1:5" ht="12" customHeight="1" x14ac:dyDescent="0.25">
      <c r="A22" s="3">
        <v>36294</v>
      </c>
      <c r="B22" s="4"/>
      <c r="C22" s="5">
        <f t="shared" si="3"/>
        <v>204206.92558139536</v>
      </c>
      <c r="D22" s="7">
        <f t="shared" si="1"/>
        <v>192307.69230769231</v>
      </c>
      <c r="E22" s="2">
        <f t="shared" si="2"/>
        <v>0</v>
      </c>
    </row>
    <row r="23" spans="1:5" ht="12" customHeight="1" x14ac:dyDescent="0.25">
      <c r="A23" s="3">
        <v>36301</v>
      </c>
      <c r="B23" s="4"/>
      <c r="C23" s="5">
        <f t="shared" si="3"/>
        <v>204206.92558139536</v>
      </c>
      <c r="D23" s="7">
        <f t="shared" si="1"/>
        <v>192307.69230769231</v>
      </c>
      <c r="E23" s="2">
        <f t="shared" si="2"/>
        <v>0</v>
      </c>
    </row>
    <row r="24" spans="1:5" ht="12" customHeight="1" x14ac:dyDescent="0.25">
      <c r="A24" s="3">
        <v>36308</v>
      </c>
      <c r="B24" s="4"/>
      <c r="C24" s="5">
        <f t="shared" si="3"/>
        <v>204206.92558139536</v>
      </c>
      <c r="D24" s="7">
        <f t="shared" si="1"/>
        <v>192307.69230769231</v>
      </c>
      <c r="E24" s="2">
        <f t="shared" si="2"/>
        <v>0</v>
      </c>
    </row>
    <row r="25" spans="1:5" ht="12" customHeight="1" x14ac:dyDescent="0.25">
      <c r="A25" s="3">
        <v>36315</v>
      </c>
      <c r="B25" s="4"/>
      <c r="C25" s="5">
        <f t="shared" si="3"/>
        <v>204206.92558139536</v>
      </c>
      <c r="D25" s="7">
        <f t="shared" si="1"/>
        <v>192307.69230769231</v>
      </c>
      <c r="E25" s="2">
        <f t="shared" si="2"/>
        <v>0</v>
      </c>
    </row>
    <row r="26" spans="1:5" ht="12" customHeight="1" x14ac:dyDescent="0.25">
      <c r="A26" s="3">
        <v>36322</v>
      </c>
      <c r="B26" s="4"/>
      <c r="C26" s="5">
        <f t="shared" si="3"/>
        <v>204206.92558139536</v>
      </c>
      <c r="D26" s="7">
        <f t="shared" si="1"/>
        <v>192307.69230769231</v>
      </c>
      <c r="E26" s="2">
        <f t="shared" si="2"/>
        <v>0</v>
      </c>
    </row>
    <row r="27" spans="1:5" ht="12" customHeight="1" x14ac:dyDescent="0.25">
      <c r="A27" s="3">
        <v>36329</v>
      </c>
      <c r="B27" s="4"/>
      <c r="C27" s="5">
        <f t="shared" si="3"/>
        <v>204206.92558139536</v>
      </c>
      <c r="D27" s="7">
        <f t="shared" si="1"/>
        <v>192307.69230769231</v>
      </c>
      <c r="E27" s="2">
        <f t="shared" si="2"/>
        <v>0</v>
      </c>
    </row>
    <row r="28" spans="1:5" ht="12" customHeight="1" x14ac:dyDescent="0.25">
      <c r="A28" s="3">
        <v>36336</v>
      </c>
      <c r="B28" s="4"/>
      <c r="C28" s="5">
        <f t="shared" si="3"/>
        <v>204206.92558139536</v>
      </c>
      <c r="D28" s="7">
        <f t="shared" si="1"/>
        <v>192307.69230769231</v>
      </c>
      <c r="E28" s="2">
        <f t="shared" si="2"/>
        <v>0</v>
      </c>
    </row>
    <row r="29" spans="1:5" ht="12" customHeight="1" x14ac:dyDescent="0.25">
      <c r="A29" s="3">
        <v>36343</v>
      </c>
      <c r="B29" s="4"/>
      <c r="C29" s="5">
        <f t="shared" si="3"/>
        <v>204206.92558139536</v>
      </c>
      <c r="D29" s="7">
        <f t="shared" si="1"/>
        <v>192307.69230769231</v>
      </c>
      <c r="E29" s="2">
        <f t="shared" si="2"/>
        <v>0</v>
      </c>
    </row>
    <row r="30" spans="1:5" x14ac:dyDescent="0.25">
      <c r="A30" s="3">
        <v>36350</v>
      </c>
      <c r="B30" s="4"/>
      <c r="C30" s="5">
        <f t="shared" si="3"/>
        <v>204206.92558139536</v>
      </c>
      <c r="D30" s="7">
        <f t="shared" si="1"/>
        <v>192307.69230769231</v>
      </c>
      <c r="E30" s="2">
        <f t="shared" si="2"/>
        <v>0</v>
      </c>
    </row>
    <row r="31" spans="1:5" x14ac:dyDescent="0.25">
      <c r="A31" s="3">
        <v>36357</v>
      </c>
      <c r="B31" s="4"/>
      <c r="C31" s="5">
        <f t="shared" si="3"/>
        <v>204206.92558139536</v>
      </c>
      <c r="D31" s="7">
        <f t="shared" si="1"/>
        <v>192307.69230769231</v>
      </c>
      <c r="E31" s="2">
        <f t="shared" si="2"/>
        <v>0</v>
      </c>
    </row>
    <row r="32" spans="1:5" x14ac:dyDescent="0.25">
      <c r="A32" s="3">
        <v>36364</v>
      </c>
      <c r="B32" s="4"/>
      <c r="C32" s="5">
        <f t="shared" si="3"/>
        <v>204206.92558139536</v>
      </c>
      <c r="D32" s="7">
        <f t="shared" si="1"/>
        <v>192307.69230769231</v>
      </c>
      <c r="E32" s="2">
        <f t="shared" si="2"/>
        <v>0</v>
      </c>
    </row>
    <row r="33" spans="1:5" x14ac:dyDescent="0.25">
      <c r="A33" s="3">
        <v>36371</v>
      </c>
      <c r="B33" s="4"/>
      <c r="C33" s="5">
        <f t="shared" si="3"/>
        <v>204206.92558139536</v>
      </c>
      <c r="D33" s="7">
        <f t="shared" si="1"/>
        <v>192307.69230769231</v>
      </c>
      <c r="E33" s="2">
        <f t="shared" si="2"/>
        <v>0</v>
      </c>
    </row>
    <row r="34" spans="1:5" x14ac:dyDescent="0.25">
      <c r="A34" s="3">
        <v>36378</v>
      </c>
      <c r="B34" s="4"/>
      <c r="C34" s="5">
        <f t="shared" si="3"/>
        <v>204206.92558139536</v>
      </c>
      <c r="D34" s="7">
        <f t="shared" si="1"/>
        <v>192307.69230769231</v>
      </c>
      <c r="E34" s="2">
        <f t="shared" si="2"/>
        <v>0</v>
      </c>
    </row>
    <row r="35" spans="1:5" x14ac:dyDescent="0.25">
      <c r="A35" s="3">
        <v>36385</v>
      </c>
      <c r="B35" s="4"/>
      <c r="C35" s="5">
        <f t="shared" si="3"/>
        <v>204206.92558139536</v>
      </c>
      <c r="D35" s="7">
        <f t="shared" si="1"/>
        <v>192307.69230769231</v>
      </c>
      <c r="E35" s="2">
        <f t="shared" si="2"/>
        <v>0</v>
      </c>
    </row>
    <row r="36" spans="1:5" x14ac:dyDescent="0.25">
      <c r="A36" s="3">
        <v>36392</v>
      </c>
      <c r="B36" s="4"/>
      <c r="C36" s="5">
        <f t="shared" si="3"/>
        <v>204206.92558139536</v>
      </c>
      <c r="D36" s="7">
        <f t="shared" si="1"/>
        <v>192307.69230769231</v>
      </c>
      <c r="E36" s="2">
        <f t="shared" si="2"/>
        <v>0</v>
      </c>
    </row>
    <row r="37" spans="1:5" x14ac:dyDescent="0.25">
      <c r="A37" s="3">
        <v>36399</v>
      </c>
      <c r="B37" s="4"/>
      <c r="C37" s="5">
        <f t="shared" si="3"/>
        <v>204206.92558139536</v>
      </c>
      <c r="D37" s="7">
        <f t="shared" si="1"/>
        <v>192307.69230769231</v>
      </c>
      <c r="E37" s="2">
        <f t="shared" si="2"/>
        <v>0</v>
      </c>
    </row>
    <row r="38" spans="1:5" x14ac:dyDescent="0.25">
      <c r="A38" s="3">
        <v>36406</v>
      </c>
      <c r="B38" s="4"/>
      <c r="C38" s="5">
        <f t="shared" si="3"/>
        <v>204206.92558139536</v>
      </c>
      <c r="D38" s="7">
        <f t="shared" si="1"/>
        <v>192307.69230769231</v>
      </c>
      <c r="E38" s="2">
        <f t="shared" si="2"/>
        <v>0</v>
      </c>
    </row>
    <row r="39" spans="1:5" x14ac:dyDescent="0.25">
      <c r="A39" s="3">
        <v>36413</v>
      </c>
      <c r="B39" s="4"/>
      <c r="C39" s="5">
        <f t="shared" si="3"/>
        <v>204206.92558139536</v>
      </c>
      <c r="D39" s="7">
        <f t="shared" si="1"/>
        <v>192307.69230769231</v>
      </c>
      <c r="E39" s="2">
        <f t="shared" si="2"/>
        <v>0</v>
      </c>
    </row>
    <row r="40" spans="1:5" x14ac:dyDescent="0.25">
      <c r="A40" s="3">
        <v>36420</v>
      </c>
      <c r="B40" s="4"/>
      <c r="C40" s="5">
        <f t="shared" si="3"/>
        <v>204206.92558139536</v>
      </c>
      <c r="D40" s="7">
        <f t="shared" si="1"/>
        <v>192307.69230769231</v>
      </c>
      <c r="E40" s="2">
        <f t="shared" si="2"/>
        <v>0</v>
      </c>
    </row>
    <row r="41" spans="1:5" x14ac:dyDescent="0.25">
      <c r="A41" s="3">
        <v>36427</v>
      </c>
      <c r="B41" s="4"/>
      <c r="C41" s="5">
        <f t="shared" si="3"/>
        <v>204206.92558139536</v>
      </c>
      <c r="D41" s="7">
        <f t="shared" si="1"/>
        <v>192307.69230769231</v>
      </c>
      <c r="E41" s="2">
        <f t="shared" si="2"/>
        <v>0</v>
      </c>
    </row>
    <row r="42" spans="1:5" x14ac:dyDescent="0.25">
      <c r="A42" s="3">
        <v>36434</v>
      </c>
      <c r="B42" s="4"/>
      <c r="C42" s="5">
        <f t="shared" si="3"/>
        <v>204206.92558139536</v>
      </c>
      <c r="D42" s="7">
        <f t="shared" si="1"/>
        <v>192307.69230769231</v>
      </c>
      <c r="E42" s="2">
        <f t="shared" si="2"/>
        <v>0</v>
      </c>
    </row>
    <row r="43" spans="1:5" x14ac:dyDescent="0.25">
      <c r="A43" s="3">
        <v>36441</v>
      </c>
      <c r="B43" s="4"/>
      <c r="C43" s="5">
        <f t="shared" si="3"/>
        <v>204206.92558139536</v>
      </c>
      <c r="D43" s="7">
        <f t="shared" si="1"/>
        <v>192307.69230769231</v>
      </c>
      <c r="E43" s="2">
        <f t="shared" si="2"/>
        <v>0</v>
      </c>
    </row>
    <row r="44" spans="1:5" x14ac:dyDescent="0.25">
      <c r="A44" s="3">
        <v>36448</v>
      </c>
      <c r="B44" s="4"/>
      <c r="C44" s="5">
        <f t="shared" si="3"/>
        <v>204206.92558139536</v>
      </c>
      <c r="D44" s="7">
        <f t="shared" si="1"/>
        <v>192307.69230769231</v>
      </c>
      <c r="E44" s="2">
        <f t="shared" si="2"/>
        <v>0</v>
      </c>
    </row>
    <row r="45" spans="1:5" x14ac:dyDescent="0.25">
      <c r="A45" s="3">
        <v>36455</v>
      </c>
      <c r="B45" s="4"/>
      <c r="C45" s="5">
        <f t="shared" si="3"/>
        <v>204206.92558139536</v>
      </c>
      <c r="D45" s="7">
        <f t="shared" si="1"/>
        <v>192307.69230769231</v>
      </c>
      <c r="E45" s="2">
        <f t="shared" si="2"/>
        <v>0</v>
      </c>
    </row>
    <row r="46" spans="1:5" x14ac:dyDescent="0.25">
      <c r="A46" s="3">
        <v>36462</v>
      </c>
      <c r="B46" s="4"/>
      <c r="C46" s="5">
        <f t="shared" si="3"/>
        <v>204206.92558139536</v>
      </c>
      <c r="D46" s="7">
        <f t="shared" si="1"/>
        <v>192307.69230769231</v>
      </c>
      <c r="E46" s="2">
        <f t="shared" si="2"/>
        <v>0</v>
      </c>
    </row>
    <row r="47" spans="1:5" x14ac:dyDescent="0.25">
      <c r="A47" s="3">
        <v>36469</v>
      </c>
      <c r="B47" s="4"/>
      <c r="C47" s="5">
        <f t="shared" si="3"/>
        <v>204206.92558139536</v>
      </c>
      <c r="D47" s="7">
        <f t="shared" si="1"/>
        <v>192307.69230769231</v>
      </c>
      <c r="E47" s="2">
        <f t="shared" si="2"/>
        <v>0</v>
      </c>
    </row>
    <row r="48" spans="1:5" x14ac:dyDescent="0.25">
      <c r="A48" s="3">
        <v>36476</v>
      </c>
      <c r="B48" s="4"/>
      <c r="C48" s="5">
        <f t="shared" si="3"/>
        <v>204206.92558139536</v>
      </c>
      <c r="D48" s="7">
        <f t="shared" si="1"/>
        <v>192307.69230769231</v>
      </c>
      <c r="E48" s="2">
        <f t="shared" si="2"/>
        <v>0</v>
      </c>
    </row>
    <row r="49" spans="1:14" x14ac:dyDescent="0.25">
      <c r="A49" s="3">
        <v>36483</v>
      </c>
      <c r="B49" s="4"/>
      <c r="C49" s="5">
        <f t="shared" si="3"/>
        <v>204206.92558139536</v>
      </c>
      <c r="D49" s="7">
        <f t="shared" si="1"/>
        <v>192307.69230769231</v>
      </c>
      <c r="E49" s="2">
        <f t="shared" si="2"/>
        <v>0</v>
      </c>
    </row>
    <row r="50" spans="1:14" x14ac:dyDescent="0.25">
      <c r="A50" s="3">
        <v>36490</v>
      </c>
      <c r="B50" s="4"/>
      <c r="C50" s="5">
        <f t="shared" si="3"/>
        <v>204206.92558139536</v>
      </c>
      <c r="D50" s="7">
        <f t="shared" si="1"/>
        <v>192307.69230769231</v>
      </c>
      <c r="E50" s="2">
        <f t="shared" si="2"/>
        <v>0</v>
      </c>
    </row>
    <row r="51" spans="1:14" x14ac:dyDescent="0.25">
      <c r="A51" s="3">
        <v>36497</v>
      </c>
      <c r="B51" s="4"/>
      <c r="C51" s="5">
        <f t="shared" si="3"/>
        <v>204206.92558139536</v>
      </c>
      <c r="D51" s="7">
        <f t="shared" si="1"/>
        <v>192307.69230769231</v>
      </c>
      <c r="E51" s="2">
        <f t="shared" si="2"/>
        <v>0</v>
      </c>
      <c r="N51">
        <v>2</v>
      </c>
    </row>
    <row r="52" spans="1:14" x14ac:dyDescent="0.25">
      <c r="A52" s="3">
        <v>36504</v>
      </c>
      <c r="B52" s="4"/>
      <c r="C52" s="5">
        <f t="shared" si="3"/>
        <v>204206.92558139536</v>
      </c>
      <c r="D52" s="7">
        <f t="shared" si="1"/>
        <v>192307.69230769231</v>
      </c>
      <c r="E52" s="2">
        <f t="shared" si="2"/>
        <v>0</v>
      </c>
    </row>
    <row r="53" spans="1:14" x14ac:dyDescent="0.25">
      <c r="A53" s="3">
        <v>36511</v>
      </c>
      <c r="B53" s="4"/>
      <c r="C53" s="5">
        <f t="shared" si="3"/>
        <v>204206.92558139536</v>
      </c>
      <c r="D53" s="7">
        <f t="shared" si="1"/>
        <v>192307.69230769231</v>
      </c>
      <c r="E53" s="2">
        <f t="shared" si="2"/>
        <v>0</v>
      </c>
    </row>
    <row r="54" spans="1:14" x14ac:dyDescent="0.25">
      <c r="A54" s="3">
        <v>36518</v>
      </c>
      <c r="B54" s="4"/>
      <c r="C54" s="5">
        <f t="shared" si="3"/>
        <v>204206.92558139536</v>
      </c>
      <c r="D54" s="7">
        <f t="shared" si="1"/>
        <v>192307.69230769231</v>
      </c>
      <c r="E54" s="2">
        <f t="shared" si="2"/>
        <v>0</v>
      </c>
    </row>
    <row r="55" spans="1:14" x14ac:dyDescent="0.25">
      <c r="A55" s="3">
        <v>36525</v>
      </c>
      <c r="B55" s="4"/>
      <c r="C55" s="5">
        <f t="shared" si="3"/>
        <v>204206.92558139536</v>
      </c>
      <c r="D55" s="7">
        <f t="shared" si="1"/>
        <v>192307.69230769231</v>
      </c>
      <c r="E55" s="2">
        <f t="shared" si="2"/>
        <v>0</v>
      </c>
    </row>
    <row r="56" spans="1:14" x14ac:dyDescent="0.25">
      <c r="A56" t="s">
        <v>21</v>
      </c>
      <c r="B56" s="5">
        <f>SUM(B4:B54)</f>
        <v>1219102.2</v>
      </c>
      <c r="C56" s="6">
        <f>SUM(C4:C55)</f>
        <v>10000000.000000006</v>
      </c>
      <c r="D56" s="6">
        <v>10000000</v>
      </c>
      <c r="E56" s="2">
        <f t="shared" ref="E56:N56" si="4">SUM(E4:E55)</f>
        <v>0.12191021999999996</v>
      </c>
      <c r="F56">
        <f t="shared" si="4"/>
        <v>97</v>
      </c>
      <c r="G56">
        <f t="shared" si="4"/>
        <v>29</v>
      </c>
      <c r="H56">
        <f t="shared" si="4"/>
        <v>13</v>
      </c>
      <c r="I56">
        <f t="shared" si="4"/>
        <v>9</v>
      </c>
      <c r="J56">
        <f t="shared" si="4"/>
        <v>6</v>
      </c>
      <c r="K56">
        <f t="shared" si="4"/>
        <v>41</v>
      </c>
      <c r="L56">
        <f t="shared" si="4"/>
        <v>0</v>
      </c>
      <c r="M56">
        <f t="shared" si="4"/>
        <v>8</v>
      </c>
      <c r="N56">
        <f t="shared" si="4"/>
        <v>2</v>
      </c>
    </row>
    <row r="58" spans="1:14" x14ac:dyDescent="0.25">
      <c r="A58">
        <f>COUNT(A4:A55)</f>
        <v>52</v>
      </c>
    </row>
    <row r="59" spans="1:14" x14ac:dyDescent="0.25">
      <c r="B59" s="5"/>
    </row>
    <row r="60" spans="1:14" x14ac:dyDescent="0.25">
      <c r="B60" s="4"/>
    </row>
  </sheetData>
  <phoneticPr fontId="0" type="noConversion"/>
  <printOptions verticalCentered="1"/>
  <pageMargins left="1.75" right="0.75" top="0" bottom="0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Tracking</vt:lpstr>
      <vt:lpstr>Overview</vt:lpstr>
      <vt:lpstr>Total</vt:lpstr>
      <vt:lpstr>Running Total</vt:lpstr>
      <vt:lpstr>Overview!Print_Area</vt:lpstr>
      <vt:lpstr>'Running Total'!Print_Area</vt:lpstr>
      <vt:lpstr>Total!Print_Area</vt:lpstr>
      <vt:lpstr>TotalData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2001-08-01T22:39:20Z</cp:lastPrinted>
  <dcterms:created xsi:type="dcterms:W3CDTF">1997-12-11T01:08:03Z</dcterms:created>
  <dcterms:modified xsi:type="dcterms:W3CDTF">2023-09-10T13:49:34Z</dcterms:modified>
</cp:coreProperties>
</file>