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32" windowHeight="8832"/>
  </bookViews>
  <sheets>
    <sheet name="11-19 changes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E22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9" i="1"/>
  <c r="E4" i="2"/>
  <c r="E5" i="2"/>
  <c r="E6" i="2"/>
  <c r="E7" i="2"/>
  <c r="E8" i="2"/>
  <c r="E11" i="2"/>
  <c r="E12" i="2"/>
  <c r="E13" i="2"/>
  <c r="E14" i="2"/>
  <c r="E16" i="2"/>
</calcChain>
</file>

<file path=xl/sharedStrings.xml><?xml version="1.0" encoding="utf-8"?>
<sst xmlns="http://schemas.openxmlformats.org/spreadsheetml/2006/main" count="56" uniqueCount="23">
  <si>
    <t>modified option premium</t>
  </si>
  <si>
    <t>Old Amt</t>
  </si>
  <si>
    <t>Change</t>
  </si>
  <si>
    <t>New Amt</t>
  </si>
  <si>
    <t>modified annuity strips</t>
  </si>
  <si>
    <t>LCRA</t>
  </si>
  <si>
    <t>Deal# 397802.02</t>
  </si>
  <si>
    <t>Flash</t>
  </si>
  <si>
    <t>EnPower Current</t>
  </si>
  <si>
    <t>S/B</t>
  </si>
  <si>
    <t>Adj Amount</t>
  </si>
  <si>
    <t xml:space="preserve">June </t>
  </si>
  <si>
    <t>July</t>
  </si>
  <si>
    <t>Aug</t>
  </si>
  <si>
    <t>Sept</t>
  </si>
  <si>
    <t xml:space="preserve"> </t>
  </si>
  <si>
    <t xml:space="preserve">Current EnPower </t>
  </si>
  <si>
    <t>Deal# 366938.01</t>
  </si>
  <si>
    <t>August</t>
  </si>
  <si>
    <t>Loss</t>
  </si>
  <si>
    <t>captured in 11/19 p&amp;l - PV effect of change = $578,278</t>
  </si>
  <si>
    <t>will be picked up in Nov-01 squeeze</t>
  </si>
  <si>
    <t>will be captured in Dec-01 p&amp;l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</si>
</sst>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5" fontId="0" fillId="0" borderId="0" xfId="0" applyNumberFormat="1"/>
    <xf numFmtId="0" fontId="0" fillId="0" borderId="1" xfId="0" applyBorder="1"/>
    <xf numFmtId="5" fontId="0" fillId="0" borderId="1" xfId="0" applyNumberFormat="1" applyBorder="1"/>
    <xf numFmtId="0" fontId="0" fillId="0" borderId="0" xfId="0" applyBorder="1"/>
    <xf numFmtId="5" fontId="0" fillId="0" borderId="0" xfId="0" applyNumberFormat="1" applyBorder="1"/>
    <xf numFmtId="0" fontId="2" fillId="0" borderId="0" xfId="0" applyFon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7" fontId="0" fillId="0" borderId="1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23" workbookViewId="0">
      <selection sqref="A1:K45"/>
    </sheetView>
  </sheetViews>
  <sheetFormatPr defaultRowHeight="13.2" x14ac:dyDescent="0.25"/>
  <cols>
    <col min="2" max="2" width="9.109375" style="9" customWidth="1"/>
    <col min="3" max="3" width="21.5546875" bestFit="1" customWidth="1"/>
    <col min="5" max="5" width="10.6640625" bestFit="1" customWidth="1"/>
  </cols>
  <sheetData>
    <row r="1" spans="1:8" s="11" customFormat="1" x14ac:dyDescent="0.25">
      <c r="B1" s="12"/>
      <c r="D1" s="11" t="s">
        <v>1</v>
      </c>
      <c r="E1" s="11" t="s">
        <v>2</v>
      </c>
      <c r="F1" s="11" t="s">
        <v>3</v>
      </c>
    </row>
    <row r="2" spans="1:8" x14ac:dyDescent="0.25">
      <c r="A2">
        <v>275298</v>
      </c>
      <c r="B2" s="10">
        <v>36526</v>
      </c>
      <c r="C2" t="s">
        <v>0</v>
      </c>
      <c r="D2" s="1">
        <v>482000</v>
      </c>
      <c r="E2" s="1">
        <f>+F2-D2</f>
        <v>1000</v>
      </c>
      <c r="F2" s="1">
        <v>483000</v>
      </c>
      <c r="G2" s="1"/>
      <c r="H2" s="1"/>
    </row>
    <row r="3" spans="1:8" x14ac:dyDescent="0.25">
      <c r="A3">
        <v>288187</v>
      </c>
      <c r="B3" s="10">
        <v>36557</v>
      </c>
      <c r="C3" t="s">
        <v>0</v>
      </c>
      <c r="D3" s="1">
        <v>482000</v>
      </c>
      <c r="E3" s="1">
        <f t="shared" ref="E3:E36" si="0">+F3-D3</f>
        <v>1000</v>
      </c>
      <c r="F3" s="1">
        <v>483000</v>
      </c>
      <c r="G3" s="1"/>
      <c r="H3" s="1"/>
    </row>
    <row r="4" spans="1:8" x14ac:dyDescent="0.25">
      <c r="A4">
        <v>300368</v>
      </c>
      <c r="B4" s="10">
        <v>36586</v>
      </c>
      <c r="C4" t="s">
        <v>0</v>
      </c>
      <c r="D4" s="1">
        <v>312000</v>
      </c>
      <c r="E4" s="1">
        <f t="shared" si="0"/>
        <v>21000</v>
      </c>
      <c r="F4" s="1">
        <v>333000</v>
      </c>
      <c r="G4" s="1"/>
      <c r="H4" s="1"/>
    </row>
    <row r="5" spans="1:8" x14ac:dyDescent="0.25">
      <c r="A5">
        <v>316345</v>
      </c>
      <c r="B5" s="10">
        <v>36617</v>
      </c>
      <c r="C5" t="s">
        <v>0</v>
      </c>
      <c r="D5" s="1">
        <v>312000</v>
      </c>
      <c r="E5" s="1">
        <f t="shared" si="0"/>
        <v>21000</v>
      </c>
      <c r="F5" s="1">
        <v>333000</v>
      </c>
      <c r="G5" s="1"/>
      <c r="H5" s="1"/>
    </row>
    <row r="6" spans="1:8" x14ac:dyDescent="0.25">
      <c r="A6">
        <v>331019</v>
      </c>
      <c r="B6" s="10">
        <v>36647</v>
      </c>
      <c r="C6" t="s">
        <v>0</v>
      </c>
      <c r="D6" s="1">
        <v>312000</v>
      </c>
      <c r="E6" s="1">
        <f t="shared" si="0"/>
        <v>21000</v>
      </c>
      <c r="F6" s="1">
        <v>333000</v>
      </c>
      <c r="G6" s="1"/>
      <c r="H6" s="1"/>
    </row>
    <row r="7" spans="1:8" x14ac:dyDescent="0.25">
      <c r="A7">
        <v>347153</v>
      </c>
      <c r="B7" s="10">
        <v>36678</v>
      </c>
      <c r="C7" t="s">
        <v>0</v>
      </c>
      <c r="D7" s="1">
        <v>312000</v>
      </c>
      <c r="E7" s="1">
        <f t="shared" si="0"/>
        <v>21000</v>
      </c>
      <c r="F7" s="1">
        <v>333000</v>
      </c>
      <c r="G7" s="1"/>
      <c r="H7" s="1"/>
    </row>
    <row r="8" spans="1:8" x14ac:dyDescent="0.25">
      <c r="A8">
        <v>425790</v>
      </c>
      <c r="B8" s="10">
        <v>36861</v>
      </c>
      <c r="C8" t="s">
        <v>0</v>
      </c>
      <c r="D8" s="1">
        <v>332219</v>
      </c>
      <c r="E8" s="1">
        <f t="shared" si="0"/>
        <v>781</v>
      </c>
      <c r="F8" s="1">
        <v>333000</v>
      </c>
      <c r="G8" s="1"/>
      <c r="H8" s="1"/>
    </row>
    <row r="9" spans="1:8" x14ac:dyDescent="0.25">
      <c r="A9">
        <v>425790</v>
      </c>
      <c r="B9" s="10">
        <v>36892</v>
      </c>
      <c r="C9" t="s">
        <v>4</v>
      </c>
      <c r="D9" s="1">
        <v>332219</v>
      </c>
      <c r="E9" s="1">
        <f t="shared" si="0"/>
        <v>11781</v>
      </c>
      <c r="F9" s="1">
        <v>344000</v>
      </c>
      <c r="G9" s="1"/>
      <c r="H9" s="1"/>
    </row>
    <row r="10" spans="1:8" x14ac:dyDescent="0.25">
      <c r="A10">
        <v>425790</v>
      </c>
      <c r="B10" s="10">
        <v>36923</v>
      </c>
      <c r="C10" t="s">
        <v>4</v>
      </c>
      <c r="D10" s="1">
        <v>332219</v>
      </c>
      <c r="E10" s="1">
        <f t="shared" si="0"/>
        <v>11781</v>
      </c>
      <c r="F10" s="1">
        <v>344000</v>
      </c>
      <c r="G10" s="1"/>
      <c r="H10" s="1"/>
    </row>
    <row r="11" spans="1:8" x14ac:dyDescent="0.25">
      <c r="A11">
        <v>397802</v>
      </c>
      <c r="B11" s="10">
        <v>36951</v>
      </c>
      <c r="C11" t="s">
        <v>4</v>
      </c>
      <c r="D11" s="1">
        <v>332219</v>
      </c>
      <c r="E11" s="1">
        <f t="shared" si="0"/>
        <v>11781</v>
      </c>
      <c r="F11" s="1">
        <v>344000</v>
      </c>
      <c r="G11" s="1"/>
      <c r="H11" s="1"/>
    </row>
    <row r="12" spans="1:8" x14ac:dyDescent="0.25">
      <c r="A12">
        <v>397802</v>
      </c>
      <c r="B12" s="10">
        <v>36982</v>
      </c>
      <c r="C12" t="s">
        <v>4</v>
      </c>
      <c r="D12" s="1">
        <v>332219</v>
      </c>
      <c r="E12" s="1">
        <f t="shared" si="0"/>
        <v>11781</v>
      </c>
      <c r="F12" s="1">
        <v>344000</v>
      </c>
    </row>
    <row r="13" spans="1:8" x14ac:dyDescent="0.25">
      <c r="A13">
        <v>397802</v>
      </c>
      <c r="B13" s="10">
        <v>37012</v>
      </c>
      <c r="C13" t="s">
        <v>4</v>
      </c>
      <c r="D13" s="1">
        <v>322219</v>
      </c>
      <c r="E13" s="1">
        <f t="shared" si="0"/>
        <v>21781</v>
      </c>
      <c r="F13" s="1">
        <v>344000</v>
      </c>
    </row>
    <row r="14" spans="1:8" x14ac:dyDescent="0.25">
      <c r="A14">
        <v>397802</v>
      </c>
      <c r="B14" s="10">
        <v>37043</v>
      </c>
      <c r="C14" t="s">
        <v>4</v>
      </c>
      <c r="D14" s="1">
        <v>322219</v>
      </c>
      <c r="E14" s="1">
        <f t="shared" si="0"/>
        <v>21781</v>
      </c>
      <c r="F14" s="1">
        <v>344000</v>
      </c>
    </row>
    <row r="15" spans="1:8" x14ac:dyDescent="0.25">
      <c r="A15">
        <v>397802</v>
      </c>
      <c r="B15" s="10">
        <v>37073</v>
      </c>
      <c r="C15" t="s">
        <v>4</v>
      </c>
      <c r="D15" s="1">
        <v>322219</v>
      </c>
      <c r="E15" s="1">
        <f t="shared" si="0"/>
        <v>21781</v>
      </c>
      <c r="F15" s="1">
        <v>344000</v>
      </c>
    </row>
    <row r="16" spans="1:8" x14ac:dyDescent="0.25">
      <c r="A16">
        <v>397802</v>
      </c>
      <c r="B16" s="10">
        <v>37104</v>
      </c>
      <c r="C16" t="s">
        <v>4</v>
      </c>
      <c r="D16" s="1">
        <v>343000</v>
      </c>
      <c r="E16" s="1">
        <f t="shared" si="0"/>
        <v>1000</v>
      </c>
      <c r="F16" s="1">
        <v>344000</v>
      </c>
    </row>
    <row r="17" spans="1:6" x14ac:dyDescent="0.25">
      <c r="A17">
        <v>397802</v>
      </c>
      <c r="B17" s="10">
        <v>37135</v>
      </c>
      <c r="C17" t="s">
        <v>4</v>
      </c>
      <c r="D17" s="1">
        <v>343000</v>
      </c>
      <c r="E17" s="1">
        <f t="shared" si="0"/>
        <v>1000</v>
      </c>
      <c r="F17" s="1">
        <v>344000</v>
      </c>
    </row>
    <row r="18" spans="1:6" x14ac:dyDescent="0.25">
      <c r="A18" s="2">
        <v>397802</v>
      </c>
      <c r="B18" s="13">
        <v>37165</v>
      </c>
      <c r="C18" s="2" t="s">
        <v>4</v>
      </c>
      <c r="D18" s="3">
        <v>343000</v>
      </c>
      <c r="E18" s="3">
        <f t="shared" si="0"/>
        <v>1000</v>
      </c>
      <c r="F18" s="3">
        <v>344000</v>
      </c>
    </row>
    <row r="19" spans="1:6" x14ac:dyDescent="0.25">
      <c r="B19" s="10"/>
      <c r="D19" s="1"/>
      <c r="E19" s="1">
        <f>SUM(E2:E18)</f>
        <v>202248</v>
      </c>
      <c r="F19" s="1" t="s">
        <v>22</v>
      </c>
    </row>
    <row r="20" spans="1:6" x14ac:dyDescent="0.25">
      <c r="B20" s="10"/>
      <c r="D20" s="1"/>
      <c r="E20" s="1"/>
      <c r="F20" s="1"/>
    </row>
    <row r="21" spans="1:6" x14ac:dyDescent="0.25">
      <c r="A21" s="2">
        <v>397802</v>
      </c>
      <c r="B21" s="13">
        <v>37196</v>
      </c>
      <c r="C21" s="2" t="s">
        <v>4</v>
      </c>
      <c r="D21" s="3">
        <v>322185</v>
      </c>
      <c r="E21" s="3">
        <f t="shared" si="0"/>
        <v>21815</v>
      </c>
      <c r="F21" s="3">
        <v>344000</v>
      </c>
    </row>
    <row r="22" spans="1:6" x14ac:dyDescent="0.25">
      <c r="A22" s="4"/>
      <c r="B22" s="14"/>
      <c r="C22" s="4"/>
      <c r="D22" s="5"/>
      <c r="E22" s="5">
        <f>SUM(E21)</f>
        <v>21815</v>
      </c>
      <c r="F22" s="5" t="s">
        <v>21</v>
      </c>
    </row>
    <row r="23" spans="1:6" x14ac:dyDescent="0.25">
      <c r="A23" s="4"/>
      <c r="B23" s="14"/>
      <c r="C23" s="4"/>
      <c r="D23" s="5"/>
      <c r="E23" s="5"/>
      <c r="F23" s="5"/>
    </row>
    <row r="24" spans="1:6" x14ac:dyDescent="0.25">
      <c r="A24">
        <v>397802</v>
      </c>
      <c r="B24" s="10">
        <v>37226</v>
      </c>
      <c r="C24" t="s">
        <v>4</v>
      </c>
      <c r="D24" s="1">
        <v>322185</v>
      </c>
      <c r="E24" s="1">
        <f t="shared" si="0"/>
        <v>21815</v>
      </c>
      <c r="F24" s="1">
        <v>344000</v>
      </c>
    </row>
    <row r="25" spans="1:6" x14ac:dyDescent="0.25">
      <c r="A25">
        <v>397802</v>
      </c>
      <c r="B25" s="10">
        <v>37257</v>
      </c>
      <c r="C25" t="s">
        <v>4</v>
      </c>
      <c r="D25" s="1">
        <v>322185</v>
      </c>
      <c r="E25" s="1">
        <f t="shared" si="0"/>
        <v>52815</v>
      </c>
      <c r="F25" s="1">
        <v>375000</v>
      </c>
    </row>
    <row r="26" spans="1:6" x14ac:dyDescent="0.25">
      <c r="A26">
        <v>397802</v>
      </c>
      <c r="B26" s="10">
        <v>37288</v>
      </c>
      <c r="C26" t="s">
        <v>4</v>
      </c>
      <c r="D26" s="1">
        <v>322185</v>
      </c>
      <c r="E26" s="1">
        <f t="shared" si="0"/>
        <v>52815</v>
      </c>
      <c r="F26" s="1">
        <v>375000</v>
      </c>
    </row>
    <row r="27" spans="1:6" x14ac:dyDescent="0.25">
      <c r="A27">
        <v>397802</v>
      </c>
      <c r="B27" s="10">
        <v>37316</v>
      </c>
      <c r="C27" t="s">
        <v>4</v>
      </c>
      <c r="D27" s="1">
        <v>322185</v>
      </c>
      <c r="E27" s="1">
        <f t="shared" si="0"/>
        <v>52815</v>
      </c>
      <c r="F27" s="1">
        <v>375000</v>
      </c>
    </row>
    <row r="28" spans="1:6" x14ac:dyDescent="0.25">
      <c r="A28">
        <v>397802</v>
      </c>
      <c r="B28" s="10">
        <v>37347</v>
      </c>
      <c r="C28" t="s">
        <v>4</v>
      </c>
      <c r="D28" s="1">
        <v>322185</v>
      </c>
      <c r="E28" s="1">
        <f t="shared" si="0"/>
        <v>52815</v>
      </c>
      <c r="F28" s="1">
        <v>375000</v>
      </c>
    </row>
    <row r="29" spans="1:6" x14ac:dyDescent="0.25">
      <c r="A29">
        <v>397802</v>
      </c>
      <c r="B29" s="10">
        <v>37377</v>
      </c>
      <c r="C29" t="s">
        <v>4</v>
      </c>
      <c r="D29" s="1">
        <v>322185</v>
      </c>
      <c r="E29" s="1">
        <f t="shared" si="0"/>
        <v>52815</v>
      </c>
      <c r="F29" s="1">
        <v>375000</v>
      </c>
    </row>
    <row r="30" spans="1:6" x14ac:dyDescent="0.25">
      <c r="A30">
        <v>397802</v>
      </c>
      <c r="B30" s="10">
        <v>37408</v>
      </c>
      <c r="C30" t="s">
        <v>4</v>
      </c>
      <c r="D30" s="1">
        <v>331851</v>
      </c>
      <c r="E30" s="1">
        <f t="shared" si="0"/>
        <v>43149</v>
      </c>
      <c r="F30" s="1">
        <v>375000</v>
      </c>
    </row>
    <row r="31" spans="1:6" x14ac:dyDescent="0.25">
      <c r="A31">
        <v>397802</v>
      </c>
      <c r="B31" s="10">
        <v>37438</v>
      </c>
      <c r="C31" t="s">
        <v>4</v>
      </c>
      <c r="D31" s="1">
        <v>331851</v>
      </c>
      <c r="E31" s="1">
        <f t="shared" si="0"/>
        <v>43149</v>
      </c>
      <c r="F31" s="1">
        <v>375000</v>
      </c>
    </row>
    <row r="32" spans="1:6" x14ac:dyDescent="0.25">
      <c r="A32">
        <v>397802</v>
      </c>
      <c r="B32" s="10">
        <v>37469</v>
      </c>
      <c r="C32" t="s">
        <v>4</v>
      </c>
      <c r="D32" s="1">
        <v>331851</v>
      </c>
      <c r="E32" s="1">
        <f t="shared" si="0"/>
        <v>43149</v>
      </c>
      <c r="F32" s="1">
        <v>375000</v>
      </c>
    </row>
    <row r="33" spans="1:6" x14ac:dyDescent="0.25">
      <c r="A33">
        <v>397802</v>
      </c>
      <c r="B33" s="10">
        <v>37500</v>
      </c>
      <c r="C33" t="s">
        <v>4</v>
      </c>
      <c r="D33" s="1">
        <v>331851</v>
      </c>
      <c r="E33" s="1">
        <f t="shared" si="0"/>
        <v>43149</v>
      </c>
      <c r="F33" s="1">
        <v>375000</v>
      </c>
    </row>
    <row r="34" spans="1:6" x14ac:dyDescent="0.25">
      <c r="A34">
        <v>397802</v>
      </c>
      <c r="B34" s="10">
        <v>37530</v>
      </c>
      <c r="C34" t="s">
        <v>4</v>
      </c>
      <c r="D34" s="1">
        <v>331851</v>
      </c>
      <c r="E34" s="1">
        <f t="shared" si="0"/>
        <v>43149</v>
      </c>
      <c r="F34" s="1">
        <v>375000</v>
      </c>
    </row>
    <row r="35" spans="1:6" x14ac:dyDescent="0.25">
      <c r="A35">
        <v>397802</v>
      </c>
      <c r="B35" s="10">
        <v>37561</v>
      </c>
      <c r="C35" t="s">
        <v>4</v>
      </c>
      <c r="D35" s="1">
        <v>331851</v>
      </c>
      <c r="E35" s="1">
        <f t="shared" si="0"/>
        <v>43149</v>
      </c>
      <c r="F35" s="1">
        <v>375000</v>
      </c>
    </row>
    <row r="36" spans="1:6" x14ac:dyDescent="0.25">
      <c r="A36" s="2">
        <v>397802</v>
      </c>
      <c r="B36" s="13">
        <v>37591</v>
      </c>
      <c r="C36" s="2" t="s">
        <v>4</v>
      </c>
      <c r="D36" s="3">
        <v>331851</v>
      </c>
      <c r="E36" s="3">
        <f t="shared" si="0"/>
        <v>43149</v>
      </c>
      <c r="F36" s="3">
        <v>375000</v>
      </c>
    </row>
    <row r="37" spans="1:6" x14ac:dyDescent="0.25">
      <c r="B37" s="10"/>
      <c r="E37" s="1">
        <f>SUM(E24:E36)</f>
        <v>587933</v>
      </c>
      <c r="F37" t="s">
        <v>20</v>
      </c>
    </row>
    <row r="38" spans="1:6" x14ac:dyDescent="0.25">
      <c r="B38" s="10"/>
      <c r="E38" s="1"/>
    </row>
    <row r="39" spans="1:6" x14ac:dyDescent="0.25">
      <c r="B39" s="10"/>
      <c r="E39" s="1">
        <f>+E19+E22+E37</f>
        <v>811996</v>
      </c>
    </row>
    <row r="40" spans="1:6" x14ac:dyDescent="0.25">
      <c r="B40" s="10"/>
    </row>
    <row r="41" spans="1:6" x14ac:dyDescent="0.25">
      <c r="B41" s="10"/>
    </row>
    <row r="42" spans="1:6" x14ac:dyDescent="0.25">
      <c r="B42" s="10"/>
    </row>
    <row r="43" spans="1:6" x14ac:dyDescent="0.25">
      <c r="B43" s="10"/>
    </row>
    <row r="44" spans="1:6" x14ac:dyDescent="0.25">
      <c r="B44" s="10"/>
    </row>
    <row r="45" spans="1:6" x14ac:dyDescent="0.25">
      <c r="B45" s="10"/>
    </row>
    <row r="46" spans="1:6" x14ac:dyDescent="0.25">
      <c r="B46" s="10"/>
    </row>
    <row r="47" spans="1:6" x14ac:dyDescent="0.25">
      <c r="B47" s="10"/>
    </row>
    <row r="48" spans="1:6" x14ac:dyDescent="0.25">
      <c r="B48" s="10"/>
    </row>
    <row r="49" spans="2:2" x14ac:dyDescent="0.25">
      <c r="B49" s="10"/>
    </row>
    <row r="50" spans="2:2" x14ac:dyDescent="0.25">
      <c r="B50" s="10"/>
    </row>
    <row r="51" spans="2:2" x14ac:dyDescent="0.25">
      <c r="B51" s="10"/>
    </row>
    <row r="52" spans="2:2" x14ac:dyDescent="0.25">
      <c r="B52" s="10"/>
    </row>
    <row r="53" spans="2:2" x14ac:dyDescent="0.25">
      <c r="B53" s="10"/>
    </row>
    <row r="54" spans="2:2" x14ac:dyDescent="0.25">
      <c r="B54" s="10"/>
    </row>
    <row r="55" spans="2:2" x14ac:dyDescent="0.25">
      <c r="B55" s="1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18" sqref="D18"/>
    </sheetView>
  </sheetViews>
  <sheetFormatPr defaultRowHeight="13.2" x14ac:dyDescent="0.25"/>
  <cols>
    <col min="1" max="1" width="15" customWidth="1"/>
    <col min="2" max="2" width="12.33203125" bestFit="1" customWidth="1"/>
    <col min="3" max="3" width="16.33203125" bestFit="1" customWidth="1"/>
    <col min="4" max="4" width="16.88671875" bestFit="1" customWidth="1"/>
    <col min="5" max="5" width="12.33203125" bestFit="1" customWidth="1"/>
  </cols>
  <sheetData>
    <row r="1" spans="1:6" x14ac:dyDescent="0.25">
      <c r="A1" s="6" t="s">
        <v>5</v>
      </c>
      <c r="B1" s="7"/>
      <c r="C1" s="7"/>
      <c r="D1" s="7"/>
      <c r="E1" s="7"/>
    </row>
    <row r="2" spans="1:6" x14ac:dyDescent="0.25">
      <c r="A2" t="s">
        <v>6</v>
      </c>
      <c r="B2" s="7"/>
      <c r="C2" s="7"/>
      <c r="D2" s="7"/>
      <c r="E2" s="7"/>
    </row>
    <row r="3" spans="1:6" x14ac:dyDescent="0.25">
      <c r="A3">
        <v>2001</v>
      </c>
      <c r="B3" s="7" t="s">
        <v>7</v>
      </c>
      <c r="C3" s="7" t="s">
        <v>8</v>
      </c>
      <c r="D3" s="7" t="s">
        <v>9</v>
      </c>
      <c r="E3" s="7" t="s">
        <v>10</v>
      </c>
    </row>
    <row r="4" spans="1:6" x14ac:dyDescent="0.25">
      <c r="A4" t="s">
        <v>11</v>
      </c>
      <c r="B4" s="7">
        <v>496860</v>
      </c>
      <c r="C4" s="7">
        <v>343000</v>
      </c>
      <c r="D4" s="7">
        <v>344000</v>
      </c>
      <c r="E4" s="8">
        <f>+B4-D4</f>
        <v>152860</v>
      </c>
    </row>
    <row r="5" spans="1:6" x14ac:dyDescent="0.25">
      <c r="A5" t="s">
        <v>12</v>
      </c>
      <c r="B5" s="7">
        <v>322219</v>
      </c>
      <c r="C5" s="7">
        <v>322219</v>
      </c>
      <c r="D5" s="7">
        <v>344000</v>
      </c>
      <c r="E5" s="8">
        <f>+B5-D5</f>
        <v>-21781</v>
      </c>
    </row>
    <row r="6" spans="1:6" x14ac:dyDescent="0.25">
      <c r="A6" t="s">
        <v>13</v>
      </c>
      <c r="B6" s="7">
        <v>496860</v>
      </c>
      <c r="C6" s="7">
        <v>343000</v>
      </c>
      <c r="D6" s="7">
        <v>344000</v>
      </c>
      <c r="E6" s="8">
        <f>+B6-D6</f>
        <v>152860</v>
      </c>
    </row>
    <row r="7" spans="1:6" x14ac:dyDescent="0.25">
      <c r="A7" t="s">
        <v>14</v>
      </c>
      <c r="B7" s="7">
        <v>343000</v>
      </c>
      <c r="C7" s="7">
        <v>343000</v>
      </c>
      <c r="D7" s="7">
        <v>344000</v>
      </c>
      <c r="E7" s="8">
        <f>+B7-D7</f>
        <v>-1000</v>
      </c>
    </row>
    <row r="8" spans="1:6" x14ac:dyDescent="0.25">
      <c r="B8" s="7"/>
      <c r="C8" s="7"/>
      <c r="D8" s="7"/>
      <c r="E8" s="8">
        <f>SUM(E4:E7)</f>
        <v>282939</v>
      </c>
    </row>
    <row r="9" spans="1:6" x14ac:dyDescent="0.25">
      <c r="A9" t="s">
        <v>15</v>
      </c>
      <c r="B9" s="7"/>
      <c r="C9" s="7"/>
      <c r="D9" s="7"/>
      <c r="E9" s="7"/>
    </row>
    <row r="10" spans="1:6" x14ac:dyDescent="0.25">
      <c r="A10">
        <v>2000</v>
      </c>
      <c r="B10" s="7"/>
      <c r="C10" s="7" t="s">
        <v>7</v>
      </c>
      <c r="D10" s="7" t="s">
        <v>16</v>
      </c>
      <c r="E10" s="7" t="s">
        <v>10</v>
      </c>
    </row>
    <row r="11" spans="1:6" x14ac:dyDescent="0.25">
      <c r="A11" t="s">
        <v>17</v>
      </c>
      <c r="B11" t="s">
        <v>12</v>
      </c>
      <c r="C11" s="7">
        <v>481800</v>
      </c>
      <c r="D11" s="7">
        <v>333000</v>
      </c>
      <c r="E11" s="7">
        <f>C11-D11</f>
        <v>148800</v>
      </c>
      <c r="F11" s="7"/>
    </row>
    <row r="12" spans="1:6" x14ac:dyDescent="0.25">
      <c r="B12" t="s">
        <v>18</v>
      </c>
      <c r="C12" s="7">
        <v>481800</v>
      </c>
      <c r="D12" s="7">
        <v>333000</v>
      </c>
      <c r="E12" s="7">
        <f>C12-D12</f>
        <v>148800</v>
      </c>
      <c r="F12" s="7"/>
    </row>
    <row r="13" spans="1:6" x14ac:dyDescent="0.25">
      <c r="B13" t="s">
        <v>14</v>
      </c>
      <c r="C13" s="7">
        <v>481800</v>
      </c>
      <c r="D13" s="7">
        <v>333000</v>
      </c>
      <c r="E13" s="7">
        <f>C13-D13</f>
        <v>148800</v>
      </c>
      <c r="F13" s="7"/>
    </row>
    <row r="14" spans="1:6" x14ac:dyDescent="0.25">
      <c r="B14" s="7"/>
      <c r="C14" s="7"/>
      <c r="D14" s="7"/>
      <c r="E14" s="7">
        <f>SUM(E11:E13)</f>
        <v>446400</v>
      </c>
    </row>
    <row r="15" spans="1:6" x14ac:dyDescent="0.25">
      <c r="B15" s="7"/>
      <c r="C15" s="7"/>
      <c r="D15" s="7"/>
      <c r="E15" s="7"/>
    </row>
    <row r="16" spans="1:6" x14ac:dyDescent="0.25">
      <c r="B16" s="7"/>
      <c r="C16" s="7"/>
      <c r="D16" s="7"/>
      <c r="E16" s="7">
        <f>+E14+E8</f>
        <v>729339</v>
      </c>
      <c r="F16" t="s">
        <v>19</v>
      </c>
    </row>
    <row r="17" spans="2:5" x14ac:dyDescent="0.25">
      <c r="B17" s="7"/>
      <c r="C17" s="7"/>
      <c r="D17" s="7"/>
      <c r="E17" s="7"/>
    </row>
    <row r="18" spans="2:5" x14ac:dyDescent="0.25">
      <c r="B18" s="7"/>
      <c r="C18" s="7"/>
      <c r="D18" s="7"/>
      <c r="E18" s="7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11-19 changes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adahlke</dc:creator>
  <cp:lastModifiedBy>Havlíček Jan</cp:lastModifiedBy>
  <dcterms:created xsi:type="dcterms:W3CDTF">2001-11-20T19:54:22Z</dcterms:created>
  <dcterms:modified xsi:type="dcterms:W3CDTF">2023-09-10T14:55:28Z</dcterms:modified>
</cp:coreProperties>
</file>