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9"/>
  </bookViews>
  <sheets>
    <sheet name="CoverSheet" sheetId="6" r:id="rId1"/>
    <sheet name="Summary_Transport" sheetId="7" r:id="rId2"/>
    <sheet name="Transport_Trunkline Gas" sheetId="1" r:id="rId3"/>
    <sheet name="Transport_NBorder" sheetId="2" r:id="rId4"/>
    <sheet name="Transport_NGPL" sheetId="3" r:id="rId5"/>
  </sheet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3" i="7"/>
  <c r="C18" i="7"/>
  <c r="C22" i="7"/>
  <c r="C27" i="7"/>
  <c r="C31" i="7"/>
  <c r="C34" i="7"/>
  <c r="N2" i="2"/>
  <c r="C15" i="2"/>
  <c r="B17" i="2"/>
  <c r="C17" i="2"/>
  <c r="N17" i="2"/>
  <c r="B21" i="2"/>
  <c r="C21" i="2"/>
  <c r="O21" i="2"/>
  <c r="B25" i="2"/>
  <c r="C25" i="2"/>
  <c r="O25" i="2"/>
  <c r="B29" i="2"/>
  <c r="C29" i="2"/>
  <c r="O29" i="2"/>
  <c r="N32" i="2"/>
  <c r="O32" i="2"/>
  <c r="D35" i="2"/>
  <c r="D37" i="2"/>
  <c r="D39" i="2"/>
  <c r="D41" i="2"/>
  <c r="B18" i="3"/>
  <c r="C18" i="3"/>
  <c r="N18" i="3"/>
  <c r="O18" i="3"/>
  <c r="N22" i="3"/>
  <c r="O22" i="3"/>
  <c r="N18" i="1"/>
  <c r="O18" i="1"/>
  <c r="N23" i="1"/>
  <c r="O23" i="1"/>
</calcChain>
</file>

<file path=xl/sharedStrings.xml><?xml version="1.0" encoding="utf-8"?>
<sst xmlns="http://schemas.openxmlformats.org/spreadsheetml/2006/main" count="255" uniqueCount="85">
  <si>
    <t>Bill To:</t>
  </si>
  <si>
    <t>Remit To:</t>
  </si>
  <si>
    <t>Invoice Number:</t>
  </si>
  <si>
    <t>The Peoples Gas Light &amp; Coke Company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</si>
  <si>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</si>
  <si>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</si>
  <si>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</si>
  <si>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</si>
  <si>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</si>
  <si>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</si>
  <si>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</si>
  <si>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</si>
  <si>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</si>
  <si>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</si>
  <si>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</si>
  <si>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Audrey Cook</t>
  </si>
  <si>
    <t>Payment Method:</t>
  </si>
  <si>
    <t>Automated Clearinghouse</t>
  </si>
  <si>
    <t>Enron North America Corp.</t>
  </si>
  <si>
    <t>Telephone:</t>
  </si>
  <si>
    <t>(312) 240-4278</t>
  </si>
  <si>
    <t>(713) 853-4317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</si>
  <si>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</si>
  <si>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</si>
  <si>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</si>
  <si>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</si>
  <si>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</si>
  <si>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</si>
  <si>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</si>
  <si>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</si>
  <si>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</si>
  <si>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</si>
  <si>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</si>
  <si>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</si>
  <si>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</si>
  <si>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</si>
  <si>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</si>
  <si>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</si>
  <si>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TRKL</t>
  </si>
  <si>
    <t>NBPL</t>
  </si>
  <si>
    <t>NGPL</t>
  </si>
  <si>
    <t>Reservation Charge</t>
  </si>
  <si>
    <t>Demand</t>
  </si>
  <si>
    <t>Contract: T1059F</t>
  </si>
  <si>
    <t>Contract: T1062F</t>
  </si>
  <si>
    <t>Mcf</t>
  </si>
  <si>
    <t>Contract: T1105F</t>
  </si>
  <si>
    <t>Total Reservation Charges</t>
  </si>
  <si>
    <t>Contract: T1108F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</si>
  <si>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</si>
  <si>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</si>
  <si>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</si>
  <si>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Contract: 13965 (FLD- Zone 2)</t>
  </si>
  <si>
    <t>Trunkline Gas Company - Reimbursement of Transportation Reservation Charges</t>
  </si>
  <si>
    <t>Northern Border - Reimbursement of Transportation Reservation Charges</t>
  </si>
  <si>
    <t>NGPL - Reimbursement of Transportation Reservation Charges</t>
  </si>
  <si>
    <t>Contract: 113418</t>
  </si>
  <si>
    <t>The Peoples' Gas Light and Coke</t>
  </si>
  <si>
    <t>Comments</t>
  </si>
  <si>
    <t>Credit Adjustment (Capacity Release) - Baseload Quantity</t>
  </si>
  <si>
    <t>Transport Invoice Summary</t>
  </si>
  <si>
    <t>Total Transport Invoice Amount</t>
  </si>
  <si>
    <t>Less:</t>
  </si>
  <si>
    <t>Peoples Reimbursement of Demand Charges to Enron North America</t>
  </si>
  <si>
    <t xml:space="preserve">Credit Price Adjustment </t>
  </si>
  <si>
    <t>Total Credit Adjustment Amount - Capacity Release</t>
  </si>
  <si>
    <t>Transport - Northern Border Pipeline Company</t>
  </si>
  <si>
    <t>Transport - Natural Gas Pipeline Company</t>
  </si>
  <si>
    <t>Transport - Trunkline Gas Company</t>
  </si>
  <si>
    <t>Total Peoples Reimbursement of Demand Charges to Enron North America</t>
  </si>
  <si>
    <t xml:space="preserve">Reference # </t>
  </si>
  <si>
    <t>016264</t>
  </si>
  <si>
    <t>Reference#</t>
  </si>
  <si>
    <t>R0252F</t>
  </si>
  <si>
    <t>R0249F</t>
  </si>
  <si>
    <t>R0259F</t>
  </si>
  <si>
    <t>R0260F</t>
  </si>
  <si>
    <t>Peoples Transport-0005-1</t>
  </si>
  <si>
    <t>Peoples Transport-0005-2</t>
  </si>
  <si>
    <t>Peoples Transport-0005-3</t>
  </si>
  <si>
    <t>6/15/2000</t>
  </si>
  <si>
    <t>6/20/2000</t>
  </si>
  <si>
    <t>6/25/2000</t>
  </si>
  <si>
    <t>TOTAL AMOUNT DUE 6/20/2000</t>
  </si>
  <si>
    <t>116833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</si>
</sst>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  <numFmt numFmtId="173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4" fontId="7" fillId="0" borderId="0" xfId="0" applyNumberFormat="1" applyFont="1"/>
    <xf numFmtId="40" fontId="7" fillId="0" borderId="0" xfId="0" applyNumberFormat="1" applyFont="1"/>
    <xf numFmtId="38" fontId="7" fillId="0" borderId="0" xfId="0" applyNumberFormat="1" applyFont="1"/>
    <xf numFmtId="8" fontId="7" fillId="0" borderId="0" xfId="0" applyNumberFormat="1" applyFont="1"/>
    <xf numFmtId="0" fontId="9" fillId="0" borderId="0" xfId="0" applyFont="1"/>
    <xf numFmtId="44" fontId="7" fillId="0" borderId="10" xfId="0" applyNumberFormat="1" applyFont="1" applyBorder="1"/>
    <xf numFmtId="44" fontId="9" fillId="0" borderId="0" xfId="1" applyFont="1"/>
    <xf numFmtId="38" fontId="9" fillId="0" borderId="0" xfId="0" applyNumberFormat="1" applyFont="1"/>
    <xf numFmtId="44" fontId="9" fillId="0" borderId="11" xfId="1" applyFont="1" applyBorder="1"/>
    <xf numFmtId="164" fontId="4" fillId="0" borderId="0" xfId="0" quotePrefix="1" applyNumberFormat="1" applyFont="1" applyAlignment="1">
      <alignment horizontal="left" vertical="top"/>
    </xf>
    <xf numFmtId="164" fontId="4" fillId="0" borderId="0" xfId="0" quotePrefix="1" applyNumberFormat="1" applyFont="1" applyAlignment="1">
      <alignment horizontal="center" vertical="top"/>
    </xf>
    <xf numFmtId="173" fontId="4" fillId="0" borderId="0" xfId="1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167" fontId="4" fillId="0" borderId="0" xfId="1" applyNumberFormat="1" applyFont="1" applyAlignment="1">
      <alignment horizontal="right" vertical="top"/>
    </xf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tabSelected="1" workbookViewId="0">
      <selection activeCell="B33" sqref="B33"/>
    </sheetView>
  </sheetViews>
  <sheetFormatPr defaultRowHeight="13.2" x14ac:dyDescent="0.25"/>
  <cols>
    <col min="6" max="6" width="10.6640625" customWidth="1"/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22" spans="6:8" x14ac:dyDescent="0.25">
      <c r="F22" s="77"/>
      <c r="G22" s="11"/>
      <c r="H22" s="11"/>
    </row>
    <row r="23" spans="6:8" x14ac:dyDescent="0.25">
      <c r="F23" s="78" t="str">
        <f>'Transport_Trunkline Gas'!E2</f>
        <v>The Peoples Gas Light &amp; Coke Company</v>
      </c>
      <c r="G23" s="11"/>
      <c r="H23" s="11"/>
    </row>
    <row r="24" spans="6:8" x14ac:dyDescent="0.25">
      <c r="F24" s="78" t="str">
        <f>'Transport_Trunkline Gas'!E3</f>
        <v>130 E Randolph Dr 22nd Fl</v>
      </c>
      <c r="G24" s="11"/>
      <c r="H24" s="11"/>
    </row>
    <row r="25" spans="6:8" x14ac:dyDescent="0.25">
      <c r="F25" s="78" t="str">
        <f>'Transport_Trunkline Gas'!E4</f>
        <v>Chicago, IL  60601</v>
      </c>
      <c r="G25" s="11"/>
      <c r="H25" s="11"/>
    </row>
    <row r="26" spans="6:8" x14ac:dyDescent="0.25">
      <c r="F26" s="79"/>
      <c r="G26" s="11"/>
      <c r="H26" s="11"/>
    </row>
    <row r="27" spans="6:8" x14ac:dyDescent="0.25">
      <c r="F27" s="79"/>
      <c r="G27" s="11"/>
      <c r="H27" s="11"/>
    </row>
    <row r="28" spans="6:8" x14ac:dyDescent="0.25">
      <c r="F28" s="78" t="s">
        <v>13</v>
      </c>
      <c r="G28" s="78" t="str">
        <f>'Transport_Trunkline Gas'!F7</f>
        <v>Manager, Gas Supply Administration</v>
      </c>
      <c r="H28" s="11"/>
    </row>
    <row r="29" spans="6:8" x14ac:dyDescent="0.25">
      <c r="F29" s="78" t="s">
        <v>19</v>
      </c>
      <c r="G29" s="78" t="str">
        <f>'Transport_Trunkline Gas'!F8</f>
        <v>(312) 240-4278</v>
      </c>
      <c r="H29" s="11"/>
    </row>
    <row r="30" spans="6:8" x14ac:dyDescent="0.25">
      <c r="F30" s="11"/>
      <c r="G30" s="11"/>
      <c r="H30" s="11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zoomScale="75" workbookViewId="0">
      <selection activeCell="C9" sqref="C9"/>
    </sheetView>
  </sheetViews>
  <sheetFormatPr defaultRowHeight="13.2" x14ac:dyDescent="0.25"/>
  <cols>
    <col min="1" max="1" width="12.109375" customWidth="1"/>
    <col min="2" max="2" width="81.6640625" customWidth="1"/>
    <col min="3" max="3" width="18.6640625" customWidth="1"/>
    <col min="5" max="5" width="13.33203125" customWidth="1"/>
    <col min="6" max="6" width="14.88671875" customWidth="1"/>
    <col min="7" max="7" width="12.33203125" customWidth="1"/>
    <col min="8" max="8" width="13.33203125" customWidth="1"/>
  </cols>
  <sheetData>
    <row r="1" spans="1:8" ht="15.6" x14ac:dyDescent="0.3">
      <c r="A1" s="105">
        <v>36647</v>
      </c>
      <c r="B1" s="105"/>
      <c r="C1" s="105"/>
    </row>
    <row r="2" spans="1:8" ht="15.6" x14ac:dyDescent="0.3">
      <c r="A2" s="106" t="s">
        <v>57</v>
      </c>
      <c r="B2" s="106"/>
      <c r="C2" s="106"/>
    </row>
    <row r="3" spans="1:8" ht="15.6" x14ac:dyDescent="0.3">
      <c r="A3" s="81"/>
      <c r="B3" s="81"/>
      <c r="C3" s="81"/>
    </row>
    <row r="4" spans="1:8" ht="15.6" x14ac:dyDescent="0.3">
      <c r="A4" s="106" t="s">
        <v>60</v>
      </c>
      <c r="B4" s="106"/>
      <c r="C4" s="106"/>
    </row>
    <row r="5" spans="1:8" ht="15" x14ac:dyDescent="0.25">
      <c r="A5" s="82"/>
      <c r="B5" s="82"/>
      <c r="C5" s="82"/>
    </row>
    <row r="6" spans="1:8" ht="15" x14ac:dyDescent="0.25">
      <c r="A6" s="83"/>
      <c r="B6" s="83"/>
      <c r="C6" s="84"/>
    </row>
    <row r="7" spans="1:8" ht="15.6" x14ac:dyDescent="0.3">
      <c r="A7" s="83"/>
      <c r="B7" s="80" t="s">
        <v>63</v>
      </c>
      <c r="C7" s="84"/>
    </row>
    <row r="8" spans="1:8" ht="15" x14ac:dyDescent="0.25">
      <c r="A8" s="83"/>
      <c r="B8" s="83"/>
      <c r="C8" s="84"/>
      <c r="E8" s="85" t="s">
        <v>58</v>
      </c>
    </row>
    <row r="9" spans="1:8" s="86" customFormat="1" x14ac:dyDescent="0.25">
      <c r="A9" s="86" t="s">
        <v>30</v>
      </c>
      <c r="B9" s="86" t="s">
        <v>68</v>
      </c>
      <c r="C9" s="89">
        <f>'Transport_Trunkline Gas'!O18</f>
        <v>199500</v>
      </c>
    </row>
    <row r="10" spans="1:8" s="87" customFormat="1" x14ac:dyDescent="0.25">
      <c r="A10" s="87" t="s">
        <v>30</v>
      </c>
      <c r="B10" s="87" t="s">
        <v>30</v>
      </c>
      <c r="C10"/>
    </row>
    <row r="11" spans="1:8" s="88" customFormat="1" x14ac:dyDescent="0.25">
      <c r="A11" s="88" t="s">
        <v>30</v>
      </c>
    </row>
    <row r="12" spans="1:8" s="88" customFormat="1" x14ac:dyDescent="0.25">
      <c r="C12" s="89"/>
    </row>
    <row r="13" spans="1:8" x14ac:dyDescent="0.25">
      <c r="A13" s="86" t="s">
        <v>30</v>
      </c>
      <c r="B13" s="86" t="s">
        <v>66</v>
      </c>
      <c r="C13" s="89">
        <f>Transport_NBorder!O32</f>
        <v>753000</v>
      </c>
      <c r="H13" s="89"/>
    </row>
    <row r="14" spans="1:8" x14ac:dyDescent="0.25">
      <c r="A14" s="87"/>
      <c r="B14" s="87" t="s">
        <v>30</v>
      </c>
      <c r="H14" s="89"/>
    </row>
    <row r="15" spans="1:8" x14ac:dyDescent="0.25">
      <c r="A15" s="88" t="s">
        <v>30</v>
      </c>
      <c r="B15" s="88"/>
      <c r="H15" s="89"/>
    </row>
    <row r="16" spans="1:8" x14ac:dyDescent="0.25">
      <c r="H16" s="89"/>
    </row>
    <row r="18" spans="1:5" s="86" customFormat="1" x14ac:dyDescent="0.25">
      <c r="A18" s="86" t="s">
        <v>30</v>
      </c>
      <c r="B18" s="86" t="s">
        <v>67</v>
      </c>
      <c r="C18" s="89">
        <f>Transport_NGPL!O22</f>
        <v>368919.60759999999</v>
      </c>
    </row>
    <row r="19" spans="1:5" s="86" customFormat="1" x14ac:dyDescent="0.25">
      <c r="C19" s="89"/>
    </row>
    <row r="20" spans="1:5" s="86" customFormat="1" x14ac:dyDescent="0.25">
      <c r="C20" s="89"/>
    </row>
    <row r="21" spans="1:5" s="86" customFormat="1" x14ac:dyDescent="0.25">
      <c r="C21" s="89"/>
    </row>
    <row r="22" spans="1:5" s="88" customFormat="1" x14ac:dyDescent="0.25">
      <c r="B22" s="102" t="s">
        <v>61</v>
      </c>
      <c r="C22" s="103">
        <f>C9+C13+C18</f>
        <v>1321419.6076</v>
      </c>
      <c r="E22" s="88" t="s">
        <v>30</v>
      </c>
    </row>
    <row r="23" spans="1:5" s="88" customFormat="1" x14ac:dyDescent="0.25">
      <c r="A23" s="91"/>
      <c r="B23" s="91"/>
      <c r="C23" s="93"/>
    </row>
    <row r="24" spans="1:5" x14ac:dyDescent="0.25">
      <c r="B24" t="s">
        <v>62</v>
      </c>
    </row>
    <row r="25" spans="1:5" s="85" customFormat="1" x14ac:dyDescent="0.25">
      <c r="B25" s="94" t="s">
        <v>64</v>
      </c>
      <c r="E25" s="96">
        <v>-0.03</v>
      </c>
    </row>
    <row r="26" spans="1:5" s="85" customFormat="1" x14ac:dyDescent="0.25">
      <c r="B26" s="94" t="s">
        <v>59</v>
      </c>
      <c r="E26" s="97">
        <v>4928741</v>
      </c>
    </row>
    <row r="27" spans="1:5" s="85" customFormat="1" x14ac:dyDescent="0.25">
      <c r="A27" s="94"/>
      <c r="C27" s="98">
        <f>E25*E26</f>
        <v>-147862.22999999998</v>
      </c>
    </row>
    <row r="28" spans="1:5" s="85" customFormat="1" x14ac:dyDescent="0.25">
      <c r="A28" s="94"/>
      <c r="C28" s="96"/>
    </row>
    <row r="29" spans="1:5" s="85" customFormat="1" x14ac:dyDescent="0.25">
      <c r="A29" s="94"/>
      <c r="C29" s="96"/>
    </row>
    <row r="30" spans="1:5" s="85" customFormat="1" x14ac:dyDescent="0.25">
      <c r="A30" s="94"/>
      <c r="C30" s="92"/>
    </row>
    <row r="31" spans="1:5" s="85" customFormat="1" x14ac:dyDescent="0.25">
      <c r="B31" s="85" t="s">
        <v>65</v>
      </c>
      <c r="C31" s="90">
        <f>C27</f>
        <v>-147862.22999999998</v>
      </c>
    </row>
    <row r="33" spans="2:6" ht="13.8" thickBot="1" x14ac:dyDescent="0.3"/>
    <row r="34" spans="2:6" ht="16.2" thickBot="1" x14ac:dyDescent="0.35">
      <c r="B34" s="80" t="s">
        <v>69</v>
      </c>
      <c r="C34" s="95">
        <f>C31+C22</f>
        <v>1173557.3776</v>
      </c>
      <c r="F34" s="89" t="s">
        <v>30</v>
      </c>
    </row>
    <row r="35" spans="2:6" ht="13.8" thickTop="1" x14ac:dyDescent="0.25">
      <c r="B35" s="85"/>
    </row>
    <row r="36" spans="2:6" ht="15.6" x14ac:dyDescent="0.3">
      <c r="B36" s="80" t="s">
        <v>83</v>
      </c>
    </row>
  </sheetData>
  <mergeCells count="3">
    <mergeCell ref="A1:C1"/>
    <mergeCell ref="A2:C2"/>
    <mergeCell ref="A4:C4"/>
  </mergeCells>
  <pageMargins left="0.75" right="0.75" top="1" bottom="1" header="0.5" footer="0.5"/>
  <pageSetup scale="60"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A18" sqref="A18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3" customWidth="1"/>
    <col min="6" max="6" width="13.88671875" style="53" customWidth="1"/>
    <col min="7" max="7" width="16.109375" style="2" customWidth="1"/>
    <col min="8" max="8" width="11" style="2" customWidth="1"/>
    <col min="9" max="9" width="10.6640625" style="47" customWidth="1"/>
    <col min="10" max="10" width="5.5546875" style="2" customWidth="1"/>
    <col min="11" max="11" width="2.33203125" style="2" customWidth="1"/>
    <col min="12" max="12" width="11.33203125" style="29" customWidth="1"/>
    <col min="13" max="13" width="7.6640625" style="2" customWidth="1"/>
    <col min="14" max="14" width="11.44140625" style="28" customWidth="1"/>
    <col min="15" max="15" width="16" style="29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77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v>36647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">
        <v>80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">
        <v>81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15</v>
      </c>
      <c r="J7" s="11"/>
      <c r="K7" s="11"/>
      <c r="L7" s="14" t="s">
        <v>16</v>
      </c>
      <c r="M7" s="11"/>
      <c r="N7" s="11" t="s">
        <v>17</v>
      </c>
      <c r="O7" s="16"/>
    </row>
    <row r="8" spans="1:15" ht="13.2" x14ac:dyDescent="0.3">
      <c r="A8" s="107" t="s">
        <v>18</v>
      </c>
      <c r="B8" s="107"/>
      <c r="C8" s="107"/>
      <c r="D8" s="108"/>
      <c r="E8" s="14" t="s">
        <v>19</v>
      </c>
      <c r="F8" s="11" t="s">
        <v>20</v>
      </c>
      <c r="G8" s="12"/>
      <c r="H8" s="14" t="s">
        <v>19</v>
      </c>
      <c r="I8" s="13" t="s">
        <v>21</v>
      </c>
      <c r="J8" s="11"/>
      <c r="K8" s="11"/>
      <c r="L8" s="10"/>
      <c r="M8" s="11"/>
      <c r="N8" s="11"/>
      <c r="O8" s="12"/>
    </row>
    <row r="9" spans="1:15" ht="10.8" thickBot="1" x14ac:dyDescent="0.25">
      <c r="A9" s="109"/>
      <c r="B9" s="109"/>
      <c r="C9" s="109"/>
      <c r="D9" s="110"/>
      <c r="E9" s="19" t="s">
        <v>22</v>
      </c>
      <c r="F9" s="20" t="s">
        <v>23</v>
      </c>
      <c r="G9" s="21"/>
      <c r="H9" s="19" t="s">
        <v>22</v>
      </c>
      <c r="I9" s="20" t="s">
        <v>24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0.8" thickTop="1" x14ac:dyDescent="0.2">
      <c r="A11" s="30" t="s">
        <v>30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3.2" x14ac:dyDescent="0.2">
      <c r="A12" s="35" t="s">
        <v>50</v>
      </c>
      <c r="B12" s="25"/>
      <c r="C12" s="25"/>
      <c r="D12" s="26"/>
      <c r="E12" s="74" t="s">
        <v>53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ht="13.2" x14ac:dyDescent="0.2">
      <c r="A13" s="35"/>
      <c r="B13" s="25"/>
      <c r="C13" s="25"/>
      <c r="D13" s="26"/>
      <c r="E13" s="74"/>
      <c r="F13" s="26"/>
      <c r="G13" s="26"/>
      <c r="H13" s="26"/>
      <c r="I13" s="13"/>
      <c r="J13" s="26"/>
      <c r="K13" s="26"/>
      <c r="L13" s="27"/>
      <c r="M13" s="26"/>
      <c r="N13" s="36"/>
      <c r="O13" s="27"/>
    </row>
    <row r="14" spans="1:15" x14ac:dyDescent="0.2">
      <c r="A14" s="35"/>
      <c r="B14" s="25"/>
      <c r="C14" s="25"/>
      <c r="D14" s="26"/>
      <c r="E14" s="26"/>
      <c r="F14" s="26"/>
      <c r="G14" s="26"/>
      <c r="H14" s="26"/>
      <c r="I14" s="70" t="s">
        <v>49</v>
      </c>
      <c r="J14" s="26"/>
      <c r="K14" s="26"/>
      <c r="L14" s="27"/>
      <c r="M14" s="26"/>
      <c r="N14" s="36"/>
      <c r="O14" s="27"/>
    </row>
    <row r="15" spans="1:15" s="44" customFormat="1" ht="13.2" x14ac:dyDescent="0.25">
      <c r="A15" s="37" t="s">
        <v>25</v>
      </c>
      <c r="B15" s="38" t="s">
        <v>26</v>
      </c>
      <c r="C15" s="38" t="s">
        <v>27</v>
      </c>
      <c r="D15" s="39" t="s">
        <v>28</v>
      </c>
      <c r="E15" t="s">
        <v>30</v>
      </c>
      <c r="F15" s="39" t="s">
        <v>29</v>
      </c>
      <c r="G15" t="s">
        <v>30</v>
      </c>
      <c r="H15" s="39" t="s">
        <v>30</v>
      </c>
      <c r="I15" s="40" t="s">
        <v>31</v>
      </c>
      <c r="J15" s="39" t="s">
        <v>32</v>
      </c>
      <c r="K15" s="39"/>
      <c r="L15" s="41" t="s">
        <v>33</v>
      </c>
      <c r="M15" s="73" t="s">
        <v>34</v>
      </c>
      <c r="N15" s="42" t="s">
        <v>35</v>
      </c>
      <c r="O15" s="43" t="s">
        <v>36</v>
      </c>
    </row>
    <row r="16" spans="1:15" x14ac:dyDescent="0.2">
      <c r="A16" s="44" t="s">
        <v>5</v>
      </c>
      <c r="C16" s="45">
        <v>36647</v>
      </c>
      <c r="E16" s="46" t="s">
        <v>30</v>
      </c>
      <c r="F16" s="46" t="s">
        <v>52</v>
      </c>
      <c r="H16" s="46" t="s">
        <v>30</v>
      </c>
      <c r="I16" s="47" t="s">
        <v>30</v>
      </c>
      <c r="M16" s="71"/>
      <c r="N16" s="48"/>
      <c r="O16" s="49"/>
    </row>
    <row r="17" spans="1:15" x14ac:dyDescent="0.2">
      <c r="A17" s="44"/>
      <c r="C17" s="45"/>
      <c r="E17" s="46" t="s">
        <v>30</v>
      </c>
      <c r="F17" s="46"/>
      <c r="H17" s="46"/>
      <c r="M17" s="71"/>
      <c r="N17" s="50"/>
      <c r="O17" s="51"/>
    </row>
    <row r="18" spans="1:15" x14ac:dyDescent="0.2">
      <c r="A18" s="9">
        <v>1</v>
      </c>
      <c r="B18" s="1">
        <v>36647</v>
      </c>
      <c r="C18" s="1">
        <v>36677</v>
      </c>
      <c r="D18" s="71" t="s">
        <v>38</v>
      </c>
      <c r="E18" s="66" t="s">
        <v>41</v>
      </c>
      <c r="F18" s="65" t="s">
        <v>42</v>
      </c>
      <c r="G18" s="2" t="s">
        <v>30</v>
      </c>
      <c r="I18" s="69">
        <v>50000</v>
      </c>
      <c r="J18" s="71" t="s">
        <v>37</v>
      </c>
      <c r="L18" s="67">
        <v>3.99</v>
      </c>
      <c r="M18" s="71" t="s">
        <v>37</v>
      </c>
      <c r="N18" s="56">
        <f>L18*I18</f>
        <v>199500</v>
      </c>
      <c r="O18" s="57">
        <f>N18</f>
        <v>199500</v>
      </c>
    </row>
    <row r="19" spans="1:15" x14ac:dyDescent="0.2">
      <c r="D19" s="71"/>
      <c r="E19" s="52"/>
      <c r="I19" s="69"/>
      <c r="J19" s="71"/>
      <c r="L19" s="67"/>
      <c r="M19" s="71"/>
      <c r="N19" s="56"/>
      <c r="O19" s="57"/>
    </row>
    <row r="20" spans="1:15" x14ac:dyDescent="0.2">
      <c r="D20" s="71"/>
      <c r="E20" s="66"/>
      <c r="F20" s="65"/>
      <c r="I20" s="69"/>
      <c r="J20" s="71"/>
      <c r="L20" s="67"/>
      <c r="M20" s="71"/>
      <c r="N20" s="56"/>
      <c r="O20" s="57"/>
    </row>
    <row r="21" spans="1:15" x14ac:dyDescent="0.2">
      <c r="E21" s="66"/>
      <c r="F21" s="65"/>
      <c r="I21" s="54"/>
      <c r="J21" s="71"/>
      <c r="L21" s="55"/>
      <c r="M21" s="71"/>
      <c r="N21" s="56"/>
      <c r="O21" s="57"/>
    </row>
    <row r="22" spans="1:15" ht="13.2" x14ac:dyDescent="0.25">
      <c r="E22" s="66"/>
      <c r="F22" s="65"/>
      <c r="I22"/>
      <c r="J22" s="71"/>
      <c r="L22" s="55"/>
      <c r="M22" s="71"/>
      <c r="N22" s="56"/>
      <c r="O22" s="57"/>
    </row>
    <row r="23" spans="1:15" s="44" customFormat="1" ht="21" thickBot="1" x14ac:dyDescent="0.3">
      <c r="B23" s="59"/>
      <c r="C23" s="59"/>
      <c r="D23" s="46"/>
      <c r="E23" s="68" t="s">
        <v>47</v>
      </c>
      <c r="F23" s="60"/>
      <c r="G23" s="46"/>
      <c r="H23" s="46"/>
      <c r="I23" t="s">
        <v>30</v>
      </c>
      <c r="J23" s="72"/>
      <c r="K23" s="46"/>
      <c r="L23" s="61"/>
      <c r="M23" s="72"/>
      <c r="N23" s="75">
        <f>N18</f>
        <v>199500</v>
      </c>
      <c r="O23" s="76">
        <f>N23</f>
        <v>199500</v>
      </c>
    </row>
    <row r="24" spans="1:15" s="44" customFormat="1" ht="13.8" thickTop="1" x14ac:dyDescent="0.25">
      <c r="B24" s="59"/>
      <c r="C24" s="59"/>
      <c r="D24" s="46"/>
      <c r="E24" s="68"/>
      <c r="F24" s="60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3.2" x14ac:dyDescent="0.25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3.2" x14ac:dyDescent="0.25">
      <c r="B26" s="59"/>
      <c r="C26" s="59"/>
      <c r="D26" s="46"/>
      <c r="E26" s="68"/>
      <c r="F26" s="60" t="s">
        <v>30</v>
      </c>
      <c r="G26" s="46"/>
      <c r="H26" s="46"/>
      <c r="I26" t="s">
        <v>30</v>
      </c>
      <c r="J26" s="46"/>
      <c r="K26" s="46"/>
      <c r="L26" s="61" t="s">
        <v>30</v>
      </c>
      <c r="M26" s="46"/>
      <c r="N26" s="63"/>
      <c r="O26" s="64"/>
    </row>
    <row r="27" spans="1:15" s="44" customFormat="1" ht="13.2" x14ac:dyDescent="0.25">
      <c r="B27" s="59"/>
      <c r="C27" s="59"/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3.2" x14ac:dyDescent="0.25">
      <c r="B28" s="59"/>
      <c r="C28" s="59"/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3.2" x14ac:dyDescent="0.25">
      <c r="B29" s="59"/>
      <c r="C29" s="59"/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3.2" x14ac:dyDescent="0.25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3.2" x14ac:dyDescent="0.25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3.2" x14ac:dyDescent="0.25">
      <c r="A32" s="44" t="s">
        <v>70</v>
      </c>
      <c r="B32" s="59"/>
      <c r="C32" s="99" t="s">
        <v>71</v>
      </c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3.2" x14ac:dyDescent="0.25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3.2" x14ac:dyDescent="0.25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ht="13.2" x14ac:dyDescent="0.25">
      <c r="B35" s="59"/>
      <c r="C35" s="59"/>
      <c r="D35" s="46"/>
      <c r="E35" s="68"/>
      <c r="F35" s="60"/>
      <c r="G35" s="46"/>
      <c r="H35" s="46"/>
      <c r="I35"/>
      <c r="J35" s="46"/>
      <c r="K35" s="46"/>
      <c r="L35" s="61"/>
      <c r="M35" s="46"/>
      <c r="N35" s="63"/>
      <c r="O35" s="64"/>
    </row>
    <row r="36" spans="1:15" s="44" customFormat="1" x14ac:dyDescent="0.2">
      <c r="B36" s="59"/>
      <c r="C36" s="59"/>
      <c r="D36" s="46"/>
      <c r="E36" s="58"/>
      <c r="F36" s="60"/>
      <c r="G36" s="46"/>
      <c r="H36" s="46"/>
      <c r="I36" s="62"/>
      <c r="J36" s="46"/>
      <c r="K36" s="46"/>
      <c r="L36" s="61"/>
      <c r="M36" s="46"/>
      <c r="N36" s="63"/>
      <c r="O36" s="64"/>
    </row>
    <row r="38" spans="1:15" ht="3.75" customHeight="1" thickBot="1" x14ac:dyDescent="0.25">
      <c r="A38" s="24"/>
      <c r="B38" s="25"/>
      <c r="C38" s="25"/>
      <c r="D38" s="26"/>
      <c r="E38" s="26"/>
      <c r="F38" s="26"/>
      <c r="G38" s="26"/>
      <c r="H38" s="26"/>
      <c r="I38" s="13"/>
      <c r="J38" s="26"/>
      <c r="K38" s="26"/>
      <c r="L38" s="27"/>
      <c r="M38" s="26"/>
    </row>
    <row r="39" spans="1:15" ht="13.5" customHeight="1" thickTop="1" x14ac:dyDescent="0.2">
      <c r="A39" s="111" t="s">
        <v>51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</sheetData>
  <mergeCells count="3">
    <mergeCell ref="A8:D8"/>
    <mergeCell ref="A9:D9"/>
    <mergeCell ref="A39:O39"/>
  </mergeCells>
  <pageMargins left="0.75" right="0.75" top="1" bottom="1" header="0.5" footer="0.5"/>
  <pageSetup scale="80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opLeftCell="A2" workbookViewId="0">
      <selection activeCell="G35" sqref="G35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11.5546875" style="2" bestFit="1" customWidth="1"/>
    <col min="5" max="5" width="18.6640625" style="53" customWidth="1"/>
    <col min="6" max="6" width="11.109375" style="53" customWidth="1"/>
    <col min="7" max="7" width="16.109375" style="2" customWidth="1"/>
    <col min="8" max="8" width="11" style="2" customWidth="1"/>
    <col min="9" max="9" width="10.6640625" style="47" customWidth="1"/>
    <col min="10" max="10" width="5.5546875" style="2" customWidth="1"/>
    <col min="11" max="11" width="2.33203125" style="2" customWidth="1"/>
    <col min="12" max="12" width="11.33203125" style="29" customWidth="1"/>
    <col min="13" max="13" width="7.6640625" style="2" customWidth="1"/>
    <col min="14" max="14" width="11.44140625" style="28" customWidth="1"/>
    <col min="15" max="15" width="16" style="29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78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'Transport_Trunkline Gas'!N2</f>
        <v>36647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">
        <v>80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">
        <v>81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15</v>
      </c>
      <c r="J7" s="11"/>
      <c r="K7" s="11"/>
      <c r="L7" s="14" t="s">
        <v>16</v>
      </c>
      <c r="M7" s="11"/>
      <c r="N7" s="11" t="s">
        <v>17</v>
      </c>
      <c r="O7" s="16"/>
    </row>
    <row r="8" spans="1:15" ht="13.2" x14ac:dyDescent="0.3">
      <c r="A8" s="107" t="s">
        <v>18</v>
      </c>
      <c r="B8" s="107"/>
      <c r="C8" s="107"/>
      <c r="D8" s="108"/>
      <c r="E8" s="14" t="s">
        <v>19</v>
      </c>
      <c r="F8" s="11" t="s">
        <v>20</v>
      </c>
      <c r="G8" s="12"/>
      <c r="H8" s="14" t="s">
        <v>19</v>
      </c>
      <c r="I8" s="13" t="s">
        <v>21</v>
      </c>
      <c r="J8" s="11"/>
      <c r="K8" s="11"/>
      <c r="L8" s="10"/>
      <c r="M8" s="11"/>
      <c r="N8" s="11"/>
      <c r="O8" s="12"/>
    </row>
    <row r="9" spans="1:15" ht="10.8" thickBot="1" x14ac:dyDescent="0.25">
      <c r="A9" s="109"/>
      <c r="B9" s="109"/>
      <c r="C9" s="109"/>
      <c r="D9" s="110"/>
      <c r="E9" s="19" t="s">
        <v>22</v>
      </c>
      <c r="F9" s="20" t="s">
        <v>23</v>
      </c>
      <c r="G9" s="21"/>
      <c r="H9" s="19" t="s">
        <v>22</v>
      </c>
      <c r="I9" s="20" t="s">
        <v>24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0.8" thickTop="1" x14ac:dyDescent="0.2">
      <c r="A11" s="30" t="s">
        <v>30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3.2" x14ac:dyDescent="0.2">
      <c r="A12" s="35" t="s">
        <v>50</v>
      </c>
      <c r="B12" s="25"/>
      <c r="C12" s="25"/>
      <c r="D12" s="26"/>
      <c r="E12" s="74" t="s">
        <v>54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49</v>
      </c>
      <c r="J13" s="26"/>
      <c r="K13" s="26"/>
      <c r="L13" s="27"/>
      <c r="M13" s="26"/>
      <c r="N13" s="36"/>
      <c r="O13" s="27"/>
    </row>
    <row r="14" spans="1:15" s="44" customFormat="1" ht="13.2" x14ac:dyDescent="0.25">
      <c r="A14" s="37" t="s">
        <v>25</v>
      </c>
      <c r="B14" s="38" t="s">
        <v>26</v>
      </c>
      <c r="C14" s="38" t="s">
        <v>27</v>
      </c>
      <c r="D14" s="39" t="s">
        <v>28</v>
      </c>
      <c r="E14" t="s">
        <v>30</v>
      </c>
      <c r="F14" s="39" t="s">
        <v>29</v>
      </c>
      <c r="G14" t="s">
        <v>30</v>
      </c>
      <c r="H14" s="39" t="s">
        <v>30</v>
      </c>
      <c r="I14" s="40" t="s">
        <v>31</v>
      </c>
      <c r="J14" s="39" t="s">
        <v>32</v>
      </c>
      <c r="K14" s="39"/>
      <c r="L14" s="41" t="s">
        <v>33</v>
      </c>
      <c r="M14" s="73" t="s">
        <v>34</v>
      </c>
      <c r="N14" s="42" t="s">
        <v>35</v>
      </c>
      <c r="O14" s="43" t="s">
        <v>36</v>
      </c>
    </row>
    <row r="15" spans="1:15" x14ac:dyDescent="0.2">
      <c r="A15" s="44" t="s">
        <v>5</v>
      </c>
      <c r="C15" s="45">
        <f>'Transport_Trunkline Gas'!C16</f>
        <v>36647</v>
      </c>
      <c r="E15" s="46" t="s">
        <v>30</v>
      </c>
      <c r="F15" s="46" t="s">
        <v>43</v>
      </c>
      <c r="H15" s="46" t="s">
        <v>30</v>
      </c>
      <c r="I15" s="47" t="s">
        <v>30</v>
      </c>
      <c r="M15" s="71"/>
      <c r="N15" s="48"/>
      <c r="O15" s="49"/>
    </row>
    <row r="16" spans="1:15" x14ac:dyDescent="0.2">
      <c r="A16" s="44"/>
      <c r="C16" s="45"/>
      <c r="E16" s="46" t="s">
        <v>30</v>
      </c>
      <c r="F16" s="46"/>
      <c r="H16" s="46"/>
      <c r="M16" s="71"/>
      <c r="N16" s="50"/>
      <c r="O16" s="51"/>
    </row>
    <row r="17" spans="1:15" x14ac:dyDescent="0.2">
      <c r="A17" s="9">
        <v>1</v>
      </c>
      <c r="B17" s="1">
        <f>'Transport_Trunkline Gas'!B18</f>
        <v>36647</v>
      </c>
      <c r="C17" s="1">
        <f>'Transport_Trunkline Gas'!C18</f>
        <v>36677</v>
      </c>
      <c r="D17" s="2" t="s">
        <v>39</v>
      </c>
      <c r="E17" s="66" t="s">
        <v>41</v>
      </c>
      <c r="F17" s="65" t="s">
        <v>42</v>
      </c>
      <c r="G17" s="2" t="s">
        <v>30</v>
      </c>
      <c r="I17" s="69">
        <v>15000</v>
      </c>
      <c r="J17" s="71" t="s">
        <v>45</v>
      </c>
      <c r="L17" s="67">
        <v>0</v>
      </c>
      <c r="M17" s="71" t="s">
        <v>45</v>
      </c>
      <c r="N17" s="56">
        <f>O17</f>
        <v>29000</v>
      </c>
      <c r="O17" s="57">
        <v>29000</v>
      </c>
    </row>
    <row r="18" spans="1:15" x14ac:dyDescent="0.2">
      <c r="E18" s="52"/>
      <c r="I18" s="69"/>
      <c r="J18" s="71"/>
      <c r="L18" s="67"/>
      <c r="M18" s="71"/>
      <c r="N18" s="56"/>
      <c r="O18" s="57"/>
    </row>
    <row r="19" spans="1:15" x14ac:dyDescent="0.2">
      <c r="E19" s="58"/>
      <c r="F19" s="46" t="s">
        <v>44</v>
      </c>
      <c r="I19" s="69"/>
      <c r="J19" s="71"/>
      <c r="L19" s="67"/>
      <c r="M19" s="71"/>
      <c r="N19" s="56"/>
      <c r="O19" s="57"/>
    </row>
    <row r="20" spans="1:15" x14ac:dyDescent="0.2">
      <c r="E20" s="58"/>
      <c r="F20" s="46"/>
      <c r="I20" s="69"/>
      <c r="J20" s="71"/>
      <c r="L20" s="67"/>
      <c r="M20" s="71"/>
      <c r="N20" s="56"/>
      <c r="O20" s="57"/>
    </row>
    <row r="21" spans="1:15" x14ac:dyDescent="0.2">
      <c r="A21" s="9">
        <v>2</v>
      </c>
      <c r="B21" s="1">
        <f>B17</f>
        <v>36647</v>
      </c>
      <c r="C21" s="1">
        <f>C17</f>
        <v>36677</v>
      </c>
      <c r="D21" s="2" t="s">
        <v>39</v>
      </c>
      <c r="E21" s="66" t="s">
        <v>41</v>
      </c>
      <c r="F21" s="65" t="s">
        <v>42</v>
      </c>
      <c r="I21" s="69">
        <v>200000</v>
      </c>
      <c r="J21" s="71" t="s">
        <v>45</v>
      </c>
      <c r="L21" s="67">
        <v>0</v>
      </c>
      <c r="M21" s="71" t="s">
        <v>45</v>
      </c>
      <c r="N21" s="56">
        <v>638000</v>
      </c>
      <c r="O21" s="57">
        <f>N21</f>
        <v>638000</v>
      </c>
    </row>
    <row r="22" spans="1:15" x14ac:dyDescent="0.2">
      <c r="E22" s="52"/>
      <c r="I22" s="69"/>
      <c r="J22" s="71"/>
      <c r="L22" s="67"/>
      <c r="M22" s="71"/>
      <c r="N22" s="56" t="s">
        <v>30</v>
      </c>
      <c r="O22" s="57"/>
    </row>
    <row r="23" spans="1:15" x14ac:dyDescent="0.2">
      <c r="E23" s="58"/>
      <c r="F23" s="46" t="s">
        <v>46</v>
      </c>
      <c r="I23" s="69"/>
      <c r="J23" s="71"/>
      <c r="L23" s="67"/>
      <c r="M23" s="71"/>
      <c r="N23" s="56"/>
      <c r="O23" s="57"/>
    </row>
    <row r="24" spans="1:15" x14ac:dyDescent="0.2">
      <c r="E24" s="58"/>
      <c r="F24" s="46"/>
      <c r="I24" s="69"/>
      <c r="J24" s="71"/>
      <c r="L24" s="67"/>
      <c r="M24" s="71"/>
      <c r="N24" s="56"/>
      <c r="O24" s="57"/>
    </row>
    <row r="25" spans="1:15" x14ac:dyDescent="0.2">
      <c r="A25" s="9">
        <v>3</v>
      </c>
      <c r="B25" s="1">
        <f>B17</f>
        <v>36647</v>
      </c>
      <c r="C25" s="1">
        <f>C17</f>
        <v>36677</v>
      </c>
      <c r="D25" s="2" t="s">
        <v>39</v>
      </c>
      <c r="E25" s="66" t="s">
        <v>41</v>
      </c>
      <c r="F25" s="65" t="s">
        <v>42</v>
      </c>
      <c r="I25" s="69">
        <v>15000</v>
      </c>
      <c r="J25" s="71" t="s">
        <v>45</v>
      </c>
      <c r="L25" s="67">
        <v>0</v>
      </c>
      <c r="M25" s="71" t="s">
        <v>45</v>
      </c>
      <c r="N25" s="56">
        <v>76000</v>
      </c>
      <c r="O25" s="57">
        <f>N25</f>
        <v>76000</v>
      </c>
    </row>
    <row r="26" spans="1:15" x14ac:dyDescent="0.2">
      <c r="E26" s="66"/>
      <c r="F26" s="65"/>
      <c r="I26" s="69"/>
      <c r="J26" s="71"/>
      <c r="L26" s="67"/>
      <c r="M26" s="71"/>
      <c r="N26" s="56"/>
      <c r="O26" s="57"/>
    </row>
    <row r="27" spans="1:15" x14ac:dyDescent="0.2">
      <c r="E27" s="58"/>
      <c r="F27" s="46" t="s">
        <v>48</v>
      </c>
      <c r="I27" s="69"/>
      <c r="J27" s="71"/>
      <c r="L27" s="67"/>
      <c r="M27" s="71"/>
      <c r="N27" s="56"/>
      <c r="O27" s="57"/>
    </row>
    <row r="28" spans="1:15" x14ac:dyDescent="0.2">
      <c r="E28" s="58"/>
      <c r="F28" s="46"/>
      <c r="I28" s="69"/>
      <c r="J28" s="71"/>
      <c r="L28" s="67"/>
      <c r="M28" s="71"/>
      <c r="N28" s="56"/>
      <c r="O28" s="57"/>
    </row>
    <row r="29" spans="1:15" x14ac:dyDescent="0.2">
      <c r="A29" s="9">
        <v>4</v>
      </c>
      <c r="B29" s="1">
        <f>B17</f>
        <v>36647</v>
      </c>
      <c r="C29" s="1">
        <f>C17</f>
        <v>36677</v>
      </c>
      <c r="D29" s="2" t="s">
        <v>39</v>
      </c>
      <c r="E29" s="66" t="s">
        <v>41</v>
      </c>
      <c r="F29" s="65" t="s">
        <v>42</v>
      </c>
      <c r="I29" s="69">
        <v>5000</v>
      </c>
      <c r="J29" s="71" t="s">
        <v>45</v>
      </c>
      <c r="L29" s="67">
        <v>0</v>
      </c>
      <c r="M29" s="71" t="s">
        <v>45</v>
      </c>
      <c r="N29" s="56">
        <v>10000</v>
      </c>
      <c r="O29" s="57">
        <f>N29</f>
        <v>10000</v>
      </c>
    </row>
    <row r="30" spans="1:15" x14ac:dyDescent="0.2">
      <c r="E30" s="66"/>
      <c r="F30" s="65"/>
      <c r="I30" s="54" t="s">
        <v>30</v>
      </c>
      <c r="J30" s="71"/>
      <c r="L30" s="55"/>
      <c r="M30" s="71"/>
      <c r="N30" s="56"/>
      <c r="O30" s="57"/>
    </row>
    <row r="31" spans="1:15" ht="13.2" x14ac:dyDescent="0.25">
      <c r="E31" s="66"/>
      <c r="F31" s="65"/>
      <c r="I31"/>
      <c r="J31" s="71"/>
      <c r="L31" s="55"/>
      <c r="M31" s="71"/>
      <c r="N31" s="56"/>
      <c r="O31" s="57"/>
    </row>
    <row r="32" spans="1:15" s="44" customFormat="1" ht="21" thickBot="1" x14ac:dyDescent="0.3">
      <c r="B32" s="59"/>
      <c r="C32" s="59"/>
      <c r="D32" s="46"/>
      <c r="E32" s="68" t="s">
        <v>47</v>
      </c>
      <c r="F32" s="60"/>
      <c r="G32" s="46"/>
      <c r="H32" s="46"/>
      <c r="I32" t="s">
        <v>30</v>
      </c>
      <c r="J32" s="72"/>
      <c r="K32" s="46"/>
      <c r="L32" s="61"/>
      <c r="M32" s="72"/>
      <c r="N32" s="75">
        <f>N17+N21+N25+N29</f>
        <v>753000</v>
      </c>
      <c r="O32" s="76">
        <f>O17+O21+O25+O29</f>
        <v>753000</v>
      </c>
    </row>
    <row r="33" spans="1:15" s="44" customFormat="1" ht="13.8" thickTop="1" x14ac:dyDescent="0.25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3.2" x14ac:dyDescent="0.25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ht="13.2" x14ac:dyDescent="0.25">
      <c r="A35" s="44" t="s">
        <v>72</v>
      </c>
      <c r="B35" s="59"/>
      <c r="C35" s="59" t="s">
        <v>73</v>
      </c>
      <c r="D35" s="101">
        <f>O17</f>
        <v>29000</v>
      </c>
      <c r="E35" s="68"/>
      <c r="F35" s="60"/>
      <c r="G35" s="46"/>
      <c r="H35" s="46"/>
      <c r="I35"/>
      <c r="J35" s="46"/>
      <c r="K35" s="46"/>
      <c r="L35" s="61"/>
      <c r="M35" s="46"/>
      <c r="N35" s="63"/>
      <c r="O35" s="64"/>
    </row>
    <row r="36" spans="1:15" s="44" customFormat="1" ht="13.2" x14ac:dyDescent="0.25">
      <c r="A36" s="44" t="s">
        <v>30</v>
      </c>
      <c r="B36" s="59"/>
      <c r="C36" s="59"/>
      <c r="D36" s="46"/>
      <c r="E36" s="68"/>
      <c r="F36" s="60"/>
      <c r="G36" s="46"/>
      <c r="H36" s="46"/>
      <c r="I36"/>
      <c r="J36" s="46"/>
      <c r="K36" s="46"/>
      <c r="L36" s="61"/>
      <c r="M36" s="46"/>
      <c r="N36" s="63"/>
      <c r="O36" s="64"/>
    </row>
    <row r="37" spans="1:15" s="44" customFormat="1" ht="13.2" x14ac:dyDescent="0.25">
      <c r="A37" s="44" t="s">
        <v>72</v>
      </c>
      <c r="B37" s="59"/>
      <c r="C37" s="59" t="s">
        <v>75</v>
      </c>
      <c r="D37" s="104">
        <f>N21</f>
        <v>638000</v>
      </c>
      <c r="E37" s="68"/>
      <c r="F37" s="60"/>
      <c r="G37" s="46"/>
      <c r="H37" s="46"/>
      <c r="I37"/>
      <c r="J37" s="46"/>
      <c r="K37" s="46"/>
      <c r="L37" s="61"/>
      <c r="M37" s="46"/>
      <c r="N37" s="63"/>
      <c r="O37" s="64"/>
    </row>
    <row r="38" spans="1:15" s="44" customFormat="1" ht="13.2" x14ac:dyDescent="0.25">
      <c r="B38" s="59"/>
      <c r="C38" s="59"/>
      <c r="D38" s="46"/>
      <c r="E38" s="68"/>
      <c r="F38" s="60"/>
      <c r="G38" s="46"/>
      <c r="H38" s="46"/>
      <c r="I38"/>
      <c r="J38" s="46"/>
      <c r="K38" s="46"/>
      <c r="L38" s="61"/>
      <c r="M38" s="46"/>
      <c r="N38" s="63"/>
      <c r="O38" s="64"/>
    </row>
    <row r="39" spans="1:15" s="44" customFormat="1" ht="13.2" x14ac:dyDescent="0.25">
      <c r="A39" s="44" t="s">
        <v>72</v>
      </c>
      <c r="B39" s="59"/>
      <c r="C39" s="59" t="s">
        <v>76</v>
      </c>
      <c r="D39" s="104">
        <f>N25</f>
        <v>76000</v>
      </c>
      <c r="E39" s="68"/>
      <c r="F39" s="60"/>
      <c r="G39" s="46"/>
      <c r="H39" s="46"/>
      <c r="I39"/>
      <c r="J39" s="46"/>
      <c r="K39" s="46"/>
      <c r="L39" s="61"/>
      <c r="M39" s="46"/>
      <c r="N39" s="63"/>
      <c r="O39" s="64"/>
    </row>
    <row r="40" spans="1:15" s="44" customFormat="1" ht="13.2" x14ac:dyDescent="0.25">
      <c r="B40" s="59"/>
      <c r="C40" s="59"/>
      <c r="D40" s="46"/>
      <c r="E40" s="68"/>
      <c r="F40" s="60"/>
      <c r="G40" s="46"/>
      <c r="H40" s="46"/>
      <c r="I40"/>
      <c r="J40" s="46"/>
      <c r="K40" s="46"/>
      <c r="L40" s="61"/>
      <c r="M40" s="46"/>
      <c r="N40" s="63"/>
      <c r="O40" s="64"/>
    </row>
    <row r="41" spans="1:15" s="44" customFormat="1" ht="13.2" x14ac:dyDescent="0.25">
      <c r="A41" s="44" t="s">
        <v>72</v>
      </c>
      <c r="B41" s="59"/>
      <c r="C41" s="59" t="s">
        <v>74</v>
      </c>
      <c r="D41" s="104">
        <f>N29</f>
        <v>10000</v>
      </c>
      <c r="E41" s="68"/>
      <c r="F41" s="60"/>
      <c r="G41" s="46"/>
      <c r="H41" s="46"/>
      <c r="I41"/>
      <c r="J41" s="46"/>
      <c r="K41" s="46"/>
      <c r="L41" s="61"/>
      <c r="M41" s="46"/>
      <c r="N41" s="63"/>
      <c r="O41" s="64"/>
    </row>
    <row r="42" spans="1:15" s="44" customFormat="1" ht="13.2" x14ac:dyDescent="0.25">
      <c r="B42" s="59"/>
      <c r="C42" s="59"/>
      <c r="D42" s="46"/>
      <c r="E42" s="68"/>
      <c r="F42" s="60"/>
      <c r="G42" s="46"/>
      <c r="H42" s="46"/>
      <c r="I42"/>
      <c r="J42" s="46"/>
      <c r="K42" s="46"/>
      <c r="L42" s="61"/>
      <c r="M42" s="46"/>
      <c r="N42" s="63"/>
      <c r="O42" s="64"/>
    </row>
    <row r="43" spans="1:15" s="44" customFormat="1" ht="13.2" x14ac:dyDescent="0.25">
      <c r="B43" s="59"/>
      <c r="C43" s="59"/>
      <c r="D43" s="46"/>
      <c r="E43" s="68"/>
      <c r="F43" s="60"/>
      <c r="G43" s="46"/>
      <c r="H43" s="46"/>
      <c r="I43"/>
      <c r="J43" s="46"/>
      <c r="K43" s="46"/>
      <c r="L43" s="61"/>
      <c r="M43" s="46"/>
      <c r="N43" s="63"/>
      <c r="O43" s="64"/>
    </row>
    <row r="44" spans="1:15" s="44" customFormat="1" ht="13.2" x14ac:dyDescent="0.25">
      <c r="B44" s="59"/>
      <c r="C44" s="59"/>
      <c r="D44" s="46"/>
      <c r="E44" s="68"/>
      <c r="F44" s="60"/>
      <c r="G44" s="46"/>
      <c r="H44" s="46"/>
      <c r="I44"/>
      <c r="J44" s="46"/>
      <c r="K44" s="46"/>
      <c r="L44" s="61"/>
      <c r="M44" s="46"/>
      <c r="N44" s="63"/>
      <c r="O44" s="64"/>
    </row>
    <row r="45" spans="1:15" s="44" customFormat="1" x14ac:dyDescent="0.2">
      <c r="B45" s="59"/>
      <c r="C45" s="59"/>
      <c r="D45" s="46"/>
      <c r="E45" s="58"/>
      <c r="F45" s="60"/>
      <c r="G45" s="46"/>
      <c r="H45" s="46"/>
      <c r="I45" s="62"/>
      <c r="J45" s="46"/>
      <c r="K45" s="46"/>
      <c r="L45" s="61"/>
      <c r="M45" s="46"/>
      <c r="N45" s="63"/>
      <c r="O45" s="64"/>
    </row>
    <row r="47" spans="1:15" ht="3.75" customHeight="1" thickBot="1" x14ac:dyDescent="0.25">
      <c r="A47" s="24"/>
      <c r="B47" s="25"/>
      <c r="C47" s="25"/>
      <c r="D47" s="26"/>
      <c r="E47" s="26"/>
      <c r="F47" s="26"/>
      <c r="G47" s="26"/>
      <c r="H47" s="26"/>
      <c r="I47" s="13"/>
      <c r="J47" s="26"/>
      <c r="K47" s="26"/>
      <c r="L47" s="27"/>
      <c r="M47" s="26"/>
    </row>
    <row r="48" spans="1:15" ht="13.5" customHeight="1" thickTop="1" x14ac:dyDescent="0.2">
      <c r="A48" s="111" t="s">
        <v>51</v>
      </c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</sheetData>
  <mergeCells count="3">
    <mergeCell ref="A8:D8"/>
    <mergeCell ref="A9:D9"/>
    <mergeCell ref="A48:O48"/>
  </mergeCells>
  <pageMargins left="0.75" right="0.75" top="1" bottom="1" header="0.5" footer="0.5"/>
  <pageSetup scale="79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C28" sqref="C28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3" customWidth="1"/>
    <col min="6" max="6" width="11.109375" style="53" customWidth="1"/>
    <col min="7" max="7" width="16.109375" style="2" customWidth="1"/>
    <col min="8" max="8" width="11" style="2" customWidth="1"/>
    <col min="9" max="9" width="10.6640625" style="47" customWidth="1"/>
    <col min="10" max="10" width="5.5546875" style="2" customWidth="1"/>
    <col min="11" max="11" width="2.33203125" style="2" customWidth="1"/>
    <col min="12" max="12" width="11.33203125" style="29" customWidth="1"/>
    <col min="13" max="13" width="7.6640625" style="2" customWidth="1"/>
    <col min="14" max="14" width="11.44140625" style="28" customWidth="1"/>
    <col min="15" max="15" width="16" style="29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79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v>36647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">
        <v>80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">
        <v>82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15</v>
      </c>
      <c r="J7" s="11"/>
      <c r="K7" s="11"/>
      <c r="L7" s="14" t="s">
        <v>16</v>
      </c>
      <c r="M7" s="11"/>
      <c r="N7" s="11" t="s">
        <v>17</v>
      </c>
      <c r="O7" s="16"/>
    </row>
    <row r="8" spans="1:15" ht="13.2" x14ac:dyDescent="0.3">
      <c r="A8" s="107" t="s">
        <v>18</v>
      </c>
      <c r="B8" s="107"/>
      <c r="C8" s="107"/>
      <c r="D8" s="108"/>
      <c r="E8" s="14" t="s">
        <v>19</v>
      </c>
      <c r="F8" s="11" t="s">
        <v>20</v>
      </c>
      <c r="G8" s="12"/>
      <c r="H8" s="14" t="s">
        <v>19</v>
      </c>
      <c r="I8" s="13" t="s">
        <v>21</v>
      </c>
      <c r="J8" s="11"/>
      <c r="K8" s="11"/>
      <c r="L8" s="10"/>
      <c r="M8" s="11"/>
      <c r="N8" s="11"/>
      <c r="O8" s="12"/>
    </row>
    <row r="9" spans="1:15" ht="10.8" thickBot="1" x14ac:dyDescent="0.25">
      <c r="A9" s="109"/>
      <c r="B9" s="109"/>
      <c r="C9" s="109"/>
      <c r="D9" s="110"/>
      <c r="E9" s="19" t="s">
        <v>22</v>
      </c>
      <c r="F9" s="20" t="s">
        <v>23</v>
      </c>
      <c r="G9" s="21"/>
      <c r="H9" s="19" t="s">
        <v>22</v>
      </c>
      <c r="I9" s="20" t="s">
        <v>24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0.8" thickTop="1" x14ac:dyDescent="0.2">
      <c r="A11" s="30" t="s">
        <v>30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3.2" x14ac:dyDescent="0.2">
      <c r="A12" s="35" t="s">
        <v>50</v>
      </c>
      <c r="B12" s="25"/>
      <c r="C12" s="25"/>
      <c r="D12" s="26"/>
      <c r="E12" s="74" t="s">
        <v>55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49</v>
      </c>
      <c r="J13" s="26"/>
      <c r="K13" s="26"/>
      <c r="L13" s="27"/>
      <c r="M13" s="26"/>
      <c r="N13" s="36"/>
      <c r="O13" s="27"/>
    </row>
    <row r="14" spans="1:15" s="44" customFormat="1" ht="13.2" x14ac:dyDescent="0.25">
      <c r="A14" s="37" t="s">
        <v>25</v>
      </c>
      <c r="B14" s="38" t="s">
        <v>26</v>
      </c>
      <c r="C14" s="38" t="s">
        <v>27</v>
      </c>
      <c r="D14" s="39" t="s">
        <v>28</v>
      </c>
      <c r="E14" t="s">
        <v>30</v>
      </c>
      <c r="F14" s="39" t="s">
        <v>29</v>
      </c>
      <c r="G14" t="s">
        <v>30</v>
      </c>
      <c r="H14" s="39" t="s">
        <v>30</v>
      </c>
      <c r="I14" s="40" t="s">
        <v>31</v>
      </c>
      <c r="J14" s="39" t="s">
        <v>32</v>
      </c>
      <c r="K14" s="39"/>
      <c r="L14" s="41" t="s">
        <v>33</v>
      </c>
      <c r="M14" s="73" t="s">
        <v>34</v>
      </c>
      <c r="N14" s="42" t="s">
        <v>35</v>
      </c>
      <c r="O14" s="43" t="s">
        <v>36</v>
      </c>
    </row>
    <row r="15" spans="1:15" x14ac:dyDescent="0.2">
      <c r="A15" s="44" t="s">
        <v>5</v>
      </c>
      <c r="C15" s="45">
        <v>36647</v>
      </c>
      <c r="E15" s="46" t="s">
        <v>30</v>
      </c>
      <c r="F15" s="9"/>
      <c r="H15" s="46" t="s">
        <v>30</v>
      </c>
      <c r="I15" s="47" t="s">
        <v>30</v>
      </c>
      <c r="M15" s="71"/>
      <c r="N15" s="48"/>
      <c r="O15" s="49"/>
    </row>
    <row r="16" spans="1:15" x14ac:dyDescent="0.2">
      <c r="A16" s="44"/>
      <c r="C16" s="45"/>
      <c r="E16" s="46" t="s">
        <v>30</v>
      </c>
      <c r="F16" s="46" t="s">
        <v>56</v>
      </c>
      <c r="H16" s="46"/>
      <c r="M16" s="71"/>
      <c r="N16" s="50"/>
      <c r="O16" s="51"/>
    </row>
    <row r="17" spans="1:15" x14ac:dyDescent="0.2">
      <c r="A17" s="44"/>
      <c r="C17" s="45"/>
      <c r="E17" s="46"/>
      <c r="F17" s="46"/>
      <c r="H17" s="46"/>
      <c r="M17" s="71"/>
      <c r="N17" s="50"/>
      <c r="O17" s="51"/>
    </row>
    <row r="18" spans="1:15" x14ac:dyDescent="0.2">
      <c r="A18" s="9">
        <v>1</v>
      </c>
      <c r="B18" s="1">
        <f>Transport_NBorder!B17</f>
        <v>36647</v>
      </c>
      <c r="C18" s="1">
        <f>'Transport_Trunkline Gas'!C18</f>
        <v>36677</v>
      </c>
      <c r="D18" s="2" t="s">
        <v>40</v>
      </c>
      <c r="E18" s="66" t="s">
        <v>41</v>
      </c>
      <c r="F18" s="65" t="s">
        <v>42</v>
      </c>
      <c r="G18" s="2" t="s">
        <v>30</v>
      </c>
      <c r="I18" s="69">
        <v>67871</v>
      </c>
      <c r="J18" s="71" t="s">
        <v>37</v>
      </c>
      <c r="L18" s="67">
        <v>5.4356</v>
      </c>
      <c r="M18" s="71" t="s">
        <v>37</v>
      </c>
      <c r="N18" s="56">
        <f>I18*L18</f>
        <v>368919.60759999999</v>
      </c>
      <c r="O18" s="57">
        <f>N18</f>
        <v>368919.60759999999</v>
      </c>
    </row>
    <row r="19" spans="1:15" x14ac:dyDescent="0.2">
      <c r="E19" s="52"/>
      <c r="I19" s="69"/>
      <c r="J19" s="71"/>
      <c r="L19" s="67"/>
      <c r="M19" s="71"/>
      <c r="N19" s="56"/>
      <c r="O19" s="57"/>
    </row>
    <row r="20" spans="1:15" x14ac:dyDescent="0.2">
      <c r="E20" s="58"/>
      <c r="F20" s="46" t="s">
        <v>56</v>
      </c>
      <c r="I20" s="69"/>
      <c r="J20" s="71"/>
      <c r="L20" s="67"/>
      <c r="M20" s="71"/>
      <c r="N20" s="56"/>
      <c r="O20" s="57"/>
    </row>
    <row r="21" spans="1:15" ht="13.2" x14ac:dyDescent="0.25">
      <c r="E21" s="66"/>
      <c r="F21" s="65"/>
      <c r="I21"/>
      <c r="J21" s="71"/>
      <c r="L21" s="55"/>
      <c r="M21" s="71"/>
      <c r="N21" s="56"/>
      <c r="O21" s="57"/>
    </row>
    <row r="22" spans="1:15" s="44" customFormat="1" ht="21" thickBot="1" x14ac:dyDescent="0.3">
      <c r="B22" s="59"/>
      <c r="C22" s="59"/>
      <c r="D22" s="46"/>
      <c r="E22" s="68" t="s">
        <v>47</v>
      </c>
      <c r="F22" s="60"/>
      <c r="G22" s="46"/>
      <c r="H22" s="46"/>
      <c r="I22" t="s">
        <v>30</v>
      </c>
      <c r="J22" s="72"/>
      <c r="K22" s="46"/>
      <c r="L22" s="61"/>
      <c r="M22" s="72"/>
      <c r="N22" s="75">
        <f>N18</f>
        <v>368919.60759999999</v>
      </c>
      <c r="O22" s="76">
        <f>N22</f>
        <v>368919.60759999999</v>
      </c>
    </row>
    <row r="23" spans="1:15" s="44" customFormat="1" ht="13.8" thickTop="1" x14ac:dyDescent="0.25">
      <c r="B23" s="59"/>
      <c r="C23" s="59"/>
      <c r="D23" s="46"/>
      <c r="E23" s="68"/>
      <c r="F23" s="60"/>
      <c r="G23" s="46"/>
      <c r="H23" s="46"/>
      <c r="I23"/>
      <c r="J23" s="46"/>
      <c r="K23" s="46"/>
      <c r="L23" s="61"/>
      <c r="M23" s="46"/>
      <c r="N23" s="63"/>
      <c r="O23" s="64"/>
    </row>
    <row r="24" spans="1:15" s="44" customFormat="1" ht="13.2" x14ac:dyDescent="0.25">
      <c r="B24" s="59"/>
      <c r="C24" s="59"/>
      <c r="D24" s="46"/>
      <c r="E24" s="68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3.2" x14ac:dyDescent="0.25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3.2" x14ac:dyDescent="0.25">
      <c r="B26" s="59"/>
      <c r="C26" s="59"/>
      <c r="D26" s="46"/>
      <c r="E26" s="68"/>
      <c r="F26" s="60"/>
      <c r="G26" s="46"/>
      <c r="H26" s="46"/>
      <c r="I26"/>
      <c r="J26" s="46"/>
      <c r="K26" s="46"/>
      <c r="L26" s="61"/>
      <c r="M26" s="46"/>
      <c r="N26" s="63"/>
      <c r="O26" s="64"/>
    </row>
    <row r="27" spans="1:15" s="44" customFormat="1" ht="13.2" x14ac:dyDescent="0.25">
      <c r="A27" s="44" t="s">
        <v>70</v>
      </c>
      <c r="B27" s="59"/>
      <c r="C27" s="100" t="s">
        <v>84</v>
      </c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3.2" x14ac:dyDescent="0.25">
      <c r="B28" s="59"/>
      <c r="C28" s="59"/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3.2" x14ac:dyDescent="0.25">
      <c r="B29" s="59"/>
      <c r="C29" s="59"/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3.2" x14ac:dyDescent="0.25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3.2" x14ac:dyDescent="0.25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3.2" x14ac:dyDescent="0.25">
      <c r="B32" s="59"/>
      <c r="C32" s="59"/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3.2" x14ac:dyDescent="0.25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3.2" x14ac:dyDescent="0.25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x14ac:dyDescent="0.2">
      <c r="B35" s="59"/>
      <c r="C35" s="59"/>
      <c r="D35" s="46"/>
      <c r="E35" s="58"/>
      <c r="F35" s="60"/>
      <c r="G35" s="46"/>
      <c r="H35" s="46"/>
      <c r="I35" s="62"/>
      <c r="J35" s="46"/>
      <c r="K35" s="46"/>
      <c r="L35" s="61"/>
      <c r="M35" s="46"/>
      <c r="N35" s="63"/>
      <c r="O35" s="64"/>
    </row>
    <row r="37" spans="1:15" ht="3.75" customHeight="1" thickBot="1" x14ac:dyDescent="0.25">
      <c r="A37" s="24"/>
      <c r="B37" s="25"/>
      <c r="C37" s="25"/>
      <c r="D37" s="26"/>
      <c r="E37" s="26"/>
      <c r="F37" s="26"/>
      <c r="G37" s="26"/>
      <c r="H37" s="26"/>
      <c r="I37" s="13"/>
      <c r="J37" s="26"/>
      <c r="K37" s="26"/>
      <c r="L37" s="27"/>
      <c r="M37" s="26"/>
    </row>
    <row r="38" spans="1:15" ht="13.5" customHeight="1" thickTop="1" x14ac:dyDescent="0.2">
      <c r="A38" s="111" t="s">
        <v>51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</sheetData>
  <mergeCells count="3">
    <mergeCell ref="A8:D8"/>
    <mergeCell ref="A9:D9"/>
    <mergeCell ref="A38:O38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CoverSheet</vt:lpstr>
      <vt:lpstr>Summary_Transport</vt:lpstr>
      <vt:lpstr>Transport_Trunkline Gas</vt:lpstr>
      <vt:lpstr>Transport_NBorder</vt:lpstr>
      <vt:lpstr>Transport_NGPL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Havlíček Jan</cp:lastModifiedBy>
  <cp:lastPrinted>2000-06-15T23:40:27Z</cp:lastPrinted>
  <dcterms:created xsi:type="dcterms:W3CDTF">1999-11-09T15:34:27Z</dcterms:created>
  <dcterms:modified xsi:type="dcterms:W3CDTF">2023-09-10T14:55:59Z</dcterms:modified>
</cp:coreProperties>
</file>