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13" i="1" l="1"/>
  <c r="E13" i="1"/>
  <c r="D14" i="1"/>
  <c r="E14" i="1"/>
  <c r="D15" i="1"/>
  <c r="E15" i="1"/>
  <c r="D16" i="1"/>
  <c r="E16" i="1"/>
  <c r="H16" i="1"/>
  <c r="D17" i="1"/>
  <c r="E17" i="1"/>
  <c r="D18" i="1"/>
  <c r="E18" i="1"/>
  <c r="D19" i="1"/>
  <c r="E19" i="1"/>
  <c r="D20" i="1"/>
  <c r="E20" i="1"/>
  <c r="D21" i="1"/>
  <c r="E21" i="1"/>
  <c r="H21" i="1"/>
  <c r="D22" i="1"/>
  <c r="E22" i="1"/>
  <c r="D23" i="1"/>
  <c r="E23" i="1"/>
  <c r="D24" i="1"/>
  <c r="E24" i="1"/>
  <c r="C26" i="1"/>
  <c r="D26" i="1"/>
  <c r="E26" i="1"/>
  <c r="H26" i="1"/>
</calcChain>
</file>

<file path=xl/sharedStrings.xml><?xml version="1.0" encoding="utf-8"?>
<sst xmlns="http://schemas.openxmlformats.org/spreadsheetml/2006/main" count="45" uniqueCount="32">
  <si>
    <t>On-Peak</t>
  </si>
  <si>
    <t xml:space="preserve">NYMEX </t>
  </si>
  <si>
    <t>COB</t>
  </si>
  <si>
    <t>($/MWH)</t>
  </si>
  <si>
    <t xml:space="preserve">Estimated </t>
  </si>
  <si>
    <t>Off-Peak</t>
  </si>
  <si>
    <t>Weighted</t>
  </si>
  <si>
    <t>Average</t>
  </si>
  <si>
    <t>DERIVATION OF MARKET PRICE</t>
  </si>
  <si>
    <t>DERIVATION OF THRESHOLD PERCENTAGE</t>
  </si>
  <si>
    <t xml:space="preserve">% = </t>
  </si>
  <si>
    <t>(Market Price - Utility Gen Rate)</t>
  </si>
  <si>
    <t>Target Class Average Rate Increase</t>
  </si>
  <si>
    <t>Target Increase =</t>
  </si>
  <si>
    <t>per MWH</t>
  </si>
  <si>
    <t>Utility Gen Rate =</t>
  </si>
  <si>
    <t>Market Price =</t>
  </si>
  <si>
    <t>% =</t>
  </si>
  <si>
    <t>1 -</t>
  </si>
  <si>
    <t>(1)</t>
  </si>
  <si>
    <t>(2)</t>
  </si>
  <si>
    <t>(3)</t>
  </si>
  <si>
    <t>Notes</t>
  </si>
  <si>
    <t>Col (1)</t>
  </si>
  <si>
    <t>As published Wednesday April 11, 2001 in Megawatt Daily, a publication of Financial Times</t>
  </si>
  <si>
    <t>Col (2)</t>
  </si>
  <si>
    <t xml:space="preserve">Off-peak is estimated as 77.3% of on-peak.  This percentage was developed using the historical average relationship </t>
  </si>
  <si>
    <t>between on- and off-peak for Dow Jones NP 15 over the period January-March, 2001.</t>
  </si>
  <si>
    <t>Col (3)</t>
  </si>
  <si>
    <t xml:space="preserve">On-peak hours receive a weight of .646 and off-peak hours receive a weight of .354.  Weight reflects number of hours </t>
  </si>
  <si>
    <t>per week that are designated on-peak (96 of 168 or 0.57) and estimated ratio of on-peak load to off-peak load (1.13).</t>
  </si>
  <si>
    <t>Enron Exhibit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</si>
</sst>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3" x14ac:knownFonts="1">
    <font>
      <sz val="10"/>
      <name val="Arial"/>
    </font>
    <font>
      <u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5" fontId="1" fillId="0" borderId="0" xfId="0" applyNumberFormat="1" applyFont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6" fontId="0" fillId="0" borderId="0" xfId="0" applyNumberFormat="1"/>
    <xf numFmtId="40" fontId="0" fillId="0" borderId="0" xfId="0" applyNumberFormat="1"/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abSelected="1" workbookViewId="0">
      <selection activeCell="K3" sqref="K3"/>
    </sheetView>
  </sheetViews>
  <sheetFormatPr defaultRowHeight="13.2" x14ac:dyDescent="0.25"/>
  <sheetData>
    <row r="2" spans="1:11" x14ac:dyDescent="0.25">
      <c r="K2" t="s">
        <v>31</v>
      </c>
    </row>
    <row r="4" spans="1:11" x14ac:dyDescent="0.25">
      <c r="B4" s="4" t="s">
        <v>8</v>
      </c>
      <c r="G4" s="4" t="s">
        <v>9</v>
      </c>
    </row>
    <row r="5" spans="1:11" x14ac:dyDescent="0.25">
      <c r="B5" s="4"/>
      <c r="G5" s="4"/>
    </row>
    <row r="6" spans="1:11" x14ac:dyDescent="0.25">
      <c r="C6" s="9" t="s">
        <v>19</v>
      </c>
      <c r="D6" s="9" t="s">
        <v>20</v>
      </c>
      <c r="E6" s="9" t="s">
        <v>21</v>
      </c>
    </row>
    <row r="7" spans="1:11" x14ac:dyDescent="0.25">
      <c r="C7" s="2" t="s">
        <v>0</v>
      </c>
      <c r="D7" s="2" t="s">
        <v>4</v>
      </c>
      <c r="E7" t="s">
        <v>6</v>
      </c>
      <c r="K7" s="5"/>
    </row>
    <row r="8" spans="1:11" x14ac:dyDescent="0.25">
      <c r="C8" s="2" t="s">
        <v>1</v>
      </c>
      <c r="D8" s="2" t="s">
        <v>5</v>
      </c>
      <c r="E8" t="s">
        <v>7</v>
      </c>
      <c r="G8" t="s">
        <v>10</v>
      </c>
      <c r="H8" t="s">
        <v>18</v>
      </c>
      <c r="I8" s="5" t="s">
        <v>12</v>
      </c>
      <c r="J8" s="5"/>
      <c r="K8" s="5"/>
    </row>
    <row r="9" spans="1:11" x14ac:dyDescent="0.25">
      <c r="C9" s="2" t="s">
        <v>2</v>
      </c>
      <c r="D9" s="2" t="s">
        <v>2</v>
      </c>
      <c r="E9" s="2" t="s">
        <v>2</v>
      </c>
      <c r="I9" t="s">
        <v>11</v>
      </c>
    </row>
    <row r="10" spans="1:11" x14ac:dyDescent="0.25">
      <c r="C10" s="3">
        <v>37357</v>
      </c>
      <c r="D10" s="3">
        <v>37357</v>
      </c>
      <c r="E10" s="3">
        <v>37357</v>
      </c>
    </row>
    <row r="11" spans="1:11" x14ac:dyDescent="0.25">
      <c r="C11" s="2" t="s">
        <v>3</v>
      </c>
      <c r="D11" s="2" t="s">
        <v>3</v>
      </c>
      <c r="E11" s="2" t="s">
        <v>3</v>
      </c>
      <c r="G11" s="6" t="s">
        <v>13</v>
      </c>
      <c r="I11" s="7">
        <v>30</v>
      </c>
      <c r="J11" t="s">
        <v>14</v>
      </c>
    </row>
    <row r="12" spans="1:11" x14ac:dyDescent="0.25">
      <c r="A12" s="1"/>
      <c r="G12" t="s">
        <v>15</v>
      </c>
      <c r="I12" s="7">
        <v>65</v>
      </c>
      <c r="J12" t="s">
        <v>14</v>
      </c>
    </row>
    <row r="13" spans="1:11" x14ac:dyDescent="0.25">
      <c r="A13" s="1">
        <v>37012</v>
      </c>
      <c r="C13">
        <v>320</v>
      </c>
      <c r="D13">
        <f>ROUND(C13*0.773,0)</f>
        <v>247</v>
      </c>
      <c r="E13">
        <f>ROUND((0.646*C13)+(0.354*D13),0)</f>
        <v>294</v>
      </c>
    </row>
    <row r="14" spans="1:11" x14ac:dyDescent="0.25">
      <c r="A14" s="1">
        <v>37043</v>
      </c>
      <c r="C14">
        <v>400</v>
      </c>
      <c r="D14">
        <f t="shared" ref="D14:D24" si="0">ROUND(C14*0.773,0)</f>
        <v>309</v>
      </c>
      <c r="E14">
        <f t="shared" ref="E14:E24" si="1">ROUND((0.646*C14)+(0.354*D14),0)</f>
        <v>368</v>
      </c>
      <c r="G14" t="s">
        <v>16</v>
      </c>
      <c r="I14" s="7">
        <v>300</v>
      </c>
      <c r="J14" t="s">
        <v>14</v>
      </c>
    </row>
    <row r="15" spans="1:11" x14ac:dyDescent="0.25">
      <c r="A15" s="1">
        <v>37073</v>
      </c>
      <c r="C15">
        <v>455</v>
      </c>
      <c r="D15">
        <f t="shared" si="0"/>
        <v>352</v>
      </c>
      <c r="E15">
        <f t="shared" si="1"/>
        <v>419</v>
      </c>
    </row>
    <row r="16" spans="1:11" x14ac:dyDescent="0.25">
      <c r="A16" s="1">
        <v>37104</v>
      </c>
      <c r="C16">
        <v>555</v>
      </c>
      <c r="D16">
        <f t="shared" si="0"/>
        <v>429</v>
      </c>
      <c r="E16">
        <f t="shared" si="1"/>
        <v>510</v>
      </c>
      <c r="G16" t="s">
        <v>17</v>
      </c>
      <c r="H16" s="8">
        <f>1-(+$I$11/(I14-$I$12))</f>
        <v>0.87234042553191493</v>
      </c>
    </row>
    <row r="17" spans="1:10" x14ac:dyDescent="0.25">
      <c r="A17" s="1">
        <v>37135</v>
      </c>
      <c r="C17">
        <v>455</v>
      </c>
      <c r="D17">
        <f t="shared" si="0"/>
        <v>352</v>
      </c>
      <c r="E17">
        <f t="shared" si="1"/>
        <v>419</v>
      </c>
    </row>
    <row r="18" spans="1:10" x14ac:dyDescent="0.25">
      <c r="A18" s="1">
        <v>37165</v>
      </c>
      <c r="C18">
        <v>325</v>
      </c>
      <c r="D18">
        <f t="shared" si="0"/>
        <v>251</v>
      </c>
      <c r="E18">
        <f t="shared" si="1"/>
        <v>299</v>
      </c>
    </row>
    <row r="19" spans="1:10" x14ac:dyDescent="0.25">
      <c r="A19" s="1">
        <v>37196</v>
      </c>
      <c r="C19">
        <v>285</v>
      </c>
      <c r="D19">
        <f t="shared" si="0"/>
        <v>220</v>
      </c>
      <c r="E19">
        <f t="shared" si="1"/>
        <v>262</v>
      </c>
      <c r="G19" t="s">
        <v>16</v>
      </c>
      <c r="I19" s="7">
        <v>200</v>
      </c>
      <c r="J19" t="s">
        <v>14</v>
      </c>
    </row>
    <row r="20" spans="1:10" x14ac:dyDescent="0.25">
      <c r="A20" s="1">
        <v>37226</v>
      </c>
      <c r="C20">
        <v>315</v>
      </c>
      <c r="D20">
        <f t="shared" si="0"/>
        <v>243</v>
      </c>
      <c r="E20">
        <f t="shared" si="1"/>
        <v>290</v>
      </c>
    </row>
    <row r="21" spans="1:10" x14ac:dyDescent="0.25">
      <c r="A21" s="1">
        <v>37257</v>
      </c>
      <c r="C21">
        <v>255</v>
      </c>
      <c r="D21">
        <f t="shared" si="0"/>
        <v>197</v>
      </c>
      <c r="E21">
        <f t="shared" si="1"/>
        <v>234</v>
      </c>
      <c r="G21" t="s">
        <v>17</v>
      </c>
      <c r="H21" s="8">
        <f>1-(+$I$11/(I19-$I$12))</f>
        <v>0.77777777777777779</v>
      </c>
    </row>
    <row r="22" spans="1:10" x14ac:dyDescent="0.25">
      <c r="A22" s="1">
        <v>37288</v>
      </c>
      <c r="C22">
        <v>250</v>
      </c>
      <c r="D22">
        <f t="shared" si="0"/>
        <v>193</v>
      </c>
      <c r="E22">
        <f t="shared" si="1"/>
        <v>230</v>
      </c>
    </row>
    <row r="23" spans="1:10" x14ac:dyDescent="0.25">
      <c r="A23" s="1">
        <v>37316</v>
      </c>
      <c r="C23">
        <v>190</v>
      </c>
      <c r="D23">
        <f t="shared" si="0"/>
        <v>147</v>
      </c>
      <c r="E23">
        <f t="shared" si="1"/>
        <v>175</v>
      </c>
    </row>
    <row r="24" spans="1:10" x14ac:dyDescent="0.25">
      <c r="A24" s="1">
        <v>37347</v>
      </c>
      <c r="C24">
        <v>117</v>
      </c>
      <c r="D24">
        <f t="shared" si="0"/>
        <v>90</v>
      </c>
      <c r="E24">
        <f t="shared" si="1"/>
        <v>107</v>
      </c>
      <c r="G24" t="s">
        <v>16</v>
      </c>
      <c r="I24" s="7">
        <v>500</v>
      </c>
      <c r="J24" t="s">
        <v>14</v>
      </c>
    </row>
    <row r="26" spans="1:10" x14ac:dyDescent="0.25">
      <c r="A26" t="s">
        <v>7</v>
      </c>
      <c r="C26">
        <f>ROUND((SUM(C13:C24)/12),0)</f>
        <v>327</v>
      </c>
      <c r="D26">
        <f>ROUND((SUM(D13:D24)/12),0)</f>
        <v>253</v>
      </c>
      <c r="E26">
        <f>ROUND((SUM(E13:E24)/12),0)</f>
        <v>301</v>
      </c>
      <c r="G26" t="s">
        <v>17</v>
      </c>
      <c r="H26" s="8">
        <f>1-(+$I$11/(I24-$I$12))</f>
        <v>0.93103448275862066</v>
      </c>
    </row>
    <row r="29" spans="1:10" x14ac:dyDescent="0.25">
      <c r="A29" t="s">
        <v>22</v>
      </c>
    </row>
    <row r="30" spans="1:10" x14ac:dyDescent="0.25">
      <c r="A30" t="s">
        <v>23</v>
      </c>
      <c r="B30" t="s">
        <v>24</v>
      </c>
    </row>
    <row r="31" spans="1:10" x14ac:dyDescent="0.25">
      <c r="A31" t="s">
        <v>25</v>
      </c>
      <c r="B31" t="s">
        <v>26</v>
      </c>
    </row>
    <row r="32" spans="1:10" x14ac:dyDescent="0.25">
      <c r="B32" t="s">
        <v>27</v>
      </c>
    </row>
    <row r="33" spans="1:2" x14ac:dyDescent="0.25">
      <c r="A33" t="s">
        <v>28</v>
      </c>
      <c r="B33" t="s">
        <v>29</v>
      </c>
    </row>
    <row r="34" spans="1:2" x14ac:dyDescent="0.25">
      <c r="B34" t="s">
        <v>30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hkingers</dc:creator>
  <cp:lastModifiedBy>Havlíček Jan</cp:lastModifiedBy>
  <cp:lastPrinted>2001-04-23T16:36:43Z</cp:lastPrinted>
  <dcterms:created xsi:type="dcterms:W3CDTF">2001-04-23T15:24:51Z</dcterms:created>
  <dcterms:modified xsi:type="dcterms:W3CDTF">2023-09-10T14:57:00Z</dcterms:modified>
</cp:coreProperties>
</file>