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36" windowWidth="9288" windowHeight="4908" firstSheet="32" activeTab="41"/>
  </bookViews>
  <sheets>
    <sheet name="firm9701" sheetId="1" r:id="rId1"/>
    <sheet name="firm9702" sheetId="2" r:id="rId2"/>
    <sheet name="firm9703" sheetId="3" r:id="rId3"/>
    <sheet name="firm9704" sheetId="4" r:id="rId4"/>
    <sheet name="firm9705" sheetId="5" r:id="rId5"/>
    <sheet name="firm9706" sheetId="6" r:id="rId6"/>
    <sheet name="firm9707" sheetId="7" r:id="rId7"/>
    <sheet name="firm9708" sheetId="8" r:id="rId8"/>
    <sheet name="firm9709" sheetId="9" r:id="rId9"/>
    <sheet name="firm9710" sheetId="10" r:id="rId10"/>
    <sheet name="firm9711" sheetId="11" r:id="rId11"/>
    <sheet name="firm9712" sheetId="12" r:id="rId12"/>
    <sheet name="firm9801" sheetId="13" r:id="rId13"/>
    <sheet name="firm9803" sheetId="14" r:id="rId14"/>
    <sheet name="firm9804" sheetId="15" r:id="rId15"/>
    <sheet name="firm9805" sheetId="16" r:id="rId16"/>
    <sheet name="firm9806" sheetId="17" r:id="rId17"/>
    <sheet name="firm9807" sheetId="18" r:id="rId18"/>
    <sheet name="firm9808" sheetId="19" r:id="rId19"/>
    <sheet name="firm9809" sheetId="20" r:id="rId20"/>
    <sheet name="firm9810" sheetId="21" r:id="rId21"/>
    <sheet name="firm9811" sheetId="22" r:id="rId22"/>
    <sheet name="firm9812" sheetId="23" r:id="rId23"/>
    <sheet name="firm9901" sheetId="24" r:id="rId24"/>
    <sheet name="firm9902" sheetId="25" r:id="rId25"/>
    <sheet name="firm9903" sheetId="26" r:id="rId26"/>
    <sheet name="firm9904" sheetId="27" r:id="rId27"/>
    <sheet name="firm9905" sheetId="28" r:id="rId28"/>
    <sheet name="firm9906" sheetId="29" r:id="rId29"/>
    <sheet name="firm9907" sheetId="31" r:id="rId30"/>
    <sheet name="firm9908" sheetId="30" r:id="rId31"/>
    <sheet name="firm9909" sheetId="32" r:id="rId32"/>
    <sheet name="firm9910" sheetId="33" r:id="rId33"/>
    <sheet name="9911" sheetId="34" r:id="rId34"/>
    <sheet name="9912" sheetId="35" r:id="rId35"/>
    <sheet name="Jan00" sheetId="36" r:id="rId36"/>
    <sheet name="Feb00" sheetId="37" r:id="rId37"/>
    <sheet name="Mar00" sheetId="38" r:id="rId38"/>
    <sheet name="Apr00" sheetId="39" r:id="rId39"/>
    <sheet name="May00" sheetId="40" r:id="rId40"/>
    <sheet name="Jun00" sheetId="41" r:id="rId41"/>
    <sheet name="Jul00" sheetId="42" r:id="rId42"/>
  </sheets>
  <definedNames>
    <definedName name="_xlnm.Print_Area" localSheetId="33">'9911'!$A$1:$G$79</definedName>
    <definedName name="_xlnm.Print_Area" localSheetId="34">'9912'!$A$1:$G$79</definedName>
    <definedName name="_xlnm.Print_Area" localSheetId="38">Apr00!$A$1:$H$80</definedName>
    <definedName name="_xlnm.Print_Area" localSheetId="36">Feb00!$A$1:$H$80</definedName>
    <definedName name="_xlnm.Print_Area" localSheetId="30">firm9908!$A$1:$H$80</definedName>
    <definedName name="_xlnm.Print_Area" localSheetId="31">firm9909!$A$1:$H$85</definedName>
    <definedName name="_xlnm.Print_Area" localSheetId="35">Jan00!$A$1:$G$79</definedName>
    <definedName name="_xlnm.Print_Area" localSheetId="41">Jul00!$A$1:$H$80</definedName>
    <definedName name="_xlnm.Print_Area" localSheetId="40">Jun00!$A$1:$H$80</definedName>
    <definedName name="_xlnm.Print_Area" localSheetId="37">Mar00!$A$1:$H$80</definedName>
    <definedName name="_xlnm.Print_Area" localSheetId="39">May00!$A$1:$H$80</definedName>
  </definedNames>
  <calcPr calcId="0"/>
</workbook>
</file>

<file path=xl/calcChain.xml><?xml version="1.0" encoding="utf-8"?>
<calcChain xmlns="http://schemas.openxmlformats.org/spreadsheetml/2006/main">
  <c r="E22" i="34" l="1"/>
  <c r="E23" i="34"/>
  <c r="E24" i="34"/>
  <c r="E25" i="34"/>
  <c r="E26" i="34"/>
  <c r="E27" i="34"/>
  <c r="C28" i="34"/>
  <c r="C29" i="34"/>
  <c r="C30" i="34"/>
  <c r="H43" i="34"/>
  <c r="C44" i="34"/>
  <c r="H44" i="34"/>
  <c r="C45" i="34"/>
  <c r="H45" i="34"/>
  <c r="C48" i="34"/>
  <c r="H55" i="34"/>
  <c r="C56" i="34"/>
  <c r="H56" i="34"/>
  <c r="C57" i="34"/>
  <c r="H57" i="34"/>
  <c r="C60" i="34"/>
  <c r="H68" i="34"/>
  <c r="C69" i="34"/>
  <c r="H69" i="34"/>
  <c r="C70" i="34"/>
  <c r="H70" i="34"/>
  <c r="C74" i="34"/>
  <c r="C75" i="34"/>
  <c r="E22" i="35"/>
  <c r="E23" i="35"/>
  <c r="E24" i="35"/>
  <c r="E25" i="35"/>
  <c r="E26" i="35"/>
  <c r="E27" i="35"/>
  <c r="C28" i="35"/>
  <c r="C29" i="35"/>
  <c r="C30" i="35"/>
  <c r="H43" i="35"/>
  <c r="C44" i="35"/>
  <c r="H44" i="35"/>
  <c r="C45" i="35"/>
  <c r="H45" i="35"/>
  <c r="C48" i="35"/>
  <c r="H55" i="35"/>
  <c r="C56" i="35"/>
  <c r="H56" i="35"/>
  <c r="C57" i="35"/>
  <c r="H57" i="35"/>
  <c r="C60" i="35"/>
  <c r="H68" i="35"/>
  <c r="C69" i="35"/>
  <c r="H69" i="35"/>
  <c r="C70" i="35"/>
  <c r="H70" i="35"/>
  <c r="C74" i="35"/>
  <c r="C75" i="35"/>
  <c r="E22" i="39"/>
  <c r="E23" i="39"/>
  <c r="E24" i="39"/>
  <c r="E25" i="39"/>
  <c r="E26" i="39"/>
  <c r="E27" i="39"/>
  <c r="C28" i="39"/>
  <c r="C29" i="39"/>
  <c r="C30" i="39"/>
  <c r="H43" i="39"/>
  <c r="C44" i="39"/>
  <c r="H44" i="39"/>
  <c r="C45" i="39"/>
  <c r="H45" i="39"/>
  <c r="C48" i="39"/>
  <c r="H55" i="39"/>
  <c r="C56" i="39"/>
  <c r="H56" i="39"/>
  <c r="C57" i="39"/>
  <c r="H57" i="39"/>
  <c r="C60" i="39"/>
  <c r="H68" i="39"/>
  <c r="C69" i="39"/>
  <c r="H69" i="39"/>
  <c r="C70" i="39"/>
  <c r="H70" i="39"/>
  <c r="H73" i="39"/>
  <c r="C74" i="39"/>
  <c r="H74" i="39"/>
  <c r="C75" i="39"/>
  <c r="H75" i="39"/>
  <c r="H78" i="39"/>
  <c r="H79" i="39"/>
  <c r="H80" i="39"/>
  <c r="E22" i="37"/>
  <c r="E23" i="37"/>
  <c r="E24" i="37"/>
  <c r="E25" i="37"/>
  <c r="E26" i="37"/>
  <c r="E27" i="37"/>
  <c r="C28" i="37"/>
  <c r="C29" i="37"/>
  <c r="C30" i="37"/>
  <c r="H43" i="37"/>
  <c r="C44" i="37"/>
  <c r="H44" i="37"/>
  <c r="C45" i="37"/>
  <c r="H45" i="37"/>
  <c r="C48" i="37"/>
  <c r="H55" i="37"/>
  <c r="C56" i="37"/>
  <c r="H56" i="37"/>
  <c r="C57" i="37"/>
  <c r="H57" i="37"/>
  <c r="C60" i="37"/>
  <c r="H68" i="37"/>
  <c r="C69" i="37"/>
  <c r="H69" i="37"/>
  <c r="C70" i="37"/>
  <c r="H70" i="37"/>
  <c r="H73" i="37"/>
  <c r="C74" i="37"/>
  <c r="H74" i="37"/>
  <c r="C75" i="37"/>
  <c r="H75" i="37"/>
  <c r="H78" i="37"/>
  <c r="H79" i="37"/>
  <c r="H80" i="37"/>
  <c r="H43" i="1"/>
  <c r="C44" i="1"/>
  <c r="H44" i="1"/>
  <c r="C45" i="1"/>
  <c r="H45" i="1"/>
  <c r="H52" i="1"/>
  <c r="C53" i="1"/>
  <c r="H53" i="1"/>
  <c r="C54" i="1"/>
  <c r="H54" i="1"/>
  <c r="H62" i="1"/>
  <c r="C63" i="1"/>
  <c r="H63" i="1"/>
  <c r="C64" i="1"/>
  <c r="H64" i="1"/>
  <c r="H43" i="2"/>
  <c r="C44" i="2"/>
  <c r="H44" i="2"/>
  <c r="C45" i="2"/>
  <c r="H45" i="2"/>
  <c r="H52" i="2"/>
  <c r="C53" i="2"/>
  <c r="H53" i="2"/>
  <c r="C54" i="2"/>
  <c r="H54" i="2"/>
  <c r="H62" i="2"/>
  <c r="C63" i="2"/>
  <c r="H63" i="2"/>
  <c r="C64" i="2"/>
  <c r="H64" i="2"/>
  <c r="H43" i="3"/>
  <c r="C44" i="3"/>
  <c r="H44" i="3"/>
  <c r="C45" i="3"/>
  <c r="H45" i="3"/>
  <c r="H52" i="3"/>
  <c r="C53" i="3"/>
  <c r="H53" i="3"/>
  <c r="C54" i="3"/>
  <c r="H54" i="3"/>
  <c r="H62" i="3"/>
  <c r="C63" i="3"/>
  <c r="H63" i="3"/>
  <c r="C64" i="3"/>
  <c r="H64" i="3"/>
  <c r="H43" i="4"/>
  <c r="C44" i="4"/>
  <c r="H44" i="4"/>
  <c r="C45" i="4"/>
  <c r="H45" i="4"/>
  <c r="H52" i="4"/>
  <c r="C53" i="4"/>
  <c r="H53" i="4"/>
  <c r="C54" i="4"/>
  <c r="H54" i="4"/>
  <c r="H62" i="4"/>
  <c r="C63" i="4"/>
  <c r="H63" i="4"/>
  <c r="C64" i="4"/>
  <c r="H64" i="4"/>
  <c r="H43" i="5"/>
  <c r="C44" i="5"/>
  <c r="H44" i="5"/>
  <c r="C45" i="5"/>
  <c r="H45" i="5"/>
  <c r="H52" i="5"/>
  <c r="C53" i="5"/>
  <c r="H53" i="5"/>
  <c r="C54" i="5"/>
  <c r="H54" i="5"/>
  <c r="H62" i="5"/>
  <c r="C63" i="5"/>
  <c r="H63" i="5"/>
  <c r="C64" i="5"/>
  <c r="H64" i="5"/>
  <c r="H43" i="6"/>
  <c r="C44" i="6"/>
  <c r="H44" i="6"/>
  <c r="C45" i="6"/>
  <c r="H45" i="6"/>
  <c r="H52" i="6"/>
  <c r="C53" i="6"/>
  <c r="H53" i="6"/>
  <c r="C54" i="6"/>
  <c r="H54" i="6"/>
  <c r="H62" i="6"/>
  <c r="C63" i="6"/>
  <c r="H63" i="6"/>
  <c r="C64" i="6"/>
  <c r="H64" i="6"/>
  <c r="H43" i="7"/>
  <c r="C44" i="7"/>
  <c r="H44" i="7"/>
  <c r="C45" i="7"/>
  <c r="H45" i="7"/>
  <c r="H52" i="7"/>
  <c r="C53" i="7"/>
  <c r="H53" i="7"/>
  <c r="C54" i="7"/>
  <c r="H54" i="7"/>
  <c r="H62" i="7"/>
  <c r="C63" i="7"/>
  <c r="H63" i="7"/>
  <c r="C64" i="7"/>
  <c r="H64" i="7"/>
  <c r="H43" i="8"/>
  <c r="C44" i="8"/>
  <c r="H44" i="8"/>
  <c r="C45" i="8"/>
  <c r="H45" i="8"/>
  <c r="H52" i="8"/>
  <c r="C53" i="8"/>
  <c r="H53" i="8"/>
  <c r="C54" i="8"/>
  <c r="H54" i="8"/>
  <c r="H62" i="8"/>
  <c r="C63" i="8"/>
  <c r="H63" i="8"/>
  <c r="C64" i="8"/>
  <c r="H64" i="8"/>
  <c r="H43" i="9"/>
  <c r="C44" i="9"/>
  <c r="H44" i="9"/>
  <c r="C45" i="9"/>
  <c r="H45" i="9"/>
  <c r="H52" i="9"/>
  <c r="C53" i="9"/>
  <c r="H53" i="9"/>
  <c r="C54" i="9"/>
  <c r="H54" i="9"/>
  <c r="H62" i="9"/>
  <c r="C63" i="9"/>
  <c r="H63" i="9"/>
  <c r="C64" i="9"/>
  <c r="H64" i="9"/>
  <c r="H43" i="10"/>
  <c r="C44" i="10"/>
  <c r="H44" i="10"/>
  <c r="C45" i="10"/>
  <c r="H45" i="10"/>
  <c r="H52" i="10"/>
  <c r="C53" i="10"/>
  <c r="H53" i="10"/>
  <c r="C54" i="10"/>
  <c r="H54" i="10"/>
  <c r="H62" i="10"/>
  <c r="C63" i="10"/>
  <c r="H63" i="10"/>
  <c r="C64" i="10"/>
  <c r="H64" i="10"/>
  <c r="H43" i="11"/>
  <c r="C44" i="11"/>
  <c r="H44" i="11"/>
  <c r="C45" i="11"/>
  <c r="H45" i="11"/>
  <c r="H52" i="11"/>
  <c r="C53" i="11"/>
  <c r="H53" i="11"/>
  <c r="C54" i="11"/>
  <c r="H54" i="11"/>
  <c r="H62" i="11"/>
  <c r="C63" i="11"/>
  <c r="H63" i="11"/>
  <c r="C64" i="11"/>
  <c r="H64" i="11"/>
  <c r="H43" i="12"/>
  <c r="C44" i="12"/>
  <c r="H44" i="12"/>
  <c r="C45" i="12"/>
  <c r="H45" i="12"/>
  <c r="H52" i="12"/>
  <c r="C53" i="12"/>
  <c r="H53" i="12"/>
  <c r="C54" i="12"/>
  <c r="H54" i="12"/>
  <c r="H62" i="12"/>
  <c r="C63" i="12"/>
  <c r="H63" i="12"/>
  <c r="C64" i="12"/>
  <c r="H64" i="12"/>
  <c r="E22" i="13"/>
  <c r="E23" i="13"/>
  <c r="E24" i="13"/>
  <c r="E25" i="13"/>
  <c r="E26" i="13"/>
  <c r="E27" i="13"/>
  <c r="C28" i="13"/>
  <c r="C29" i="13"/>
  <c r="C30" i="13"/>
  <c r="H43" i="13"/>
  <c r="C44" i="13"/>
  <c r="H44" i="13"/>
  <c r="C45" i="13"/>
  <c r="H45" i="13"/>
  <c r="H52" i="13"/>
  <c r="C53" i="13"/>
  <c r="H53" i="13"/>
  <c r="C54" i="13"/>
  <c r="H54" i="13"/>
  <c r="H62" i="13"/>
  <c r="C63" i="13"/>
  <c r="H63" i="13"/>
  <c r="C64" i="13"/>
  <c r="H64" i="13"/>
  <c r="E22" i="14"/>
  <c r="E23" i="14"/>
  <c r="E24" i="14"/>
  <c r="E25" i="14"/>
  <c r="E26" i="14"/>
  <c r="E27" i="14"/>
  <c r="C28" i="14"/>
  <c r="C29" i="14"/>
  <c r="C30" i="14"/>
  <c r="H43" i="14"/>
  <c r="C44" i="14"/>
  <c r="H44" i="14"/>
  <c r="C45" i="14"/>
  <c r="H45" i="14"/>
  <c r="H52" i="14"/>
  <c r="C53" i="14"/>
  <c r="H53" i="14"/>
  <c r="C54" i="14"/>
  <c r="H54" i="14"/>
  <c r="H62" i="14"/>
  <c r="C63" i="14"/>
  <c r="H63" i="14"/>
  <c r="C64" i="14"/>
  <c r="H64" i="14"/>
  <c r="E22" i="15"/>
  <c r="E23" i="15"/>
  <c r="E24" i="15"/>
  <c r="E25" i="15"/>
  <c r="E26" i="15"/>
  <c r="E27" i="15"/>
  <c r="C28" i="15"/>
  <c r="C29" i="15"/>
  <c r="C30" i="15"/>
  <c r="H43" i="15"/>
  <c r="C44" i="15"/>
  <c r="H44" i="15"/>
  <c r="C45" i="15"/>
  <c r="H45" i="15"/>
  <c r="H52" i="15"/>
  <c r="C53" i="15"/>
  <c r="H53" i="15"/>
  <c r="C54" i="15"/>
  <c r="H54" i="15"/>
  <c r="H62" i="15"/>
  <c r="C63" i="15"/>
  <c r="H63" i="15"/>
  <c r="C64" i="15"/>
  <c r="H64" i="15"/>
  <c r="E22" i="16"/>
  <c r="E23" i="16"/>
  <c r="E24" i="16"/>
  <c r="E25" i="16"/>
  <c r="E26" i="16"/>
  <c r="E27" i="16"/>
  <c r="C28" i="16"/>
  <c r="C29" i="16"/>
  <c r="C30" i="16"/>
  <c r="H43" i="16"/>
  <c r="C44" i="16"/>
  <c r="H44" i="16"/>
  <c r="C45" i="16"/>
  <c r="H45" i="16"/>
  <c r="H52" i="16"/>
  <c r="C53" i="16"/>
  <c r="H53" i="16"/>
  <c r="C54" i="16"/>
  <c r="H54" i="16"/>
  <c r="H62" i="16"/>
  <c r="C63" i="16"/>
  <c r="H63" i="16"/>
  <c r="C64" i="16"/>
  <c r="H64" i="16"/>
  <c r="E22" i="17"/>
  <c r="E23" i="17"/>
  <c r="E24" i="17"/>
  <c r="E25" i="17"/>
  <c r="E26" i="17"/>
  <c r="E27" i="17"/>
  <c r="C28" i="17"/>
  <c r="C29" i="17"/>
  <c r="C30" i="17"/>
  <c r="H43" i="17"/>
  <c r="C44" i="17"/>
  <c r="H44" i="17"/>
  <c r="C45" i="17"/>
  <c r="H45" i="17"/>
  <c r="H52" i="17"/>
  <c r="C53" i="17"/>
  <c r="H53" i="17"/>
  <c r="C54" i="17"/>
  <c r="H54" i="17"/>
  <c r="H62" i="17"/>
  <c r="C63" i="17"/>
  <c r="H63" i="17"/>
  <c r="C64" i="17"/>
  <c r="H64" i="17"/>
  <c r="E22" i="18"/>
  <c r="E23" i="18"/>
  <c r="E24" i="18"/>
  <c r="E25" i="18"/>
  <c r="E26" i="18"/>
  <c r="E27" i="18"/>
  <c r="C28" i="18"/>
  <c r="C29" i="18"/>
  <c r="C30" i="18"/>
  <c r="H43" i="18"/>
  <c r="C44" i="18"/>
  <c r="H44" i="18"/>
  <c r="C45" i="18"/>
  <c r="H45" i="18"/>
  <c r="H52" i="18"/>
  <c r="C53" i="18"/>
  <c r="H53" i="18"/>
  <c r="C54" i="18"/>
  <c r="H54" i="18"/>
  <c r="H62" i="18"/>
  <c r="C63" i="18"/>
  <c r="H63" i="18"/>
  <c r="C64" i="18"/>
  <c r="H64" i="18"/>
  <c r="E22" i="19"/>
  <c r="E23" i="19"/>
  <c r="E24" i="19"/>
  <c r="E25" i="19"/>
  <c r="E26" i="19"/>
  <c r="E27" i="19"/>
  <c r="C28" i="19"/>
  <c r="C29" i="19"/>
  <c r="C30" i="19"/>
  <c r="H43" i="19"/>
  <c r="C44" i="19"/>
  <c r="H44" i="19"/>
  <c r="C45" i="19"/>
  <c r="H45" i="19"/>
  <c r="H52" i="19"/>
  <c r="C53" i="19"/>
  <c r="H53" i="19"/>
  <c r="C54" i="19"/>
  <c r="H54" i="19"/>
  <c r="H62" i="19"/>
  <c r="C63" i="19"/>
  <c r="H63" i="19"/>
  <c r="C64" i="19"/>
  <c r="H64" i="19"/>
  <c r="E22" i="20"/>
  <c r="E23" i="20"/>
  <c r="E24" i="20"/>
  <c r="E25" i="20"/>
  <c r="E26" i="20"/>
  <c r="E27" i="20"/>
  <c r="C28" i="20"/>
  <c r="C29" i="20"/>
  <c r="C30" i="20"/>
  <c r="H43" i="20"/>
  <c r="C44" i="20"/>
  <c r="H44" i="20"/>
  <c r="C45" i="20"/>
  <c r="H45" i="20"/>
  <c r="H52" i="20"/>
  <c r="C53" i="20"/>
  <c r="H53" i="20"/>
  <c r="C54" i="20"/>
  <c r="H54" i="20"/>
  <c r="H62" i="20"/>
  <c r="C63" i="20"/>
  <c r="H63" i="20"/>
  <c r="C64" i="20"/>
  <c r="H64" i="20"/>
  <c r="E22" i="21"/>
  <c r="E23" i="21"/>
  <c r="E24" i="21"/>
  <c r="E25" i="21"/>
  <c r="E26" i="21"/>
  <c r="E27" i="21"/>
  <c r="C28" i="21"/>
  <c r="C29" i="21"/>
  <c r="C30" i="21"/>
  <c r="H43" i="21"/>
  <c r="C44" i="21"/>
  <c r="H44" i="21"/>
  <c r="C45" i="21"/>
  <c r="H45" i="21"/>
  <c r="H52" i="21"/>
  <c r="C53" i="21"/>
  <c r="H53" i="21"/>
  <c r="C54" i="21"/>
  <c r="H54" i="21"/>
  <c r="H62" i="21"/>
  <c r="C63" i="21"/>
  <c r="H63" i="21"/>
  <c r="C64" i="21"/>
  <c r="H64" i="21"/>
  <c r="E22" i="22"/>
  <c r="E23" i="22"/>
  <c r="E24" i="22"/>
  <c r="E25" i="22"/>
  <c r="E26" i="22"/>
  <c r="E27" i="22"/>
  <c r="C28" i="22"/>
  <c r="C29" i="22"/>
  <c r="C30" i="22"/>
  <c r="H43" i="22"/>
  <c r="C44" i="22"/>
  <c r="H44" i="22"/>
  <c r="C45" i="22"/>
  <c r="H45" i="22"/>
  <c r="H52" i="22"/>
  <c r="C53" i="22"/>
  <c r="H53" i="22"/>
  <c r="C54" i="22"/>
  <c r="H54" i="22"/>
  <c r="H62" i="22"/>
  <c r="C63" i="22"/>
  <c r="H63" i="22"/>
  <c r="C64" i="22"/>
  <c r="H64" i="22"/>
  <c r="E22" i="23"/>
  <c r="E23" i="23"/>
  <c r="E24" i="23"/>
  <c r="E25" i="23"/>
  <c r="E26" i="23"/>
  <c r="E27" i="23"/>
  <c r="C28" i="23"/>
  <c r="C29" i="23"/>
  <c r="C30" i="23"/>
  <c r="H43" i="23"/>
  <c r="C44" i="23"/>
  <c r="H44" i="23"/>
  <c r="C45" i="23"/>
  <c r="H45" i="23"/>
  <c r="H52" i="23"/>
  <c r="C53" i="23"/>
  <c r="H53" i="23"/>
  <c r="C54" i="23"/>
  <c r="H54" i="23"/>
  <c r="H62" i="23"/>
  <c r="C63" i="23"/>
  <c r="H63" i="23"/>
  <c r="C64" i="23"/>
  <c r="H64" i="23"/>
  <c r="E22" i="24"/>
  <c r="E23" i="24"/>
  <c r="E24" i="24"/>
  <c r="E25" i="24"/>
  <c r="E26" i="24"/>
  <c r="E27" i="24"/>
  <c r="C28" i="24"/>
  <c r="C29" i="24"/>
  <c r="C30" i="24"/>
  <c r="H43" i="24"/>
  <c r="C44" i="24"/>
  <c r="H44" i="24"/>
  <c r="C45" i="24"/>
  <c r="H45" i="24"/>
  <c r="H52" i="24"/>
  <c r="C53" i="24"/>
  <c r="H53" i="24"/>
  <c r="C54" i="24"/>
  <c r="H54" i="24"/>
  <c r="H62" i="24"/>
  <c r="C63" i="24"/>
  <c r="H63" i="24"/>
  <c r="C64" i="24"/>
  <c r="H64" i="24"/>
  <c r="E22" i="25"/>
  <c r="E23" i="25"/>
  <c r="E24" i="25"/>
  <c r="E25" i="25"/>
  <c r="E26" i="25"/>
  <c r="E27" i="25"/>
  <c r="C28" i="25"/>
  <c r="C29" i="25"/>
  <c r="C30" i="25"/>
  <c r="H43" i="25"/>
  <c r="C44" i="25"/>
  <c r="H44" i="25"/>
  <c r="C45" i="25"/>
  <c r="H45" i="25"/>
  <c r="H52" i="25"/>
  <c r="C53" i="25"/>
  <c r="H53" i="25"/>
  <c r="C54" i="25"/>
  <c r="H54" i="25"/>
  <c r="H62" i="25"/>
  <c r="C63" i="25"/>
  <c r="H63" i="25"/>
  <c r="C64" i="25"/>
  <c r="H64" i="25"/>
  <c r="E22" i="26"/>
  <c r="E23" i="26"/>
  <c r="E24" i="26"/>
  <c r="E25" i="26"/>
  <c r="E26" i="26"/>
  <c r="E27" i="26"/>
  <c r="C28" i="26"/>
  <c r="C29" i="26"/>
  <c r="C30" i="26"/>
  <c r="H43" i="26"/>
  <c r="C44" i="26"/>
  <c r="H44" i="26"/>
  <c r="C45" i="26"/>
  <c r="H45" i="26"/>
  <c r="H52" i="26"/>
  <c r="C53" i="26"/>
  <c r="H53" i="26"/>
  <c r="C54" i="26"/>
  <c r="H54" i="26"/>
  <c r="H62" i="26"/>
  <c r="C63" i="26"/>
  <c r="H63" i="26"/>
  <c r="C64" i="26"/>
  <c r="H64" i="26"/>
  <c r="E22" i="27"/>
  <c r="E23" i="27"/>
  <c r="E24" i="27"/>
  <c r="E25" i="27"/>
  <c r="E26" i="27"/>
  <c r="E27" i="27"/>
  <c r="C28" i="27"/>
  <c r="C29" i="27"/>
  <c r="C30" i="27"/>
  <c r="H43" i="27"/>
  <c r="C44" i="27"/>
  <c r="H44" i="27"/>
  <c r="C45" i="27"/>
  <c r="H45" i="27"/>
  <c r="H52" i="27"/>
  <c r="C53" i="27"/>
  <c r="H53" i="27"/>
  <c r="C54" i="27"/>
  <c r="H54" i="27"/>
  <c r="H62" i="27"/>
  <c r="C63" i="27"/>
  <c r="H63" i="27"/>
  <c r="C64" i="27"/>
  <c r="H64" i="27"/>
  <c r="E22" i="28"/>
  <c r="E23" i="28"/>
  <c r="E24" i="28"/>
  <c r="E25" i="28"/>
  <c r="E26" i="28"/>
  <c r="E27" i="28"/>
  <c r="C28" i="28"/>
  <c r="C29" i="28"/>
  <c r="C30" i="28"/>
  <c r="H43" i="28"/>
  <c r="C44" i="28"/>
  <c r="H44" i="28"/>
  <c r="C45" i="28"/>
  <c r="H45" i="28"/>
  <c r="C48" i="28"/>
  <c r="H55" i="28"/>
  <c r="C56" i="28"/>
  <c r="H56" i="28"/>
  <c r="C57" i="28"/>
  <c r="H57" i="28"/>
  <c r="C60" i="28"/>
  <c r="H68" i="28"/>
  <c r="C69" i="28"/>
  <c r="H69" i="28"/>
  <c r="C70" i="28"/>
  <c r="H70" i="28"/>
  <c r="C74" i="28"/>
  <c r="C75" i="28"/>
  <c r="E22" i="29"/>
  <c r="E23" i="29"/>
  <c r="E24" i="29"/>
  <c r="E25" i="29"/>
  <c r="E26" i="29"/>
  <c r="E27" i="29"/>
  <c r="C28" i="29"/>
  <c r="C29" i="29"/>
  <c r="C30" i="29"/>
  <c r="H43" i="29"/>
  <c r="C44" i="29"/>
  <c r="H44" i="29"/>
  <c r="C45" i="29"/>
  <c r="H45" i="29"/>
  <c r="C48" i="29"/>
  <c r="H55" i="29"/>
  <c r="C56" i="29"/>
  <c r="H56" i="29"/>
  <c r="C57" i="29"/>
  <c r="H57" i="29"/>
  <c r="C60" i="29"/>
  <c r="H68" i="29"/>
  <c r="C69" i="29"/>
  <c r="H69" i="29"/>
  <c r="C70" i="29"/>
  <c r="H70" i="29"/>
  <c r="C74" i="29"/>
  <c r="C75" i="29"/>
  <c r="E22" i="31"/>
  <c r="E23" i="31"/>
  <c r="E24" i="31"/>
  <c r="E25" i="31"/>
  <c r="E26" i="31"/>
  <c r="E27" i="31"/>
  <c r="C28" i="31"/>
  <c r="C29" i="31"/>
  <c r="C30" i="31"/>
  <c r="H43" i="31"/>
  <c r="C44" i="31"/>
  <c r="H44" i="31"/>
  <c r="C45" i="31"/>
  <c r="H45" i="31"/>
  <c r="C48" i="31"/>
  <c r="H55" i="31"/>
  <c r="C56" i="31"/>
  <c r="H56" i="31"/>
  <c r="C57" i="31"/>
  <c r="H57" i="31"/>
  <c r="C60" i="31"/>
  <c r="H68" i="31"/>
  <c r="C69" i="31"/>
  <c r="H69" i="31"/>
  <c r="C70" i="31"/>
  <c r="H70" i="31"/>
  <c r="C74" i="31"/>
  <c r="C75" i="31"/>
  <c r="E22" i="30"/>
  <c r="E23" i="30"/>
  <c r="E24" i="30"/>
  <c r="E25" i="30"/>
  <c r="E26" i="30"/>
  <c r="E27" i="30"/>
  <c r="C28" i="30"/>
  <c r="C29" i="30"/>
  <c r="C30" i="30"/>
  <c r="H43" i="30"/>
  <c r="C44" i="30"/>
  <c r="H44" i="30"/>
  <c r="C45" i="30"/>
  <c r="H45" i="30"/>
  <c r="C48" i="30"/>
  <c r="H55" i="30"/>
  <c r="C56" i="30"/>
  <c r="H56" i="30"/>
  <c r="C57" i="30"/>
  <c r="H57" i="30"/>
  <c r="C60" i="30"/>
  <c r="H68" i="30"/>
  <c r="C69" i="30"/>
  <c r="H69" i="30"/>
  <c r="C70" i="30"/>
  <c r="H70" i="30"/>
  <c r="C74" i="30"/>
  <c r="C75" i="30"/>
  <c r="E22" i="32"/>
  <c r="E23" i="32"/>
  <c r="E24" i="32"/>
  <c r="E25" i="32"/>
  <c r="E26" i="32"/>
  <c r="E27" i="32"/>
  <c r="C28" i="32"/>
  <c r="C29" i="32"/>
  <c r="C30" i="32"/>
  <c r="H43" i="32"/>
  <c r="C44" i="32"/>
  <c r="H44" i="32"/>
  <c r="C45" i="32"/>
  <c r="H45" i="32"/>
  <c r="C48" i="32"/>
  <c r="H55" i="32"/>
  <c r="C56" i="32"/>
  <c r="H56" i="32"/>
  <c r="C57" i="32"/>
  <c r="H57" i="32"/>
  <c r="C60" i="32"/>
  <c r="H68" i="32"/>
  <c r="C69" i="32"/>
  <c r="H69" i="32"/>
  <c r="C70" i="32"/>
  <c r="H70" i="32"/>
  <c r="C74" i="32"/>
  <c r="C75" i="32"/>
  <c r="E22" i="33"/>
  <c r="E23" i="33"/>
  <c r="E24" i="33"/>
  <c r="E25" i="33"/>
  <c r="E26" i="33"/>
  <c r="E27" i="33"/>
  <c r="C28" i="33"/>
  <c r="C29" i="33"/>
  <c r="C30" i="33"/>
  <c r="H43" i="33"/>
  <c r="C44" i="33"/>
  <c r="H44" i="33"/>
  <c r="C45" i="33"/>
  <c r="H45" i="33"/>
  <c r="C48" i="33"/>
  <c r="H55" i="33"/>
  <c r="C56" i="33"/>
  <c r="H56" i="33"/>
  <c r="C57" i="33"/>
  <c r="H57" i="33"/>
  <c r="C60" i="33"/>
  <c r="H68" i="33"/>
  <c r="C69" i="33"/>
  <c r="H69" i="33"/>
  <c r="C70" i="33"/>
  <c r="H70" i="33"/>
  <c r="C74" i="33"/>
  <c r="C75" i="33"/>
  <c r="E22" i="36"/>
  <c r="E23" i="36"/>
  <c r="E24" i="36"/>
  <c r="E25" i="36"/>
  <c r="E26" i="36"/>
  <c r="E27" i="36"/>
  <c r="C28" i="36"/>
  <c r="C29" i="36"/>
  <c r="C30" i="36"/>
  <c r="H43" i="36"/>
  <c r="C44" i="36"/>
  <c r="H44" i="36"/>
  <c r="C45" i="36"/>
  <c r="H45" i="36"/>
  <c r="C48" i="36"/>
  <c r="H55" i="36"/>
  <c r="C56" i="36"/>
  <c r="H56" i="36"/>
  <c r="C57" i="36"/>
  <c r="H57" i="36"/>
  <c r="C60" i="36"/>
  <c r="H68" i="36"/>
  <c r="C69" i="36"/>
  <c r="H69" i="36"/>
  <c r="C70" i="36"/>
  <c r="H70" i="36"/>
  <c r="H73" i="36"/>
  <c r="C74" i="36"/>
  <c r="H74" i="36"/>
  <c r="C75" i="36"/>
  <c r="H75" i="36"/>
  <c r="H78" i="36"/>
  <c r="H79" i="36"/>
  <c r="H80" i="36"/>
  <c r="E22" i="42"/>
  <c r="E23" i="42"/>
  <c r="E24" i="42"/>
  <c r="E25" i="42"/>
  <c r="E26" i="42"/>
  <c r="E27" i="42"/>
  <c r="C28" i="42"/>
  <c r="C29" i="42"/>
  <c r="C30" i="42"/>
  <c r="H43" i="42"/>
  <c r="C44" i="42"/>
  <c r="H44" i="42"/>
  <c r="C45" i="42"/>
  <c r="H45" i="42"/>
  <c r="C48" i="42"/>
  <c r="H55" i="42"/>
  <c r="C56" i="42"/>
  <c r="H56" i="42"/>
  <c r="C57" i="42"/>
  <c r="H57" i="42"/>
  <c r="C60" i="42"/>
  <c r="H68" i="42"/>
  <c r="C69" i="42"/>
  <c r="H69" i="42"/>
  <c r="C70" i="42"/>
  <c r="H70" i="42"/>
  <c r="H73" i="42"/>
  <c r="C74" i="42"/>
  <c r="H74" i="42"/>
  <c r="C75" i="42"/>
  <c r="H75" i="42"/>
  <c r="H78" i="42"/>
  <c r="H79" i="42"/>
  <c r="H80" i="42"/>
  <c r="E22" i="41"/>
  <c r="E23" i="41"/>
  <c r="E24" i="41"/>
  <c r="E25" i="41"/>
  <c r="E26" i="41"/>
  <c r="E27" i="41"/>
  <c r="C28" i="41"/>
  <c r="C29" i="41"/>
  <c r="C30" i="41"/>
  <c r="H43" i="41"/>
  <c r="C44" i="41"/>
  <c r="H44" i="41"/>
  <c r="C45" i="41"/>
  <c r="H45" i="41"/>
  <c r="C48" i="41"/>
  <c r="H55" i="41"/>
  <c r="C56" i="41"/>
  <c r="H56" i="41"/>
  <c r="C57" i="41"/>
  <c r="H57" i="41"/>
  <c r="C60" i="41"/>
  <c r="H68" i="41"/>
  <c r="C69" i="41"/>
  <c r="H69" i="41"/>
  <c r="C70" i="41"/>
  <c r="H70" i="41"/>
  <c r="H73" i="41"/>
  <c r="C74" i="41"/>
  <c r="H74" i="41"/>
  <c r="C75" i="41"/>
  <c r="H75" i="41"/>
  <c r="H78" i="41"/>
  <c r="H79" i="41"/>
  <c r="H80" i="41"/>
  <c r="E22" i="38"/>
  <c r="E23" i="38"/>
  <c r="E24" i="38"/>
  <c r="E25" i="38"/>
  <c r="E26" i="38"/>
  <c r="E27" i="38"/>
  <c r="C28" i="38"/>
  <c r="C29" i="38"/>
  <c r="C30" i="38"/>
  <c r="H43" i="38"/>
  <c r="C44" i="38"/>
  <c r="H44" i="38"/>
  <c r="C45" i="38"/>
  <c r="H45" i="38"/>
  <c r="C48" i="38"/>
  <c r="H55" i="38"/>
  <c r="C56" i="38"/>
  <c r="H56" i="38"/>
  <c r="C57" i="38"/>
  <c r="H57" i="38"/>
  <c r="C60" i="38"/>
  <c r="H68" i="38"/>
  <c r="C69" i="38"/>
  <c r="H69" i="38"/>
  <c r="C70" i="38"/>
  <c r="H70" i="38"/>
  <c r="H73" i="38"/>
  <c r="C74" i="38"/>
  <c r="H74" i="38"/>
  <c r="C75" i="38"/>
  <c r="H75" i="38"/>
  <c r="H78" i="38"/>
  <c r="H79" i="38"/>
  <c r="H80" i="38"/>
  <c r="E22" i="40"/>
  <c r="E23" i="40"/>
  <c r="E24" i="40"/>
  <c r="E25" i="40"/>
  <c r="E26" i="40"/>
  <c r="E27" i="40"/>
  <c r="C28" i="40"/>
  <c r="C29" i="40"/>
  <c r="C30" i="40"/>
  <c r="H43" i="40"/>
  <c r="C44" i="40"/>
  <c r="H44" i="40"/>
  <c r="C45" i="40"/>
  <c r="H45" i="40"/>
  <c r="C48" i="40"/>
  <c r="H55" i="40"/>
  <c r="C56" i="40"/>
  <c r="H56" i="40"/>
  <c r="C57" i="40"/>
  <c r="H57" i="40"/>
  <c r="C60" i="40"/>
  <c r="H68" i="40"/>
  <c r="C69" i="40"/>
  <c r="H69" i="40"/>
  <c r="C70" i="40"/>
  <c r="H70" i="40"/>
  <c r="H73" i="40"/>
  <c r="C74" i="40"/>
  <c r="H74" i="40"/>
  <c r="C75" i="40"/>
  <c r="H75" i="40"/>
  <c r="H78" i="40"/>
  <c r="H79" i="40"/>
  <c r="H80" i="40"/>
</calcChain>
</file>

<file path=xl/sharedStrings.xml><?xml version="1.0" encoding="utf-8"?>
<sst xmlns="http://schemas.openxmlformats.org/spreadsheetml/2006/main" count="2504" uniqueCount="57">
  <si>
    <t>ENRON CAPITAL &amp; TRADE RESOURCES</t>
  </si>
  <si>
    <t>NETBACK AND FIRM CALCULATIONS</t>
  </si>
  <si>
    <t>JANUARY, 1997</t>
  </si>
  <si>
    <t>IFGMR (TRKL/TX)</t>
  </si>
  <si>
    <t>No. of Days:</t>
  </si>
  <si>
    <t>IFGMR (TRKL/LA)</t>
  </si>
  <si>
    <t>IFGMR (PEPL/TX/OK)</t>
  </si>
  <si>
    <t>IFGMR (ANR/LA)</t>
  </si>
  <si>
    <t>IFGMR (HENRY HUB)</t>
  </si>
  <si>
    <t>MIDLAND COGENERATION VENTURES</t>
  </si>
  <si>
    <t>CONTRACT #16-60548-302</t>
  </si>
  <si>
    <t>FIXED CONTRACT:</t>
  </si>
  <si>
    <t>YEAR</t>
  </si>
  <si>
    <t>PRICE</t>
  </si>
  <si>
    <t>JAN-SEP</t>
  </si>
  <si>
    <t>OCT-DEC</t>
  </si>
  <si>
    <t>TERM: Through year 2004 (Primary Term)  with annual renewal thereafter.</t>
  </si>
  <si>
    <t>MaxDQ: 8500 MMBtu/DAY</t>
  </si>
  <si>
    <t>MinDQ: 60% OF MaxDQ F7,000 MMBtu/DAY</t>
  </si>
  <si>
    <t>DQ for December, January, and February, 80% of MaxDQ for all other months.</t>
  </si>
  <si>
    <t>CONTRACT #016-60548-302</t>
  </si>
  <si>
    <t>PEPL VOLUME</t>
  </si>
  <si>
    <t>BASIS DIFFERENTIAL</t>
  </si>
  <si>
    <t>CONTRACT PRICE</t>
  </si>
  <si>
    <t>LESS BASIS DIFF</t>
  </si>
  <si>
    <t>LESS IFGMR(PEPL-TX/OK)</t>
  </si>
  <si>
    <t>FINAL SALES PRICE</t>
  </si>
  <si>
    <t>TERM: JUNE 1, 1996 THROUGH SEPTEMBER 30, 2006</t>
  </si>
  <si>
    <t>DESIGNATED QUANTITY -PEPL</t>
  </si>
  <si>
    <t>MMBTU/D</t>
  </si>
  <si>
    <t>ANR VOLUME</t>
  </si>
  <si>
    <t>LESS IFGMR (ANR/LA)</t>
  </si>
  <si>
    <t>DESIGNATED QUANTITY -ANR</t>
  </si>
  <si>
    <t>TRKL/ LA-TRKL/TX AVG  VOLUME</t>
  </si>
  <si>
    <t>LESS AVG IFGMR (TRKL/LA)/IFGMR(TRKL/TX)</t>
  </si>
  <si>
    <t>DESIGNATED TRKL TOTAL</t>
  </si>
  <si>
    <t>*Customer prefers rounding to nearest penny.</t>
  </si>
  <si>
    <t>FEBRUARY, 1997</t>
  </si>
  <si>
    <t>MARCH 1997</t>
  </si>
  <si>
    <t>APRIL 1997</t>
  </si>
  <si>
    <t>CONTRACT #16-60548-302 (Ultramar)</t>
  </si>
  <si>
    <t>CONTRACT #016-60548-305 (Union Pacific)</t>
  </si>
  <si>
    <t>MAY 1997</t>
  </si>
  <si>
    <t>NX3</t>
  </si>
  <si>
    <t>DIFFERENTIAL</t>
  </si>
  <si>
    <t>TRIGGER*</t>
  </si>
  <si>
    <t>TRIGGER* (TX)</t>
  </si>
  <si>
    <t>TRIGGER* (LA)</t>
  </si>
  <si>
    <t>DIFFERENTIAL (TX)</t>
  </si>
  <si>
    <t>DIFFERENTIAL (LA)</t>
  </si>
  <si>
    <t>Customer prefers rounding to nearest penny.</t>
  </si>
  <si>
    <t>*Check in Sitara: Fee/Commidity/Trigger</t>
  </si>
  <si>
    <t>July 1999</t>
  </si>
  <si>
    <t>Sitara 10227</t>
  </si>
  <si>
    <t>Sitara 10226</t>
  </si>
  <si>
    <t>LESS AVG IFGMR (TRKL/LA)</t>
  </si>
  <si>
    <t>LESS AVG IFGMR(TRKL/TX)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</si>
</sst>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166" formatCode="&quot;$&quot;#,##0.0000_);\(&quot;$&quot;#,##0.0000\)"/>
    <numFmt numFmtId="167" formatCode="&quot;$&quot;#,##0.000_);\(&quot;$&quot;#,##0.000\)"/>
    <numFmt numFmtId="171" formatCode="0.0000"/>
    <numFmt numFmtId="174" formatCode="General_)"/>
    <numFmt numFmtId="175" formatCode="&quot;$&quot;0.000"/>
    <numFmt numFmtId="176" formatCode="0.00000"/>
    <numFmt numFmtId="177" formatCode="&quot;$&quot;#,##0.00000_);\(&quot;$&quot;#,##0.00000\)"/>
  </numFmts>
  <fonts count="20" x14ac:knownFonts="1">
    <font>
      <sz val="10"/>
      <name val="Arial"/>
    </font>
    <font>
      <b/>
      <sz val="10"/>
      <name val="Arial"/>
    </font>
    <font>
      <b/>
      <sz val="8"/>
      <name val="Times New Roman"/>
    </font>
    <font>
      <sz val="8"/>
      <name val="Arial"/>
    </font>
    <font>
      <b/>
      <sz val="8"/>
      <name val="Times New Roman"/>
      <family val="1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Arial"/>
    </font>
    <font>
      <b/>
      <sz val="10"/>
      <name val="Times New Roman"/>
      <family val="1"/>
    </font>
    <font>
      <b/>
      <sz val="12"/>
      <name val="Helv"/>
    </font>
    <font>
      <b/>
      <sz val="12"/>
      <name val="Times New Roman"/>
      <family val="1"/>
    </font>
    <font>
      <b/>
      <sz val="10"/>
      <name val="Helv"/>
    </font>
    <font>
      <b/>
      <sz val="10"/>
      <name val="Arial"/>
      <family val="2"/>
    </font>
    <font>
      <b/>
      <sz val="8"/>
      <name val="Helv"/>
    </font>
    <font>
      <b/>
      <u/>
      <sz val="8"/>
      <name val="Helv"/>
    </font>
    <font>
      <b/>
      <u/>
      <sz val="8"/>
      <name val="Times New Roman"/>
      <family val="1"/>
    </font>
    <font>
      <b/>
      <sz val="8"/>
      <name val="Arial"/>
      <family val="2"/>
    </font>
    <font>
      <sz val="10"/>
      <color indexed="10"/>
      <name val="Arial"/>
    </font>
    <font>
      <b/>
      <sz val="8"/>
      <color indexed="50"/>
      <name val="Times New Roman"/>
      <family val="1"/>
    </font>
    <font>
      <b/>
      <sz val="10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171" fontId="0" fillId="0" borderId="0" xfId="0" applyNumberFormat="1"/>
    <xf numFmtId="17" fontId="6" fillId="2" borderId="0" xfId="0" applyNumberFormat="1" applyFont="1" applyFill="1"/>
    <xf numFmtId="0" fontId="7" fillId="2" borderId="0" xfId="0" quotePrefix="1" applyFont="1" applyFill="1"/>
    <xf numFmtId="0" fontId="5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4" fontId="12" fillId="0" borderId="0" xfId="0" applyNumberFormat="1" applyFont="1" applyBorder="1" applyAlignment="1" applyProtection="1">
      <alignment horizontal="left"/>
    </xf>
    <xf numFmtId="0" fontId="13" fillId="0" borderId="0" xfId="0" applyFont="1"/>
    <xf numFmtId="0" fontId="15" fillId="0" borderId="0" xfId="0" applyFont="1"/>
    <xf numFmtId="0" fontId="4" fillId="0" borderId="1" xfId="0" applyFont="1" applyBorder="1"/>
    <xf numFmtId="166" fontId="5" fillId="2" borderId="0" xfId="0" applyNumberFormat="1" applyFont="1" applyFill="1"/>
    <xf numFmtId="166" fontId="5" fillId="3" borderId="0" xfId="0" applyNumberFormat="1" applyFont="1" applyFill="1" applyBorder="1" applyAlignment="1" applyProtection="1">
      <alignment horizontal="right"/>
    </xf>
    <xf numFmtId="0" fontId="13" fillId="0" borderId="1" xfId="0" applyFont="1" applyBorder="1"/>
    <xf numFmtId="0" fontId="0" fillId="0" borderId="0" xfId="0" applyBorder="1"/>
    <xf numFmtId="166" fontId="4" fillId="0" borderId="0" xfId="0" applyNumberFormat="1" applyFont="1" applyAlignment="1">
      <alignment horizontal="left"/>
    </xf>
    <xf numFmtId="175" fontId="16" fillId="0" borderId="0" xfId="0" applyNumberFormat="1" applyFont="1" applyBorder="1"/>
    <xf numFmtId="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0" xfId="0" applyNumberFormat="1" applyFont="1"/>
    <xf numFmtId="3" fontId="4" fillId="0" borderId="0" xfId="0" applyNumberFormat="1" applyFont="1"/>
    <xf numFmtId="0" fontId="14" fillId="0" borderId="0" xfId="0" applyFont="1"/>
    <xf numFmtId="166" fontId="4" fillId="0" borderId="1" xfId="0" applyNumberFormat="1" applyFont="1" applyBorder="1"/>
    <xf numFmtId="166" fontId="4" fillId="0" borderId="2" xfId="0" applyNumberFormat="1" applyFont="1" applyBorder="1"/>
    <xf numFmtId="166" fontId="4" fillId="0" borderId="0" xfId="0" applyNumberFormat="1" applyFont="1" applyAlignment="1">
      <alignment horizontal="right"/>
    </xf>
    <xf numFmtId="166" fontId="4" fillId="0" borderId="3" xfId="0" applyNumberFormat="1" applyFont="1" applyBorder="1" applyAlignment="1">
      <alignment horizontal="right"/>
    </xf>
    <xf numFmtId="17" fontId="6" fillId="2" borderId="0" xfId="0" quotePrefix="1" applyNumberFormat="1" applyFont="1" applyFill="1"/>
    <xf numFmtId="167" fontId="4" fillId="0" borderId="3" xfId="0" applyNumberFormat="1" applyFont="1" applyBorder="1" applyAlignment="1">
      <alignment horizontal="right"/>
    </xf>
    <xf numFmtId="0" fontId="17" fillId="0" borderId="0" xfId="0" applyFont="1"/>
    <xf numFmtId="7" fontId="5" fillId="2" borderId="0" xfId="0" applyNumberFormat="1" applyFont="1" applyFill="1"/>
    <xf numFmtId="7" fontId="5" fillId="3" borderId="0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/>
    <xf numFmtId="176" fontId="4" fillId="0" borderId="0" xfId="0" applyNumberFormat="1" applyFont="1" applyBorder="1" applyAlignment="1">
      <alignment horizontal="right"/>
    </xf>
    <xf numFmtId="176" fontId="4" fillId="0" borderId="4" xfId="0" applyNumberFormat="1" applyFont="1" applyBorder="1" applyAlignment="1">
      <alignment horizontal="right"/>
    </xf>
    <xf numFmtId="166" fontId="18" fillId="0" borderId="0" xfId="0" applyNumberFormat="1" applyFont="1" applyBorder="1" applyAlignment="1">
      <alignment horizontal="right"/>
    </xf>
    <xf numFmtId="0" fontId="16" fillId="0" borderId="0" xfId="0" applyFont="1"/>
    <xf numFmtId="177" fontId="5" fillId="2" borderId="0" xfId="0" applyNumberFormat="1" applyFont="1" applyFill="1"/>
    <xf numFmtId="177" fontId="5" fillId="3" borderId="0" xfId="0" applyNumberFormat="1" applyFont="1" applyFill="1" applyBorder="1" applyAlignment="1" applyProtection="1">
      <alignment horizontal="right"/>
    </xf>
    <xf numFmtId="166" fontId="5" fillId="4" borderId="4" xfId="0" applyNumberFormat="1" applyFont="1" applyFill="1" applyBorder="1" applyAlignment="1">
      <alignment horizontal="center"/>
    </xf>
    <xf numFmtId="166" fontId="5" fillId="5" borderId="4" xfId="0" applyNumberFormat="1" applyFont="1" applyFill="1" applyBorder="1" applyAlignment="1" applyProtection="1">
      <alignment horizontal="center"/>
    </xf>
    <xf numFmtId="177" fontId="5" fillId="4" borderId="4" xfId="0" applyNumberFormat="1" applyFont="1" applyFill="1" applyBorder="1" applyAlignment="1"/>
    <xf numFmtId="177" fontId="5" fillId="5" borderId="4" xfId="0" applyNumberFormat="1" applyFont="1" applyFill="1" applyBorder="1" applyAlignment="1" applyProtection="1"/>
    <xf numFmtId="17" fontId="6" fillId="2" borderId="0" xfId="0" quotePrefix="1" applyNumberFormat="1" applyFont="1" applyFill="1" applyAlignment="1">
      <alignment horizontal="left"/>
    </xf>
    <xf numFmtId="0" fontId="5" fillId="4" borderId="4" xfId="0" applyFont="1" applyFill="1" applyBorder="1"/>
    <xf numFmtId="177" fontId="5" fillId="4" borderId="4" xfId="0" applyNumberFormat="1" applyFont="1" applyFill="1" applyBorder="1"/>
    <xf numFmtId="177" fontId="5" fillId="5" borderId="4" xfId="0" applyNumberFormat="1" applyFont="1" applyFill="1" applyBorder="1" applyAlignment="1" applyProtection="1">
      <alignment horizontal="right"/>
    </xf>
    <xf numFmtId="166" fontId="13" fillId="0" borderId="0" xfId="0" applyNumberFormat="1" applyFont="1"/>
    <xf numFmtId="0" fontId="19" fillId="0" borderId="0" xfId="0" applyFont="1"/>
    <xf numFmtId="0" fontId="1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7" t="s">
        <v>2</v>
      </c>
      <c r="B3" s="8"/>
      <c r="K3" s="6"/>
    </row>
    <row r="4" spans="1:11" x14ac:dyDescent="0.25"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19">
        <v>3.59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19">
        <v>3.8</v>
      </c>
      <c r="K9" s="6"/>
    </row>
    <row r="10" spans="1:11" x14ac:dyDescent="0.25">
      <c r="A10" s="4" t="s">
        <v>6</v>
      </c>
      <c r="D10" s="20">
        <v>4.0999999999999996</v>
      </c>
      <c r="K10" s="6"/>
    </row>
    <row r="11" spans="1:11" x14ac:dyDescent="0.25">
      <c r="A11" s="4" t="s">
        <v>7</v>
      </c>
      <c r="D11" s="19">
        <v>3.85</v>
      </c>
      <c r="K11" s="6"/>
    </row>
    <row r="12" spans="1:11" x14ac:dyDescent="0.25">
      <c r="A12" s="4" t="s">
        <v>8</v>
      </c>
      <c r="D12" s="19">
        <v>4.09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10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4.09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-9.9999999999997868E-3</v>
      </c>
      <c r="D44" s="16"/>
      <c r="E44" s="4" t="s">
        <v>25</v>
      </c>
      <c r="F44" s="4"/>
      <c r="G44" s="4"/>
      <c r="H44" s="32">
        <f>+D10</f>
        <v>4.0999999999999996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2.7199999999999998</v>
      </c>
      <c r="D45" s="16"/>
      <c r="E45" s="4" t="s">
        <v>22</v>
      </c>
      <c r="F45" s="4"/>
      <c r="G45" s="4"/>
      <c r="H45" s="33">
        <f>+H43-H44</f>
        <v>-9.9999999999997868E-3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4.09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0.23999999999999977</v>
      </c>
      <c r="D53" s="16"/>
      <c r="E53" s="4" t="s">
        <v>31</v>
      </c>
      <c r="F53" s="4"/>
      <c r="G53" s="4"/>
      <c r="H53" s="32">
        <f>+D11</f>
        <v>3.85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2.4700000000000002</v>
      </c>
      <c r="D54" s="16"/>
      <c r="E54" s="4" t="s">
        <v>22</v>
      </c>
      <c r="F54" s="4"/>
      <c r="G54" s="4"/>
      <c r="H54" s="33">
        <f>+H52-H53</f>
        <v>0.23999999999999977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4.09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0.39500000000000002</v>
      </c>
      <c r="D63" s="16"/>
      <c r="E63" s="1" t="s">
        <v>34</v>
      </c>
      <c r="F63" s="4"/>
      <c r="G63" s="4"/>
      <c r="H63" s="32">
        <f>(+D8+D9)/2</f>
        <v>3.6949999999999998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7">
        <f>ROUND(C62-C63,2)</f>
        <v>2.3199999999999998</v>
      </c>
      <c r="D64" s="16"/>
      <c r="E64" s="4" t="s">
        <v>22</v>
      </c>
      <c r="F64" s="4"/>
      <c r="G64" s="4"/>
      <c r="H64" s="33">
        <f>+H62-H63</f>
        <v>0.39500000000000002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35704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3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3.07</v>
      </c>
      <c r="K9" s="6"/>
    </row>
    <row r="10" spans="1:11" x14ac:dyDescent="0.25">
      <c r="A10" s="4" t="s">
        <v>6</v>
      </c>
      <c r="D10" s="40">
        <v>3.01</v>
      </c>
      <c r="K10" s="6"/>
    </row>
    <row r="11" spans="1:11" x14ac:dyDescent="0.25">
      <c r="A11" s="4" t="s">
        <v>7</v>
      </c>
      <c r="D11" s="39">
        <v>3.06</v>
      </c>
      <c r="K11" s="6"/>
    </row>
    <row r="12" spans="1:11" x14ac:dyDescent="0.25">
      <c r="A12" s="4" t="s">
        <v>8</v>
      </c>
      <c r="D12" s="39">
        <v>3.16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3.16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3.01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3.16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3.06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3.16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3.04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56" sqref="D5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35735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3.16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3.18</v>
      </c>
      <c r="K9" s="6"/>
    </row>
    <row r="10" spans="1:11" x14ac:dyDescent="0.25">
      <c r="A10" s="4" t="s">
        <v>6</v>
      </c>
      <c r="D10" s="40">
        <v>3.16</v>
      </c>
      <c r="K10" s="6"/>
    </row>
    <row r="11" spans="1:11" x14ac:dyDescent="0.25">
      <c r="A11" s="4" t="s">
        <v>7</v>
      </c>
      <c r="D11" s="39">
        <v>3.18</v>
      </c>
      <c r="K11" s="6"/>
    </row>
    <row r="12" spans="1:11" x14ac:dyDescent="0.25">
      <c r="A12" s="4" t="s">
        <v>8</v>
      </c>
      <c r="D12" s="39">
        <v>3.3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3.3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0.13999999999999968</v>
      </c>
      <c r="D44" s="16"/>
      <c r="E44" s="4" t="s">
        <v>25</v>
      </c>
      <c r="F44" s="4"/>
      <c r="G44" s="4"/>
      <c r="H44" s="32">
        <f>+D10</f>
        <v>3.16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2.3100000000000005</v>
      </c>
      <c r="D45" s="16"/>
      <c r="E45" s="4" t="s">
        <v>22</v>
      </c>
      <c r="F45" s="4"/>
      <c r="G45" s="4"/>
      <c r="H45" s="33">
        <f>+H43-H44</f>
        <v>0.13999999999999968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3.3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3.18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3.3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3.17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1" workbookViewId="0">
      <selection activeCell="C66" sqref="C6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35765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2.35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2.44</v>
      </c>
      <c r="K9" s="6"/>
    </row>
    <row r="10" spans="1:11" x14ac:dyDescent="0.25">
      <c r="A10" s="4" t="s">
        <v>6</v>
      </c>
      <c r="D10" s="40">
        <v>2.35</v>
      </c>
      <c r="K10" s="6"/>
    </row>
    <row r="11" spans="1:11" x14ac:dyDescent="0.25">
      <c r="A11" s="4" t="s">
        <v>7</v>
      </c>
      <c r="D11" s="39">
        <v>2.4300000000000002</v>
      </c>
      <c r="K11" s="6"/>
    </row>
    <row r="12" spans="1:11" x14ac:dyDescent="0.25">
      <c r="A12" s="4" t="s">
        <v>8</v>
      </c>
      <c r="D12" s="39">
        <v>2.5499999999999998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2.5499999999999998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0.19999999999999973</v>
      </c>
      <c r="D44" s="16"/>
      <c r="E44" s="4" t="s">
        <v>25</v>
      </c>
      <c r="F44" s="4"/>
      <c r="G44" s="4"/>
      <c r="H44" s="32">
        <f>+D10</f>
        <v>2.35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2.2500000000000004</v>
      </c>
      <c r="D45" s="16"/>
      <c r="E45" s="4" t="s">
        <v>22</v>
      </c>
      <c r="F45" s="4"/>
      <c r="G45" s="4"/>
      <c r="H45" s="33">
        <f>+H43-H44</f>
        <v>0.19999999999999973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2.5499999999999998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2.4300000000000002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2.5499999999999998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0.14999999999999991</v>
      </c>
      <c r="D63" s="16"/>
      <c r="E63" s="1" t="s">
        <v>34</v>
      </c>
      <c r="F63" s="4"/>
      <c r="G63" s="4"/>
      <c r="H63" s="32">
        <f>ROUND((+D8+D9)/2,2)</f>
        <v>2.4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2.3000000000000003</v>
      </c>
      <c r="D64" s="16"/>
      <c r="E64" s="4" t="s">
        <v>22</v>
      </c>
      <c r="F64" s="4"/>
      <c r="G64" s="4"/>
      <c r="H64" s="33">
        <f>+H62-H63</f>
        <v>0.14999999999999991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40" sqref="C40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35796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2.15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2.16</v>
      </c>
      <c r="K9" s="6"/>
    </row>
    <row r="10" spans="1:11" x14ac:dyDescent="0.25">
      <c r="A10" s="4" t="s">
        <v>6</v>
      </c>
      <c r="D10" s="40">
        <v>2.15</v>
      </c>
      <c r="K10" s="6"/>
    </row>
    <row r="11" spans="1:11" x14ac:dyDescent="0.25">
      <c r="A11" s="4" t="s">
        <v>7</v>
      </c>
      <c r="D11" s="39">
        <v>2.17</v>
      </c>
      <c r="K11" s="6"/>
    </row>
    <row r="12" spans="1:11" x14ac:dyDescent="0.25">
      <c r="A12" s="4" t="s">
        <v>8</v>
      </c>
      <c r="D12" s="39">
        <v>2.27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2.33</v>
      </c>
      <c r="D45" s="16"/>
      <c r="E45" s="4" t="s">
        <v>22</v>
      </c>
      <c r="F45" s="4"/>
      <c r="G45" s="4"/>
      <c r="H45" s="33">
        <f>+H43-H44</f>
        <v>0.12000000000000011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2.17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2.16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70" sqref="C70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35855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2.17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2.1800000000000002</v>
      </c>
      <c r="K9" s="6"/>
    </row>
    <row r="10" spans="1:11" x14ac:dyDescent="0.25">
      <c r="A10" s="4" t="s">
        <v>6</v>
      </c>
      <c r="D10" s="40">
        <v>2.15</v>
      </c>
      <c r="K10" s="6"/>
    </row>
    <row r="11" spans="1:11" x14ac:dyDescent="0.25">
      <c r="A11" s="4" t="s">
        <v>7</v>
      </c>
      <c r="D11" s="39">
        <v>2.1800000000000002</v>
      </c>
      <c r="K11" s="6"/>
    </row>
    <row r="12" spans="1:11" x14ac:dyDescent="0.25">
      <c r="A12" s="4" t="s">
        <v>8</v>
      </c>
      <c r="D12" s="39">
        <v>2.2599999999999998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2.2599999999999998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2.3400000000000003</v>
      </c>
      <c r="D45" s="16"/>
      <c r="E45" s="4" t="s">
        <v>22</v>
      </c>
      <c r="F45" s="4"/>
      <c r="G45" s="4"/>
      <c r="H45" s="33">
        <f>+H43-H44</f>
        <v>0.10999999999999988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2.2599999999999998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2.1800000000000002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2.2599999999999998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7.9999999999999627E-2</v>
      </c>
      <c r="D63" s="16"/>
      <c r="E63" s="1" t="s">
        <v>34</v>
      </c>
      <c r="F63" s="4"/>
      <c r="G63" s="4"/>
      <c r="H63" s="32">
        <f>ROUND((+D8+D9)/2,2)</f>
        <v>2.1800000000000002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2.3700000000000006</v>
      </c>
      <c r="D64" s="16"/>
      <c r="E64" s="4" t="s">
        <v>22</v>
      </c>
      <c r="F64" s="4"/>
      <c r="G64" s="4"/>
      <c r="H64" s="33">
        <f>+H62-H63</f>
        <v>7.9999999999999627E-2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4" sqref="C64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35886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2.2200000000000002</v>
      </c>
      <c r="K9" s="6"/>
    </row>
    <row r="10" spans="1:11" x14ac:dyDescent="0.25">
      <c r="A10" s="4" t="s">
        <v>6</v>
      </c>
      <c r="D10" s="40">
        <v>2.19</v>
      </c>
      <c r="K10" s="6"/>
    </row>
    <row r="11" spans="1:11" x14ac:dyDescent="0.25">
      <c r="A11" s="4" t="s">
        <v>7</v>
      </c>
      <c r="D11" s="39">
        <v>2.2200000000000002</v>
      </c>
      <c r="K11" s="6"/>
    </row>
    <row r="12" spans="1:11" x14ac:dyDescent="0.25">
      <c r="A12" s="4" t="s">
        <v>8</v>
      </c>
      <c r="D12" s="39">
        <v>2.3199999999999998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2.19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9.9999999999999645E-2</v>
      </c>
      <c r="D53" s="16"/>
      <c r="E53" s="4" t="s">
        <v>31</v>
      </c>
      <c r="F53" s="4"/>
      <c r="G53" s="4"/>
      <c r="H53" s="32">
        <f>+D11</f>
        <v>2.2200000000000002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9.9999999999999645E-2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2.2200000000000002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2" workbookViewId="0">
      <selection activeCell="C66" sqref="C6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35916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2.2000000000000002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2.19</v>
      </c>
      <c r="K9" s="6"/>
    </row>
    <row r="10" spans="1:11" x14ac:dyDescent="0.25">
      <c r="A10" s="4" t="s">
        <v>6</v>
      </c>
      <c r="D10" s="40">
        <v>2.1800000000000002</v>
      </c>
      <c r="K10" s="6"/>
    </row>
    <row r="11" spans="1:11" x14ac:dyDescent="0.25">
      <c r="A11" s="4" t="s">
        <v>7</v>
      </c>
      <c r="D11" s="39">
        <v>2.19</v>
      </c>
      <c r="K11" s="6"/>
    </row>
    <row r="12" spans="1:11" x14ac:dyDescent="0.25">
      <c r="A12" s="4" t="s">
        <v>8</v>
      </c>
      <c r="D12" s="39">
        <v>2.27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2.1800000000000002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2.19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2.2000000000000002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9" workbookViewId="0">
      <selection activeCell="C19" sqref="C19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35947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1.95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1.94</v>
      </c>
      <c r="K9" s="6"/>
    </row>
    <row r="10" spans="1:11" x14ac:dyDescent="0.25">
      <c r="A10" s="4" t="s">
        <v>6</v>
      </c>
      <c r="D10" s="40">
        <v>1.94</v>
      </c>
      <c r="K10" s="6"/>
    </row>
    <row r="11" spans="1:11" x14ac:dyDescent="0.25">
      <c r="A11" s="4" t="s">
        <v>7</v>
      </c>
      <c r="D11" s="39">
        <v>1.95</v>
      </c>
      <c r="K11" s="6"/>
    </row>
    <row r="12" spans="1:11" x14ac:dyDescent="0.25">
      <c r="A12" s="4" t="s">
        <v>8</v>
      </c>
      <c r="D12" s="39">
        <v>2.0299999999999998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2.0299999999999998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1.94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2.0299999999999998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7.9999999999999849E-2</v>
      </c>
      <c r="D53" s="16"/>
      <c r="E53" s="4" t="s">
        <v>31</v>
      </c>
      <c r="F53" s="4"/>
      <c r="G53" s="4"/>
      <c r="H53" s="32">
        <f>+D11</f>
        <v>1.95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7.9999999999999849E-2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2.0299999999999998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1.95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35977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2.2799999999999998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2.2799999999999998</v>
      </c>
      <c r="K9" s="6"/>
    </row>
    <row r="10" spans="1:11" x14ac:dyDescent="0.25">
      <c r="A10" s="4" t="s">
        <v>6</v>
      </c>
      <c r="D10" s="40">
        <v>2.27</v>
      </c>
      <c r="K10" s="6"/>
    </row>
    <row r="11" spans="1:11" x14ac:dyDescent="0.25">
      <c r="A11" s="4" t="s">
        <v>7</v>
      </c>
      <c r="D11" s="39">
        <v>2.27</v>
      </c>
      <c r="K11" s="6"/>
    </row>
    <row r="12" spans="1:11" x14ac:dyDescent="0.25">
      <c r="A12" s="4" t="s">
        <v>8</v>
      </c>
      <c r="D12" s="39">
        <v>2.37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2.37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0.10000000000000009</v>
      </c>
      <c r="D44" s="16"/>
      <c r="E44" s="4" t="s">
        <v>25</v>
      </c>
      <c r="F44" s="4"/>
      <c r="G44" s="4"/>
      <c r="H44" s="32">
        <f>+D10</f>
        <v>2.27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2.35</v>
      </c>
      <c r="D45" s="16"/>
      <c r="E45" s="4" t="s">
        <v>22</v>
      </c>
      <c r="F45" s="4"/>
      <c r="G45" s="4"/>
      <c r="H45" s="33">
        <f>+H43-H44</f>
        <v>0.10000000000000009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2.37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2.27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2.37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9.0000000000000302E-2</v>
      </c>
      <c r="D63" s="16"/>
      <c r="E63" s="1" t="s">
        <v>34</v>
      </c>
      <c r="F63" s="4"/>
      <c r="G63" s="4"/>
      <c r="H63" s="32">
        <f>ROUND((+D8+D9)/2,2)</f>
        <v>2.2799999999999998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2.36</v>
      </c>
      <c r="D64" s="16"/>
      <c r="E64" s="4" t="s">
        <v>22</v>
      </c>
      <c r="F64" s="4"/>
      <c r="G64" s="4"/>
      <c r="H64" s="33">
        <f>+H62-H63</f>
        <v>9.0000000000000302E-2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1" sqref="D1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36008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1.83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1.84</v>
      </c>
      <c r="K9" s="6"/>
    </row>
    <row r="10" spans="1:11" x14ac:dyDescent="0.25">
      <c r="A10" s="4" t="s">
        <v>6</v>
      </c>
      <c r="D10" s="40">
        <v>1.84</v>
      </c>
      <c r="K10" s="6"/>
    </row>
    <row r="11" spans="1:11" x14ac:dyDescent="0.25">
      <c r="A11" s="4" t="s">
        <v>7</v>
      </c>
      <c r="D11" s="39">
        <v>1.83</v>
      </c>
      <c r="K11" s="6"/>
    </row>
    <row r="12" spans="1:11" x14ac:dyDescent="0.25">
      <c r="A12" s="4" t="s">
        <v>8</v>
      </c>
      <c r="D12" s="39">
        <v>1.93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1.93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1.84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1.93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9.9999999999999867E-2</v>
      </c>
      <c r="D53" s="16"/>
      <c r="E53" s="4" t="s">
        <v>31</v>
      </c>
      <c r="F53" s="4"/>
      <c r="G53" s="4"/>
      <c r="H53" s="32">
        <f>+D11</f>
        <v>1.83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9.9999999999999867E-2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1.93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1.84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7" t="s">
        <v>37</v>
      </c>
      <c r="B3" s="8"/>
      <c r="K3" s="6"/>
    </row>
    <row r="4" spans="1:11" x14ac:dyDescent="0.25"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19">
        <v>2.7</v>
      </c>
      <c r="G8" t="s">
        <v>4</v>
      </c>
      <c r="H8" s="9">
        <v>28</v>
      </c>
      <c r="K8" s="6"/>
    </row>
    <row r="9" spans="1:11" x14ac:dyDescent="0.25">
      <c r="A9" s="1" t="s">
        <v>5</v>
      </c>
      <c r="D9" s="19">
        <v>2.76</v>
      </c>
      <c r="K9" s="6"/>
    </row>
    <row r="10" spans="1:11" x14ac:dyDescent="0.25">
      <c r="A10" s="4" t="s">
        <v>6</v>
      </c>
      <c r="D10" s="20">
        <v>2.77</v>
      </c>
      <c r="K10" s="6"/>
    </row>
    <row r="11" spans="1:11" x14ac:dyDescent="0.25">
      <c r="A11" s="4" t="s">
        <v>7</v>
      </c>
      <c r="D11" s="19">
        <v>2.81</v>
      </c>
      <c r="K11" s="6"/>
    </row>
    <row r="12" spans="1:11" x14ac:dyDescent="0.25">
      <c r="A12" s="4" t="s">
        <v>8</v>
      </c>
      <c r="D12" s="19">
        <v>2.96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10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2.96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0.18999999999999995</v>
      </c>
      <c r="D44" s="16"/>
      <c r="E44" s="4" t="s">
        <v>25</v>
      </c>
      <c r="F44" s="4"/>
      <c r="G44" s="4"/>
      <c r="H44" s="32">
        <f>+D10</f>
        <v>2.77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2.52</v>
      </c>
      <c r="D45" s="16"/>
      <c r="E45" s="4" t="s">
        <v>22</v>
      </c>
      <c r="F45" s="4"/>
      <c r="G45" s="4"/>
      <c r="H45" s="33">
        <f>+H43-H44</f>
        <v>0.18999999999999995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2.96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0.14999999999999991</v>
      </c>
      <c r="D53" s="16"/>
      <c r="E53" s="4" t="s">
        <v>31</v>
      </c>
      <c r="F53" s="4"/>
      <c r="G53" s="4"/>
      <c r="H53" s="32">
        <f>+D11</f>
        <v>2.81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2.56</v>
      </c>
      <c r="D54" s="16"/>
      <c r="E54" s="4" t="s">
        <v>22</v>
      </c>
      <c r="F54" s="4"/>
      <c r="G54" s="4"/>
      <c r="H54" s="33">
        <f>+H52-H53</f>
        <v>0.14999999999999991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2.96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0.22999999999999998</v>
      </c>
      <c r="D63" s="16"/>
      <c r="E63" s="1" t="s">
        <v>34</v>
      </c>
      <c r="F63" s="4"/>
      <c r="G63" s="4"/>
      <c r="H63" s="32">
        <f>(+D8+D9)/2</f>
        <v>2.73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2.48</v>
      </c>
      <c r="D64" s="16"/>
      <c r="E64" s="4" t="s">
        <v>22</v>
      </c>
      <c r="F64" s="4"/>
      <c r="G64" s="4"/>
      <c r="H64" s="33">
        <f>+H62-H63</f>
        <v>0.22999999999999998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6" sqref="C6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36039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1.54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1.53</v>
      </c>
      <c r="K9" s="6"/>
    </row>
    <row r="10" spans="1:11" x14ac:dyDescent="0.25">
      <c r="A10" s="4" t="s">
        <v>6</v>
      </c>
      <c r="D10" s="40">
        <v>1.56</v>
      </c>
      <c r="K10" s="6"/>
    </row>
    <row r="11" spans="1:11" x14ac:dyDescent="0.25">
      <c r="A11" s="4" t="s">
        <v>7</v>
      </c>
      <c r="D11" s="39">
        <v>1.51</v>
      </c>
      <c r="K11" s="6"/>
    </row>
    <row r="12" spans="1:11" x14ac:dyDescent="0.25">
      <c r="A12" s="4" t="s">
        <v>8</v>
      </c>
      <c r="D12" s="39">
        <v>1.63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1.63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6.999999999999984E-2</v>
      </c>
      <c r="D44" s="16"/>
      <c r="E44" s="4" t="s">
        <v>25</v>
      </c>
      <c r="F44" s="4"/>
      <c r="G44" s="4"/>
      <c r="H44" s="32">
        <f>+D10</f>
        <v>1.56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6.999999999999984E-2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1.63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0.11999999999999988</v>
      </c>
      <c r="D53" s="16"/>
      <c r="E53" s="4" t="s">
        <v>31</v>
      </c>
      <c r="F53" s="4"/>
      <c r="G53" s="4"/>
      <c r="H53" s="32">
        <f>+D11</f>
        <v>1.51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2.33</v>
      </c>
      <c r="D54" s="16"/>
      <c r="E54" s="4" t="s">
        <v>22</v>
      </c>
      <c r="F54" s="4"/>
      <c r="G54" s="4"/>
      <c r="H54" s="33">
        <f>+H52-H53</f>
        <v>0.11999999999999988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1.63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1.54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6" sqref="C66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36069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1.94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1.94</v>
      </c>
      <c r="K9" s="6"/>
    </row>
    <row r="10" spans="1:11" x14ac:dyDescent="0.25">
      <c r="A10" s="4" t="s">
        <v>6</v>
      </c>
      <c r="D10" s="40">
        <v>1.9</v>
      </c>
      <c r="K10" s="6"/>
    </row>
    <row r="11" spans="1:11" x14ac:dyDescent="0.25">
      <c r="A11" s="4" t="s">
        <v>7</v>
      </c>
      <c r="D11" s="39">
        <v>1.94</v>
      </c>
      <c r="K11" s="6"/>
    </row>
    <row r="12" spans="1:11" x14ac:dyDescent="0.25">
      <c r="A12" s="4" t="s">
        <v>8</v>
      </c>
      <c r="D12" s="39">
        <v>2.0699999999999998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2.0699999999999998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0.16999999999999993</v>
      </c>
      <c r="D44" s="16"/>
      <c r="E44" s="4" t="s">
        <v>25</v>
      </c>
      <c r="F44" s="4"/>
      <c r="G44" s="4"/>
      <c r="H44" s="32">
        <f>+D10</f>
        <v>1.9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2.2800000000000002</v>
      </c>
      <c r="D45" s="16"/>
      <c r="E45" s="4" t="s">
        <v>22</v>
      </c>
      <c r="F45" s="4"/>
      <c r="G45" s="4"/>
      <c r="H45" s="33">
        <f>+H43-H44</f>
        <v>0.16999999999999993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2.0699999999999998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0.12999999999999989</v>
      </c>
      <c r="D53" s="16"/>
      <c r="E53" s="4" t="s">
        <v>31</v>
      </c>
      <c r="F53" s="4"/>
      <c r="G53" s="4"/>
      <c r="H53" s="32">
        <f>+D11</f>
        <v>1.94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0.12999999999999989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2.0699999999999998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1.94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5" workbookViewId="0">
      <selection activeCell="D12" sqref="D12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36100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1.89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1.91</v>
      </c>
      <c r="K9" s="6"/>
    </row>
    <row r="10" spans="1:11" x14ac:dyDescent="0.25">
      <c r="A10" s="4" t="s">
        <v>6</v>
      </c>
      <c r="D10" s="40">
        <v>1.95</v>
      </c>
      <c r="K10" s="6"/>
    </row>
    <row r="11" spans="1:11" x14ac:dyDescent="0.25">
      <c r="A11" s="4" t="s">
        <v>7</v>
      </c>
      <c r="D11" s="39">
        <v>1.91</v>
      </c>
      <c r="K11" s="6"/>
    </row>
    <row r="12" spans="1:11" x14ac:dyDescent="0.25">
      <c r="A12" s="4" t="s">
        <v>8</v>
      </c>
      <c r="D12" s="39">
        <v>2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2.4000000000000004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1.91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1.9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3" sqref="A3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36130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2.0299999999999998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2.0499999999999998</v>
      </c>
      <c r="K9" s="6"/>
    </row>
    <row r="10" spans="1:11" x14ac:dyDescent="0.25">
      <c r="A10" s="4" t="s">
        <v>6</v>
      </c>
      <c r="D10" s="40">
        <v>2.06</v>
      </c>
      <c r="K10" s="6"/>
    </row>
    <row r="11" spans="1:11" x14ac:dyDescent="0.25">
      <c r="A11" s="4" t="s">
        <v>7</v>
      </c>
      <c r="D11" s="39">
        <v>2.06</v>
      </c>
      <c r="K11" s="6"/>
    </row>
    <row r="12" spans="1:11" x14ac:dyDescent="0.25">
      <c r="A12" s="4" t="s">
        <v>8</v>
      </c>
      <c r="D12" s="39">
        <v>2.12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2.12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6.0000000000000053E-2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2.39</v>
      </c>
      <c r="D45" s="16"/>
      <c r="E45" s="4" t="s">
        <v>22</v>
      </c>
      <c r="F45" s="4"/>
      <c r="G45" s="4"/>
      <c r="H45" s="33">
        <f>+H43-H44</f>
        <v>6.0000000000000053E-2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2.12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2.39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2.12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C31" sqref="C31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36161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1.69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1.71</v>
      </c>
      <c r="K9" s="6"/>
    </row>
    <row r="10" spans="1:11" x14ac:dyDescent="0.25">
      <c r="A10" s="4" t="s">
        <v>6</v>
      </c>
      <c r="D10" s="40">
        <v>1.78</v>
      </c>
      <c r="K10" s="6"/>
    </row>
    <row r="11" spans="1:11" x14ac:dyDescent="0.25">
      <c r="A11" s="4" t="s">
        <v>7</v>
      </c>
      <c r="D11" s="39">
        <v>1.71</v>
      </c>
      <c r="K11" s="6"/>
    </row>
    <row r="12" spans="1:11" x14ac:dyDescent="0.25">
      <c r="A12" s="4" t="s">
        <v>8</v>
      </c>
      <c r="D12" s="39">
        <v>1.8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2.0000000000000018E-2</v>
      </c>
      <c r="D44" s="16"/>
      <c r="E44" s="4" t="s">
        <v>25</v>
      </c>
      <c r="F44" s="4"/>
      <c r="G44" s="4"/>
      <c r="H44" s="32">
        <f>+D10</f>
        <v>1.78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2.48</v>
      </c>
      <c r="D45" s="16"/>
      <c r="E45" s="4" t="s">
        <v>22</v>
      </c>
      <c r="F45" s="4"/>
      <c r="G45" s="4"/>
      <c r="H45" s="33">
        <f>+H43-H44</f>
        <v>2.0000000000000018E-2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1.71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2.41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2.4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8" sqref="C68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36192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1.74</v>
      </c>
      <c r="G8" t="s">
        <v>4</v>
      </c>
      <c r="H8" s="9">
        <v>28</v>
      </c>
      <c r="K8" s="6"/>
    </row>
    <row r="9" spans="1:11" x14ac:dyDescent="0.25">
      <c r="A9" s="1" t="s">
        <v>5</v>
      </c>
      <c r="D9" s="39">
        <v>1.75</v>
      </c>
      <c r="K9" s="6"/>
    </row>
    <row r="10" spans="1:11" x14ac:dyDescent="0.25">
      <c r="A10" s="4" t="s">
        <v>6</v>
      </c>
      <c r="D10" s="40">
        <v>1.76</v>
      </c>
      <c r="K10" s="6"/>
    </row>
    <row r="11" spans="1:11" x14ac:dyDescent="0.25">
      <c r="A11" s="4" t="s">
        <v>7</v>
      </c>
      <c r="D11" s="39">
        <v>1.75</v>
      </c>
      <c r="K11" s="6"/>
    </row>
    <row r="12" spans="1:11" x14ac:dyDescent="0.25">
      <c r="A12" s="4" t="s">
        <v>8</v>
      </c>
      <c r="D12" s="39">
        <v>1.81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1.81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1.76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2.4500000000000002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1.81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2.44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1.81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6.0000000000000053E-2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2.44</v>
      </c>
      <c r="D64" s="16"/>
      <c r="E64" s="4" t="s">
        <v>22</v>
      </c>
      <c r="F64" s="4"/>
      <c r="G64" s="4"/>
      <c r="H64" s="33">
        <f>+H62-H63</f>
        <v>6.0000000000000053E-2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1" sqref="A31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36220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1.56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1.56</v>
      </c>
      <c r="K9" s="6"/>
    </row>
    <row r="10" spans="1:11" x14ac:dyDescent="0.25">
      <c r="A10" s="4" t="s">
        <v>6</v>
      </c>
      <c r="D10" s="40">
        <v>1.58</v>
      </c>
      <c r="K10" s="6"/>
    </row>
    <row r="11" spans="1:11" x14ac:dyDescent="0.25">
      <c r="A11" s="4" t="s">
        <v>7</v>
      </c>
      <c r="D11" s="39">
        <v>1.58</v>
      </c>
      <c r="K11" s="6"/>
    </row>
    <row r="12" spans="1:11" x14ac:dyDescent="0.25">
      <c r="A12" s="4" t="s">
        <v>8</v>
      </c>
      <c r="D12" s="39">
        <v>1.64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5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5">
      <c r="A30" s="4"/>
      <c r="B30" s="26">
        <v>2000</v>
      </c>
      <c r="C30" s="25">
        <f>3.5-0.17</f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1.64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5.9999999999999831E-2</v>
      </c>
      <c r="D44" s="16"/>
      <c r="E44" s="4" t="s">
        <v>25</v>
      </c>
      <c r="F44" s="4"/>
      <c r="G44" s="4"/>
      <c r="H44" s="32">
        <f>+D10</f>
        <v>1.58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2.4400000000000004</v>
      </c>
      <c r="D45" s="16"/>
      <c r="E45" s="4" t="s">
        <v>22</v>
      </c>
      <c r="F45" s="4"/>
      <c r="G45" s="4"/>
      <c r="H45" s="33">
        <f>+H43-H44</f>
        <v>5.9999999999999831E-2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1.64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5.9999999999999831E-2</v>
      </c>
      <c r="D53" s="16"/>
      <c r="E53" s="4" t="s">
        <v>31</v>
      </c>
      <c r="F53" s="4"/>
      <c r="G53" s="4"/>
      <c r="H53" s="32">
        <f>+D11</f>
        <v>1.58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2.4400000000000004</v>
      </c>
      <c r="D54" s="16"/>
      <c r="E54" s="4" t="s">
        <v>22</v>
      </c>
      <c r="F54" s="4"/>
      <c r="G54" s="4"/>
      <c r="H54" s="33">
        <f>+H52-H53</f>
        <v>5.9999999999999831E-2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1.64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1.56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2.42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ageMargins left="0.75" right="0.75" top="1" bottom="1" header="0.5" footer="0.5"/>
  <pageSetup paperSize="5" scale="9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45" workbookViewId="0">
      <selection activeCell="C49" sqref="C49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36251</v>
      </c>
      <c r="B3" s="8"/>
    </row>
    <row r="4" spans="1:8" x14ac:dyDescent="0.25">
      <c r="D4" s="38"/>
    </row>
    <row r="8" spans="1:8" x14ac:dyDescent="0.25">
      <c r="A8" s="1" t="s">
        <v>3</v>
      </c>
      <c r="D8" s="39">
        <v>1.82</v>
      </c>
      <c r="G8" t="s">
        <v>4</v>
      </c>
      <c r="H8" s="9">
        <v>30</v>
      </c>
    </row>
    <row r="9" spans="1:8" x14ac:dyDescent="0.25">
      <c r="A9" s="1" t="s">
        <v>5</v>
      </c>
      <c r="D9" s="39">
        <v>1.83</v>
      </c>
    </row>
    <row r="10" spans="1:8" x14ac:dyDescent="0.25">
      <c r="A10" s="4" t="s">
        <v>6</v>
      </c>
      <c r="D10" s="40">
        <v>1.76</v>
      </c>
    </row>
    <row r="11" spans="1:8" x14ac:dyDescent="0.25">
      <c r="A11" s="4" t="s">
        <v>7</v>
      </c>
      <c r="D11" s="39">
        <v>1.83</v>
      </c>
    </row>
    <row r="12" spans="1:8" x14ac:dyDescent="0.25">
      <c r="A12" s="4" t="s">
        <v>8</v>
      </c>
      <c r="D12" s="39">
        <v>1.88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1.88</v>
      </c>
      <c r="I43" s="16"/>
    </row>
    <row r="44" spans="1:9" x14ac:dyDescent="0.25">
      <c r="A44" s="4" t="s">
        <v>24</v>
      </c>
      <c r="C44" s="34">
        <f>+H45</f>
        <v>0.11999999999999988</v>
      </c>
      <c r="D44" s="16"/>
      <c r="E44" s="4" t="s">
        <v>25</v>
      </c>
      <c r="F44" s="4"/>
      <c r="G44" s="4"/>
      <c r="H44" s="32">
        <f>+D10</f>
        <v>1.76</v>
      </c>
      <c r="I44" s="16"/>
    </row>
    <row r="45" spans="1:9" ht="13.8" thickBot="1" x14ac:dyDescent="0.3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0.11999999999999988</v>
      </c>
      <c r="I45" s="16"/>
    </row>
    <row r="46" spans="1:9" ht="13.8" thickTop="1" x14ac:dyDescent="0.25">
      <c r="A46" s="4"/>
      <c r="B46" s="16"/>
      <c r="C46" s="16"/>
      <c r="D46" s="16"/>
      <c r="E46" s="4"/>
      <c r="F46" s="4"/>
      <c r="G46" s="4"/>
      <c r="H46" s="4"/>
      <c r="I46" s="16"/>
    </row>
    <row r="47" spans="1:9" x14ac:dyDescent="0.25">
      <c r="A47" s="4" t="s">
        <v>27</v>
      </c>
      <c r="B47" s="16"/>
      <c r="C47" s="16"/>
      <c r="D47" s="16"/>
      <c r="E47" s="4"/>
      <c r="F47" s="4"/>
      <c r="G47" s="4"/>
      <c r="H47" s="4"/>
      <c r="I47" s="16"/>
    </row>
    <row r="48" spans="1:9" x14ac:dyDescent="0.25">
      <c r="A48" s="4"/>
      <c r="B48" s="16"/>
      <c r="C48" s="16"/>
      <c r="D48" s="16"/>
      <c r="E48" s="4"/>
      <c r="F48" s="4"/>
      <c r="G48" s="4"/>
      <c r="H48" s="4"/>
      <c r="I48" s="16"/>
    </row>
    <row r="49" spans="1:9" x14ac:dyDescent="0.25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</row>
    <row r="50" spans="1:9" x14ac:dyDescent="0.25">
      <c r="A50" s="4"/>
      <c r="B50" s="16"/>
      <c r="C50" s="16"/>
      <c r="D50" s="16"/>
      <c r="E50" s="16"/>
      <c r="F50" s="16"/>
      <c r="G50" s="16"/>
      <c r="H50" s="16"/>
      <c r="I50" s="16"/>
    </row>
    <row r="51" spans="1:9" x14ac:dyDescent="0.25">
      <c r="A51" s="17" t="s">
        <v>30</v>
      </c>
      <c r="B51" s="4"/>
      <c r="C51" s="4"/>
      <c r="D51" s="2"/>
      <c r="E51" s="17" t="s">
        <v>22</v>
      </c>
      <c r="F51" s="31"/>
      <c r="G51" s="16"/>
      <c r="H51" s="16"/>
      <c r="I51" s="16"/>
    </row>
    <row r="52" spans="1:9" x14ac:dyDescent="0.25">
      <c r="A52" s="4" t="s">
        <v>23</v>
      </c>
      <c r="C52" s="29">
        <v>2.5</v>
      </c>
      <c r="E52" s="4" t="s">
        <v>8</v>
      </c>
      <c r="H52" s="29">
        <f>+D12</f>
        <v>1.88</v>
      </c>
      <c r="I52" s="16"/>
    </row>
    <row r="53" spans="1:9" x14ac:dyDescent="0.25">
      <c r="A53" s="4" t="s">
        <v>24</v>
      </c>
      <c r="C53" s="34">
        <f>+H54</f>
        <v>4.9999999999999822E-2</v>
      </c>
      <c r="D53" s="16"/>
      <c r="E53" s="4" t="s">
        <v>31</v>
      </c>
      <c r="F53" s="4"/>
      <c r="G53" s="4"/>
      <c r="H53" s="32">
        <f>+D11</f>
        <v>1.83</v>
      </c>
      <c r="I53" s="16"/>
    </row>
    <row r="54" spans="1:9" ht="13.8" thickBot="1" x14ac:dyDescent="0.3">
      <c r="A54" s="4" t="s">
        <v>26</v>
      </c>
      <c r="C54" s="35">
        <f>+C52-C53</f>
        <v>2.4500000000000002</v>
      </c>
      <c r="D54" s="16"/>
      <c r="E54" s="4" t="s">
        <v>22</v>
      </c>
      <c r="F54" s="4"/>
      <c r="G54" s="4"/>
      <c r="H54" s="33">
        <f>+H52-H53</f>
        <v>4.9999999999999822E-2</v>
      </c>
      <c r="I54" s="16"/>
    </row>
    <row r="55" spans="1:9" ht="13.8" thickTop="1" x14ac:dyDescent="0.25">
      <c r="A55" s="4"/>
      <c r="B55" s="16"/>
      <c r="C55" s="16"/>
      <c r="D55" s="16"/>
      <c r="E55" s="4"/>
      <c r="F55" s="4"/>
      <c r="G55" s="4"/>
      <c r="H55" s="4"/>
      <c r="I55" s="16"/>
    </row>
    <row r="56" spans="1:9" x14ac:dyDescent="0.25">
      <c r="A56" s="4" t="s">
        <v>27</v>
      </c>
      <c r="B56" s="16"/>
      <c r="C56" s="16"/>
      <c r="D56" s="16"/>
      <c r="E56" s="4"/>
      <c r="F56" s="4"/>
      <c r="G56" s="4"/>
      <c r="H56" s="4"/>
      <c r="I56" s="16"/>
    </row>
    <row r="57" spans="1:9" x14ac:dyDescent="0.25">
      <c r="A57" s="4"/>
      <c r="B57" s="16"/>
      <c r="C57" s="16"/>
      <c r="D57" s="16"/>
      <c r="E57" s="4"/>
      <c r="F57" s="4"/>
      <c r="G57" s="4"/>
      <c r="H57" s="4"/>
      <c r="I57" s="16"/>
    </row>
    <row r="58" spans="1:9" x14ac:dyDescent="0.25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</row>
    <row r="59" spans="1:9" x14ac:dyDescent="0.25">
      <c r="A59" s="4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4"/>
      <c r="B60" s="16"/>
      <c r="C60" s="16"/>
      <c r="D60" s="16"/>
      <c r="E60" s="16"/>
      <c r="F60" s="16"/>
      <c r="G60" s="16"/>
      <c r="H60" s="16"/>
      <c r="I60" s="16"/>
    </row>
    <row r="61" spans="1:9" x14ac:dyDescent="0.25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</row>
    <row r="62" spans="1:9" x14ac:dyDescent="0.25">
      <c r="A62" s="4" t="s">
        <v>23</v>
      </c>
      <c r="C62" s="29">
        <v>2.5</v>
      </c>
      <c r="D62" s="16"/>
      <c r="E62" s="4" t="s">
        <v>8</v>
      </c>
      <c r="H62" s="29">
        <f>+D12</f>
        <v>1.88</v>
      </c>
      <c r="I62" s="16"/>
    </row>
    <row r="63" spans="1:9" x14ac:dyDescent="0.25">
      <c r="A63" s="4" t="s">
        <v>24</v>
      </c>
      <c r="C63" s="34">
        <f>+H64</f>
        <v>4.9999999999999822E-2</v>
      </c>
      <c r="D63" s="16"/>
      <c r="E63" s="1" t="s">
        <v>34</v>
      </c>
      <c r="F63" s="4"/>
      <c r="G63" s="4"/>
      <c r="H63" s="32">
        <f>ROUND((+D8+D9)/2,2)</f>
        <v>1.83</v>
      </c>
      <c r="I63" s="16"/>
    </row>
    <row r="64" spans="1:9" ht="13.8" thickBot="1" x14ac:dyDescent="0.3">
      <c r="A64" s="4" t="s">
        <v>26</v>
      </c>
      <c r="C64" s="35">
        <f>+C62-C63</f>
        <v>2.4500000000000002</v>
      </c>
      <c r="D64" s="16"/>
      <c r="E64" s="4" t="s">
        <v>22</v>
      </c>
      <c r="F64" s="4"/>
      <c r="G64" s="4"/>
      <c r="H64" s="33">
        <f>+H62-H63</f>
        <v>4.9999999999999822E-2</v>
      </c>
      <c r="I64" s="16"/>
    </row>
    <row r="65" spans="1:9" ht="13.8" thickTop="1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</row>
    <row r="67" spans="1:9" ht="15.6" x14ac:dyDescent="0.3">
      <c r="A67" s="10"/>
      <c r="B67" s="13"/>
      <c r="C67" s="13"/>
      <c r="D67" s="11"/>
      <c r="E67" s="11"/>
      <c r="F67" s="11"/>
      <c r="G67" s="11"/>
      <c r="H67" s="11"/>
      <c r="I67" s="11"/>
    </row>
    <row r="68" spans="1:9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</row>
    <row r="69" spans="1:9" ht="15.6" x14ac:dyDescent="0.3">
      <c r="A69" s="12"/>
      <c r="B69" s="11"/>
      <c r="C69" s="11"/>
      <c r="D69" s="11"/>
      <c r="E69" s="11"/>
      <c r="F69" s="11"/>
      <c r="G69" s="11"/>
      <c r="H69" s="11"/>
      <c r="I69" s="11"/>
    </row>
    <row r="70" spans="1:9" ht="15.6" x14ac:dyDescent="0.3">
      <c r="A70" s="12"/>
      <c r="B70" s="12"/>
      <c r="C70" s="12"/>
      <c r="D70" s="12"/>
      <c r="E70" s="12"/>
      <c r="F70" s="12"/>
      <c r="G70" s="12"/>
      <c r="H70" s="12"/>
      <c r="I70" s="12"/>
    </row>
  </sheetData>
  <pageMargins left="0.75" right="0.75" top="1" bottom="1" header="0.5" footer="0.5"/>
  <pageSetup paperSize="5" scale="93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9" sqref="D9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36281</v>
      </c>
      <c r="B3" s="8"/>
    </row>
    <row r="4" spans="1:8" x14ac:dyDescent="0.25">
      <c r="D4" s="38"/>
    </row>
    <row r="8" spans="1:8" x14ac:dyDescent="0.25">
      <c r="A8" s="1" t="s">
        <v>3</v>
      </c>
      <c r="D8" s="49">
        <v>2.2799999999999998</v>
      </c>
      <c r="G8" t="s">
        <v>4</v>
      </c>
      <c r="H8" s="9">
        <v>31</v>
      </c>
    </row>
    <row r="9" spans="1:8" x14ac:dyDescent="0.25">
      <c r="A9" s="1" t="s">
        <v>5</v>
      </c>
      <c r="D9" s="49">
        <v>2.2999999999999998</v>
      </c>
    </row>
    <row r="10" spans="1:8" x14ac:dyDescent="0.25">
      <c r="A10" s="4" t="s">
        <v>6</v>
      </c>
      <c r="D10" s="50">
        <v>2.2200000000000002</v>
      </c>
    </row>
    <row r="11" spans="1:8" x14ac:dyDescent="0.25">
      <c r="A11" s="4" t="s">
        <v>7</v>
      </c>
      <c r="D11" s="49">
        <v>2.2999999999999998</v>
      </c>
    </row>
    <row r="12" spans="1:8" x14ac:dyDescent="0.25">
      <c r="A12" s="4" t="s">
        <v>8</v>
      </c>
      <c r="D12" s="49">
        <v>2.35</v>
      </c>
    </row>
    <row r="13" spans="1:8" x14ac:dyDescent="0.25">
      <c r="A13" s="46" t="s">
        <v>43</v>
      </c>
      <c r="D13" s="49">
        <v>2.3260000000000001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2.35</v>
      </c>
      <c r="I43" s="16"/>
    </row>
    <row r="44" spans="1:9" x14ac:dyDescent="0.25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2.2200000000000002</v>
      </c>
      <c r="I44" s="16"/>
    </row>
    <row r="45" spans="1:9" ht="13.8" thickBot="1" x14ac:dyDescent="0.3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-2.4000000000000021E-2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2.35</v>
      </c>
      <c r="I55" s="16"/>
    </row>
    <row r="56" spans="1:9" x14ac:dyDescent="0.25">
      <c r="A56" s="4" t="s">
        <v>24</v>
      </c>
      <c r="C56" s="34">
        <f>+H57</f>
        <v>5.0000000000000266E-2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8" thickBot="1" x14ac:dyDescent="0.3">
      <c r="A57" s="4" t="s">
        <v>26</v>
      </c>
      <c r="C57" s="35">
        <f>+C55-C56</f>
        <v>2.4499999999999997</v>
      </c>
      <c r="D57" s="16"/>
      <c r="E57" s="4" t="s">
        <v>22</v>
      </c>
      <c r="F57" s="4"/>
      <c r="G57" s="4"/>
      <c r="H57" s="33">
        <f>+H55-H56</f>
        <v>5.0000000000000266E-2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-2.4000000000000021E-2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2.35</v>
      </c>
      <c r="I68" s="16"/>
    </row>
    <row r="69" spans="1:9" x14ac:dyDescent="0.25">
      <c r="A69" s="4" t="s">
        <v>24</v>
      </c>
      <c r="C69" s="34">
        <f>+H70</f>
        <v>6.0000000000000053E-2</v>
      </c>
      <c r="D69" s="16"/>
      <c r="E69" s="1" t="s">
        <v>34</v>
      </c>
      <c r="F69" s="4"/>
      <c r="G69" s="4"/>
      <c r="H69" s="32">
        <f>ROUND((+D8+D9)/2,2)</f>
        <v>2.29</v>
      </c>
      <c r="I69" s="16"/>
    </row>
    <row r="70" spans="1:9" ht="13.8" thickBot="1" x14ac:dyDescent="0.3">
      <c r="A70" s="4" t="s">
        <v>26</v>
      </c>
      <c r="C70" s="35">
        <f>+C68-C69</f>
        <v>2.44</v>
      </c>
      <c r="D70" s="16"/>
      <c r="E70" s="4" t="s">
        <v>22</v>
      </c>
      <c r="F70" s="4"/>
      <c r="G70" s="4"/>
      <c r="H70" s="33">
        <f>+H68-H69</f>
        <v>6.0000000000000053E-2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-1.399999999999979E-2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-3.3999999999999808E-2</v>
      </c>
      <c r="D75" s="16"/>
      <c r="E75" s="4"/>
      <c r="F75" s="4"/>
      <c r="G75" s="4"/>
      <c r="H75" s="42"/>
      <c r="I75" s="16"/>
    </row>
    <row r="76" spans="1:9" x14ac:dyDescent="0.25">
      <c r="A76" s="4"/>
      <c r="B76" s="16"/>
      <c r="C76" s="16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50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0" t="s">
        <v>51</v>
      </c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0" workbookViewId="0">
      <selection activeCell="C63" sqref="C63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36312</v>
      </c>
      <c r="B3" s="8"/>
    </row>
    <row r="4" spans="1:8" x14ac:dyDescent="0.25">
      <c r="D4" s="38"/>
    </row>
    <row r="8" spans="1:8" x14ac:dyDescent="0.25">
      <c r="A8" s="1" t="s">
        <v>3</v>
      </c>
      <c r="D8" s="47">
        <v>2.14</v>
      </c>
      <c r="G8" t="s">
        <v>4</v>
      </c>
      <c r="H8" s="9">
        <v>30</v>
      </c>
    </row>
    <row r="9" spans="1:8" x14ac:dyDescent="0.25">
      <c r="A9" s="1" t="s">
        <v>5</v>
      </c>
      <c r="D9" s="47">
        <v>2.16</v>
      </c>
    </row>
    <row r="10" spans="1:8" x14ac:dyDescent="0.25">
      <c r="A10" s="4" t="s">
        <v>6</v>
      </c>
      <c r="D10" s="48">
        <v>2.12</v>
      </c>
    </row>
    <row r="11" spans="1:8" x14ac:dyDescent="0.25">
      <c r="A11" s="4" t="s">
        <v>7</v>
      </c>
      <c r="D11" s="47">
        <v>2.16</v>
      </c>
    </row>
    <row r="12" spans="1:8" x14ac:dyDescent="0.25">
      <c r="A12" s="4" t="s">
        <v>8</v>
      </c>
      <c r="D12" s="47">
        <v>2.23</v>
      </c>
    </row>
    <row r="13" spans="1:8" x14ac:dyDescent="0.25">
      <c r="A13" s="4" t="s">
        <v>43</v>
      </c>
      <c r="D13" s="47">
        <v>2.2006700000000001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2.23</v>
      </c>
      <c r="I43" s="16"/>
    </row>
    <row r="44" spans="1:9" x14ac:dyDescent="0.25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2.12</v>
      </c>
      <c r="I44" s="16"/>
    </row>
    <row r="45" spans="1:9" ht="13.8" thickBot="1" x14ac:dyDescent="0.3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-2.9329999999999856E-2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2.23</v>
      </c>
      <c r="I55" s="16"/>
    </row>
    <row r="56" spans="1:9" x14ac:dyDescent="0.25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2.16</v>
      </c>
      <c r="I56" s="16"/>
    </row>
    <row r="57" spans="1:9" ht="13.8" thickBot="1" x14ac:dyDescent="0.3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-2.9329999999999856E-2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2.23</v>
      </c>
      <c r="I68" s="16"/>
    </row>
    <row r="69" spans="1:9" x14ac:dyDescent="0.25">
      <c r="A69" s="4" t="s">
        <v>24</v>
      </c>
      <c r="C69" s="34">
        <f>+H70</f>
        <v>8.0000000000000071E-2</v>
      </c>
      <c r="D69" s="16"/>
      <c r="E69" s="1" t="s">
        <v>34</v>
      </c>
      <c r="F69" s="4"/>
      <c r="G69" s="4"/>
      <c r="H69" s="32">
        <f>ROUND((+D8+D9)/2,2)</f>
        <v>2.15</v>
      </c>
      <c r="I69" s="16"/>
    </row>
    <row r="70" spans="1:9" ht="13.8" thickBot="1" x14ac:dyDescent="0.3">
      <c r="A70" s="4" t="s">
        <v>26</v>
      </c>
      <c r="C70" s="35">
        <f>+C68-C69</f>
        <v>2.42</v>
      </c>
      <c r="D70" s="16"/>
      <c r="E70" s="4" t="s">
        <v>22</v>
      </c>
      <c r="F70" s="4"/>
      <c r="G70" s="4"/>
      <c r="H70" s="33">
        <f>+H68-H69</f>
        <v>8.0000000000000071E-2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-1.9330000000000069E-2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-3.9330000000000087E-2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 t="s">
        <v>38</v>
      </c>
      <c r="B3" s="8"/>
      <c r="K3" s="6"/>
    </row>
    <row r="4" spans="1:11" x14ac:dyDescent="0.25"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19">
        <v>1.64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19">
        <v>1.67</v>
      </c>
      <c r="K9" s="6"/>
    </row>
    <row r="10" spans="1:11" x14ac:dyDescent="0.25">
      <c r="A10" s="4" t="s">
        <v>6</v>
      </c>
      <c r="D10" s="20">
        <v>1.64</v>
      </c>
      <c r="K10" s="6"/>
    </row>
    <row r="11" spans="1:11" x14ac:dyDescent="0.25">
      <c r="A11" s="4" t="s">
        <v>7</v>
      </c>
      <c r="D11" s="19">
        <v>1.65</v>
      </c>
      <c r="K11" s="6"/>
    </row>
    <row r="12" spans="1:11" x14ac:dyDescent="0.25">
      <c r="A12" s="4" t="s">
        <v>8</v>
      </c>
      <c r="D12" s="19">
        <v>1.78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10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1.78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1.64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1.78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0.13000000000000012</v>
      </c>
      <c r="D53" s="16"/>
      <c r="E53" s="4" t="s">
        <v>31</v>
      </c>
      <c r="F53" s="4"/>
      <c r="G53" s="4"/>
      <c r="H53" s="32">
        <f>+D11</f>
        <v>1.65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0.13000000000000012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1.78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1.66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" workbookViewId="0">
      <selection activeCell="C48" sqref="C48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53" t="s">
        <v>52</v>
      </c>
      <c r="B3" s="8"/>
    </row>
    <row r="4" spans="1:8" x14ac:dyDescent="0.25">
      <c r="D4" s="38"/>
    </row>
    <row r="8" spans="1:8" x14ac:dyDescent="0.25">
      <c r="A8" s="1" t="s">
        <v>3</v>
      </c>
      <c r="D8" s="51">
        <v>2.2000000000000002</v>
      </c>
      <c r="G8" t="s">
        <v>4</v>
      </c>
      <c r="H8" s="54">
        <v>31</v>
      </c>
    </row>
    <row r="9" spans="1:8" x14ac:dyDescent="0.25">
      <c r="A9" s="1" t="s">
        <v>5</v>
      </c>
      <c r="D9" s="51">
        <v>2.2200000000000002</v>
      </c>
    </row>
    <row r="10" spans="1:8" x14ac:dyDescent="0.25">
      <c r="A10" s="4" t="s">
        <v>6</v>
      </c>
      <c r="D10" s="52">
        <v>2.17</v>
      </c>
    </row>
    <row r="11" spans="1:8" x14ac:dyDescent="0.25">
      <c r="A11" s="4" t="s">
        <v>7</v>
      </c>
      <c r="D11" s="51">
        <v>2.2000000000000002</v>
      </c>
    </row>
    <row r="12" spans="1:8" x14ac:dyDescent="0.25">
      <c r="A12" s="4" t="s">
        <v>8</v>
      </c>
      <c r="D12" s="51">
        <v>2.2799999999999998</v>
      </c>
    </row>
    <row r="13" spans="1:8" x14ac:dyDescent="0.25">
      <c r="A13" s="4" t="s">
        <v>43</v>
      </c>
      <c r="D13" s="51">
        <v>2.2717000000000001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2.2799999999999998</v>
      </c>
      <c r="I43" s="16"/>
    </row>
    <row r="44" spans="1:9" x14ac:dyDescent="0.25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2.17</v>
      </c>
      <c r="I44" s="16"/>
    </row>
    <row r="45" spans="1:9" ht="13.8" thickBot="1" x14ac:dyDescent="0.3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-8.299999999999752E-3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2.2799999999999998</v>
      </c>
      <c r="I55" s="16"/>
    </row>
    <row r="56" spans="1:9" x14ac:dyDescent="0.25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2.2000000000000002</v>
      </c>
      <c r="I56" s="16"/>
    </row>
    <row r="57" spans="1:9" ht="13.8" thickBot="1" x14ac:dyDescent="0.3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-2.829999999999977E-2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2.2799999999999998</v>
      </c>
      <c r="I68" s="16"/>
    </row>
    <row r="69" spans="1:9" x14ac:dyDescent="0.25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2.21</v>
      </c>
      <c r="I69" s="16"/>
    </row>
    <row r="70" spans="1:9" ht="13.8" thickBot="1" x14ac:dyDescent="0.3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1.7000000000000348E-3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-1.8299999999999983E-2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8" workbookViewId="0">
      <selection activeCell="C60" sqref="C60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36373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2.5299999999999998</v>
      </c>
      <c r="G8" t="s">
        <v>4</v>
      </c>
      <c r="H8" s="54">
        <v>31</v>
      </c>
    </row>
    <row r="9" spans="1:8" x14ac:dyDescent="0.25">
      <c r="A9" s="1" t="s">
        <v>5</v>
      </c>
      <c r="D9" s="55">
        <v>2.56</v>
      </c>
    </row>
    <row r="10" spans="1:8" x14ac:dyDescent="0.25">
      <c r="A10" s="4" t="s">
        <v>6</v>
      </c>
      <c r="D10" s="56">
        <v>2.5099999999999998</v>
      </c>
    </row>
    <row r="11" spans="1:8" x14ac:dyDescent="0.25">
      <c r="A11" s="4" t="s">
        <v>7</v>
      </c>
      <c r="D11" s="55">
        <v>2.5499999999999998</v>
      </c>
    </row>
    <row r="12" spans="1:8" x14ac:dyDescent="0.25">
      <c r="A12" s="4" t="s">
        <v>8</v>
      </c>
      <c r="D12" s="55">
        <v>2.62</v>
      </c>
    </row>
    <row r="13" spans="1:8" x14ac:dyDescent="0.25">
      <c r="A13" s="4" t="s">
        <v>43</v>
      </c>
      <c r="D13" s="55">
        <v>2.5722999999999998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2.62</v>
      </c>
      <c r="I43" s="16"/>
    </row>
    <row r="44" spans="1:9" x14ac:dyDescent="0.25">
      <c r="A44" s="4" t="s">
        <v>24</v>
      </c>
      <c r="C44" s="34">
        <f>+H45</f>
        <v>0.11000000000000032</v>
      </c>
      <c r="D44" s="16"/>
      <c r="E44" s="4" t="s">
        <v>25</v>
      </c>
      <c r="F44" s="4"/>
      <c r="G44" s="4"/>
      <c r="H44" s="32">
        <f>+D10</f>
        <v>2.5099999999999998</v>
      </c>
      <c r="I44" s="16"/>
    </row>
    <row r="45" spans="1:9" ht="13.8" thickBot="1" x14ac:dyDescent="0.3">
      <c r="A45" s="4" t="s">
        <v>26</v>
      </c>
      <c r="C45" s="35">
        <f>+C43-C44</f>
        <v>2.3899999999999997</v>
      </c>
      <c r="D45" s="16"/>
      <c r="E45" s="4" t="s">
        <v>22</v>
      </c>
      <c r="F45" s="4"/>
      <c r="G45" s="4"/>
      <c r="H45" s="33">
        <f>+H43-H44</f>
        <v>0.11000000000000032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-4.7700000000000298E-2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2.62</v>
      </c>
      <c r="I55" s="16"/>
    </row>
    <row r="56" spans="1:9" x14ac:dyDescent="0.25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2.5499999999999998</v>
      </c>
      <c r="I56" s="16"/>
    </row>
    <row r="57" spans="1:9" ht="13.8" thickBot="1" x14ac:dyDescent="0.3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-5.7700000000000529E-2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2.62</v>
      </c>
      <c r="I68" s="16"/>
    </row>
    <row r="69" spans="1:9" x14ac:dyDescent="0.25">
      <c r="A69" s="4" t="s">
        <v>24</v>
      </c>
      <c r="C69" s="34">
        <f>+H70</f>
        <v>7.0000000000000284E-2</v>
      </c>
      <c r="D69" s="16"/>
      <c r="E69" s="1" t="s">
        <v>34</v>
      </c>
      <c r="F69" s="4"/>
      <c r="G69" s="4"/>
      <c r="H69" s="32">
        <f>ROUND((+D8+D9)/2,2)</f>
        <v>2.5499999999999998</v>
      </c>
      <c r="I69" s="16"/>
    </row>
    <row r="70" spans="1:9" ht="13.8" thickBot="1" x14ac:dyDescent="0.3">
      <c r="A70" s="4" t="s">
        <v>26</v>
      </c>
      <c r="C70" s="35">
        <f>+C68-C69</f>
        <v>2.4299999999999997</v>
      </c>
      <c r="D70" s="16"/>
      <c r="E70" s="4" t="s">
        <v>22</v>
      </c>
      <c r="F70" s="4"/>
      <c r="G70" s="4"/>
      <c r="H70" s="33">
        <f>+H68-H69</f>
        <v>7.0000000000000284E-2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-2.770000000000028E-2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-5.7700000000000529E-2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workbookViewId="0">
      <selection activeCell="A7" sqref="A7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36404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2.81</v>
      </c>
      <c r="G8" t="s">
        <v>4</v>
      </c>
      <c r="H8" s="54">
        <v>30</v>
      </c>
    </row>
    <row r="9" spans="1:8" x14ac:dyDescent="0.25">
      <c r="A9" s="1" t="s">
        <v>5</v>
      </c>
      <c r="D9" s="55">
        <v>2.85</v>
      </c>
    </row>
    <row r="10" spans="1:8" x14ac:dyDescent="0.25">
      <c r="A10" s="4" t="s">
        <v>6</v>
      </c>
      <c r="D10" s="56">
        <v>2.77</v>
      </c>
    </row>
    <row r="11" spans="1:8" x14ac:dyDescent="0.25">
      <c r="A11" s="4" t="s">
        <v>7</v>
      </c>
      <c r="D11" s="55">
        <v>2.83</v>
      </c>
    </row>
    <row r="12" spans="1:8" x14ac:dyDescent="0.25">
      <c r="A12" s="4" t="s">
        <v>8</v>
      </c>
      <c r="D12" s="55">
        <v>2.9</v>
      </c>
    </row>
    <row r="13" spans="1:8" x14ac:dyDescent="0.25">
      <c r="A13" s="4" t="s">
        <v>43</v>
      </c>
      <c r="D13" s="55">
        <v>2.96333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2.9</v>
      </c>
      <c r="I43" s="16"/>
    </row>
    <row r="44" spans="1:9" x14ac:dyDescent="0.25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2.77</v>
      </c>
      <c r="I44" s="16"/>
    </row>
    <row r="45" spans="1:9" ht="13.8" thickBot="1" x14ac:dyDescent="0.3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6.3330000000000108E-2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2.9</v>
      </c>
      <c r="I55" s="16"/>
    </row>
    <row r="56" spans="1:9" x14ac:dyDescent="0.25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2.83</v>
      </c>
      <c r="I56" s="16"/>
    </row>
    <row r="57" spans="1:9" ht="13.8" thickBot="1" x14ac:dyDescent="0.3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4.3330000000000091E-2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2.9</v>
      </c>
      <c r="I68" s="16"/>
    </row>
    <row r="69" spans="1:9" x14ac:dyDescent="0.25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2.83</v>
      </c>
      <c r="I69" s="16"/>
    </row>
    <row r="70" spans="1:9" ht="13.8" thickBot="1" x14ac:dyDescent="0.3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8.3330000000000126E-2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4.3330000000000091E-2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5">
      <c r="A82">
        <v>2.37</v>
      </c>
    </row>
    <row r="83" spans="1:9" x14ac:dyDescent="0.25">
      <c r="A83">
        <v>2.4300000000000002</v>
      </c>
    </row>
    <row r="84" spans="1:9" x14ac:dyDescent="0.25">
      <c r="A84">
        <v>2.4300000000000002</v>
      </c>
    </row>
  </sheetData>
  <pageMargins left="0.75" right="0.75" top="1" bottom="1" header="0.5" footer="0.5"/>
  <pageSetup scale="5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V65536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36434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2.4300000000000002</v>
      </c>
      <c r="G8" t="s">
        <v>4</v>
      </c>
      <c r="H8" s="54">
        <v>31</v>
      </c>
    </row>
    <row r="9" spans="1:8" x14ac:dyDescent="0.25">
      <c r="A9" s="1" t="s">
        <v>5</v>
      </c>
      <c r="D9" s="55">
        <v>2.4700000000000002</v>
      </c>
    </row>
    <row r="10" spans="1:8" x14ac:dyDescent="0.25">
      <c r="A10" s="4" t="s">
        <v>6</v>
      </c>
      <c r="D10" s="56">
        <v>2.4300000000000002</v>
      </c>
    </row>
    <row r="11" spans="1:8" x14ac:dyDescent="0.25">
      <c r="A11" s="4" t="s">
        <v>7</v>
      </c>
      <c r="D11" s="55">
        <v>2.4700000000000002</v>
      </c>
    </row>
    <row r="12" spans="1:8" x14ac:dyDescent="0.25">
      <c r="A12" s="4" t="s">
        <v>8</v>
      </c>
      <c r="D12" s="55">
        <v>2.5499999999999998</v>
      </c>
    </row>
    <row r="13" spans="1:8" x14ac:dyDescent="0.25">
      <c r="A13" s="4" t="s">
        <v>43</v>
      </c>
      <c r="D13" s="55">
        <v>2.6073300000000001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2.5499999999999998</v>
      </c>
      <c r="I43" s="16"/>
    </row>
    <row r="44" spans="1:9" x14ac:dyDescent="0.25">
      <c r="A44" s="4" t="s">
        <v>24</v>
      </c>
      <c r="C44" s="34">
        <f>+H45</f>
        <v>0.11999999999999966</v>
      </c>
      <c r="D44" s="16"/>
      <c r="E44" s="4" t="s">
        <v>25</v>
      </c>
      <c r="F44" s="4"/>
      <c r="G44" s="4"/>
      <c r="H44" s="32">
        <f>+D10</f>
        <v>2.4300000000000002</v>
      </c>
      <c r="I44" s="16"/>
    </row>
    <row r="45" spans="1:9" ht="13.8" thickBot="1" x14ac:dyDescent="0.3">
      <c r="A45" s="4" t="s">
        <v>26</v>
      </c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0.11999999999999966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5.7330000000000325E-2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2.5499999999999998</v>
      </c>
      <c r="I55" s="16"/>
    </row>
    <row r="56" spans="1:9" x14ac:dyDescent="0.25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2.4700000000000002</v>
      </c>
      <c r="I56" s="16"/>
    </row>
    <row r="57" spans="1:9" ht="13.8" thickBot="1" x14ac:dyDescent="0.3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5.7330000000000325E-2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2.5499999999999998</v>
      </c>
      <c r="I68" s="16"/>
    </row>
    <row r="69" spans="1:9" x14ac:dyDescent="0.25">
      <c r="A69" s="4" t="s">
        <v>24</v>
      </c>
      <c r="C69" s="34">
        <f>+H70</f>
        <v>9.9999999999999645E-2</v>
      </c>
      <c r="D69" s="16"/>
      <c r="E69" s="1" t="s">
        <v>34</v>
      </c>
      <c r="F69" s="4"/>
      <c r="G69" s="4"/>
      <c r="H69" s="32">
        <f>ROUND((+D8+D9)/2,2)</f>
        <v>2.4500000000000002</v>
      </c>
      <c r="I69" s="16"/>
    </row>
    <row r="70" spans="1:9" ht="13.8" thickBot="1" x14ac:dyDescent="0.3">
      <c r="A70" s="4" t="s">
        <v>26</v>
      </c>
      <c r="C70" s="35">
        <f>+C68-C69</f>
        <v>2.4000000000000004</v>
      </c>
      <c r="D70" s="16"/>
      <c r="E70" s="4" t="s">
        <v>22</v>
      </c>
      <c r="F70" s="4"/>
      <c r="G70" s="4"/>
      <c r="H70" s="33">
        <f>+H68-H69</f>
        <v>9.9999999999999645E-2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7.7330000000000343E-2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3.7330000000000307E-2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5">
      <c r="A82">
        <v>2.37</v>
      </c>
    </row>
    <row r="83" spans="1:9" x14ac:dyDescent="0.25">
      <c r="A83">
        <v>2.4300000000000002</v>
      </c>
    </row>
    <row r="84" spans="1:9" x14ac:dyDescent="0.25">
      <c r="A84">
        <v>2.4300000000000002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3" workbookViewId="0">
      <selection activeCell="D11" sqref="D11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36465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2.93</v>
      </c>
      <c r="G8" t="s">
        <v>4</v>
      </c>
      <c r="H8" s="54">
        <v>30</v>
      </c>
    </row>
    <row r="9" spans="1:8" x14ac:dyDescent="0.25">
      <c r="A9" s="1" t="s">
        <v>5</v>
      </c>
      <c r="D9" s="55">
        <v>2.97</v>
      </c>
    </row>
    <row r="10" spans="1:8" x14ac:dyDescent="0.25">
      <c r="A10" s="4" t="s">
        <v>6</v>
      </c>
      <c r="D10" s="56">
        <v>2.94</v>
      </c>
    </row>
    <row r="11" spans="1:8" x14ac:dyDescent="0.25">
      <c r="A11" s="4" t="s">
        <v>7</v>
      </c>
      <c r="D11" s="55">
        <v>2.97</v>
      </c>
    </row>
    <row r="12" spans="1:8" x14ac:dyDescent="0.25">
      <c r="A12" s="4" t="s">
        <v>8</v>
      </c>
      <c r="D12" s="55">
        <v>3.06</v>
      </c>
    </row>
    <row r="13" spans="1:8" x14ac:dyDescent="0.25">
      <c r="A13" s="4" t="s">
        <v>43</v>
      </c>
      <c r="D13" s="55">
        <v>3.0396700000000001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3.06</v>
      </c>
      <c r="I43" s="16"/>
    </row>
    <row r="44" spans="1:9" x14ac:dyDescent="0.25">
      <c r="A44" s="4" t="s">
        <v>24</v>
      </c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8" thickBot="1" x14ac:dyDescent="0.3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0.12000000000000011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-2.0329999999999959E-2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3.06</v>
      </c>
      <c r="I55" s="16"/>
    </row>
    <row r="56" spans="1:9" x14ac:dyDescent="0.25">
      <c r="A56" s="4" t="s">
        <v>24</v>
      </c>
      <c r="C56" s="34">
        <f>+H57</f>
        <v>8.9999999999999858E-2</v>
      </c>
      <c r="D56" s="16"/>
      <c r="E56" s="4" t="s">
        <v>31</v>
      </c>
      <c r="F56" s="4"/>
      <c r="G56" s="4"/>
      <c r="H56" s="32">
        <f>+D11</f>
        <v>2.97</v>
      </c>
      <c r="I56" s="16"/>
    </row>
    <row r="57" spans="1:9" ht="13.8" thickBot="1" x14ac:dyDescent="0.3">
      <c r="A57" s="4" t="s">
        <v>26</v>
      </c>
      <c r="C57" s="35">
        <f>+C55-C56</f>
        <v>2.41</v>
      </c>
      <c r="D57" s="16"/>
      <c r="E57" s="4" t="s">
        <v>22</v>
      </c>
      <c r="F57" s="4"/>
      <c r="G57" s="4"/>
      <c r="H57" s="33">
        <f>+H55-H56</f>
        <v>8.9999999999999858E-2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-(D9+(C59-D13)-C57)</f>
        <v>-2.0329999999999959E-2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3.06</v>
      </c>
      <c r="I68" s="16"/>
    </row>
    <row r="69" spans="1:9" x14ac:dyDescent="0.25">
      <c r="A69" s="4" t="s">
        <v>24</v>
      </c>
      <c r="C69" s="34">
        <f>+H70</f>
        <v>0.10999999999999988</v>
      </c>
      <c r="D69" s="16"/>
      <c r="E69" s="1" t="s">
        <v>34</v>
      </c>
      <c r="F69" s="4"/>
      <c r="G69" s="4"/>
      <c r="H69" s="32">
        <f>ROUND((+D8+D9)/2,2)</f>
        <v>2.95</v>
      </c>
      <c r="I69" s="16"/>
    </row>
    <row r="70" spans="1:9" ht="13.8" thickBot="1" x14ac:dyDescent="0.3">
      <c r="A70" s="4" t="s">
        <v>26</v>
      </c>
      <c r="C70" s="35">
        <f>+C68-C69</f>
        <v>2.39</v>
      </c>
      <c r="D70" s="16"/>
      <c r="E70" s="4" t="s">
        <v>22</v>
      </c>
      <c r="F70" s="4"/>
      <c r="G70" s="4"/>
      <c r="H70" s="33">
        <f>+H68-H69</f>
        <v>0.10999999999999988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-3.2999999999994145E-4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-4.0329999999999977E-2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" workbookViewId="0">
      <selection activeCell="C60" sqref="C60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36495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2.02</v>
      </c>
      <c r="G8" t="s">
        <v>4</v>
      </c>
      <c r="H8" s="54">
        <v>31</v>
      </c>
    </row>
    <row r="9" spans="1:8" x14ac:dyDescent="0.25">
      <c r="A9" s="1" t="s">
        <v>5</v>
      </c>
      <c r="D9" s="55">
        <v>2.08</v>
      </c>
    </row>
    <row r="10" spans="1:8" x14ac:dyDescent="0.25">
      <c r="A10" s="4" t="s">
        <v>6</v>
      </c>
      <c r="D10" s="56">
        <v>2.06</v>
      </c>
    </row>
    <row r="11" spans="1:8" x14ac:dyDescent="0.25">
      <c r="A11" s="4" t="s">
        <v>7</v>
      </c>
      <c r="D11" s="55">
        <v>2.0699999999999998</v>
      </c>
    </row>
    <row r="12" spans="1:8" x14ac:dyDescent="0.25">
      <c r="A12" s="4" t="s">
        <v>8</v>
      </c>
      <c r="D12" s="55">
        <v>2.14</v>
      </c>
    </row>
    <row r="13" spans="1:8" x14ac:dyDescent="0.25">
      <c r="A13" s="4" t="s">
        <v>43</v>
      </c>
      <c r="D13" s="55">
        <v>2.1686700000000001</v>
      </c>
    </row>
    <row r="17" spans="1:6" x14ac:dyDescent="0.25">
      <c r="A17" s="22"/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2.14</v>
      </c>
      <c r="I43" s="16"/>
    </row>
    <row r="44" spans="1:9" x14ac:dyDescent="0.25">
      <c r="A44" s="4" t="s">
        <v>24</v>
      </c>
      <c r="C44" s="34">
        <f>+H45</f>
        <v>8.0000000000000071E-2</v>
      </c>
      <c r="D44" s="16"/>
      <c r="E44" s="4" t="s">
        <v>25</v>
      </c>
      <c r="F44" s="4"/>
      <c r="G44" s="4"/>
      <c r="H44" s="32">
        <f>+D10</f>
        <v>2.06</v>
      </c>
      <c r="I44" s="16"/>
    </row>
    <row r="45" spans="1:9" ht="13.8" thickBot="1" x14ac:dyDescent="0.3">
      <c r="A45" s="4" t="s">
        <v>26</v>
      </c>
      <c r="C45" s="35">
        <f>+C43-C44</f>
        <v>2.42</v>
      </c>
      <c r="D45" s="16"/>
      <c r="E45" s="4" t="s">
        <v>22</v>
      </c>
      <c r="F45" s="4"/>
      <c r="G45" s="4"/>
      <c r="H45" s="33">
        <f>+H43-H44</f>
        <v>8.0000000000000071E-2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2.8669999999999973E-2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2.14</v>
      </c>
      <c r="I55" s="16"/>
    </row>
    <row r="56" spans="1:9" x14ac:dyDescent="0.25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2.0699999999999998</v>
      </c>
      <c r="I56" s="16"/>
    </row>
    <row r="57" spans="1:9" ht="13.8" thickBot="1" x14ac:dyDescent="0.3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2.8669999999999973E-2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2.14</v>
      </c>
      <c r="I68" s="16"/>
    </row>
    <row r="69" spans="1:9" x14ac:dyDescent="0.25">
      <c r="A69" s="4" t="s">
        <v>24</v>
      </c>
      <c r="C69" s="34">
        <f>+H70</f>
        <v>9.0000000000000302E-2</v>
      </c>
      <c r="D69" s="16"/>
      <c r="E69" s="1" t="s">
        <v>34</v>
      </c>
      <c r="F69" s="4"/>
      <c r="G69" s="4"/>
      <c r="H69" s="32">
        <f>ROUND((+D8+D9)/2,2)</f>
        <v>2.0499999999999998</v>
      </c>
      <c r="I69" s="16"/>
    </row>
    <row r="70" spans="1:9" ht="13.8" thickBot="1" x14ac:dyDescent="0.3">
      <c r="A70" s="4" t="s">
        <v>26</v>
      </c>
      <c r="C70" s="35">
        <f>+C68-C69</f>
        <v>2.4099999999999997</v>
      </c>
      <c r="D70" s="16"/>
      <c r="E70" s="4" t="s">
        <v>22</v>
      </c>
      <c r="F70" s="4"/>
      <c r="G70" s="4"/>
      <c r="H70" s="33">
        <f>+H68-H69</f>
        <v>9.0000000000000302E-2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5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5">
      <c r="A74" s="4" t="s">
        <v>48</v>
      </c>
      <c r="C74" s="44">
        <f>-(D8+(C72-D13)-C70)</f>
        <v>5.8669999999999778E-2</v>
      </c>
      <c r="D74" s="16"/>
      <c r="E74" s="4"/>
      <c r="F74" s="4"/>
      <c r="G74" s="4"/>
      <c r="H74" s="42"/>
      <c r="I74" s="16"/>
    </row>
    <row r="75" spans="1:9" x14ac:dyDescent="0.25">
      <c r="A75" s="4" t="s">
        <v>49</v>
      </c>
      <c r="C75" s="44">
        <f>-(D9+(C73-D13)-C70)</f>
        <v>-1.3300000000002754E-3</v>
      </c>
      <c r="D75" s="16"/>
      <c r="E75" s="16"/>
      <c r="F75" s="16"/>
      <c r="G75" s="16"/>
      <c r="H75" s="16"/>
      <c r="I75" s="16"/>
    </row>
    <row r="76" spans="1:9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6" x14ac:dyDescent="0.3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6" x14ac:dyDescent="0.3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6" x14ac:dyDescent="0.3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6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58" workbookViewId="0">
      <selection activeCell="C60" sqref="C60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36526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2.2599999999999998</v>
      </c>
      <c r="G8" t="s">
        <v>4</v>
      </c>
      <c r="H8" s="54">
        <v>31</v>
      </c>
    </row>
    <row r="9" spans="1:8" x14ac:dyDescent="0.25">
      <c r="A9" s="1" t="s">
        <v>5</v>
      </c>
      <c r="D9" s="55">
        <v>2.2999999999999998</v>
      </c>
    </row>
    <row r="10" spans="1:8" x14ac:dyDescent="0.25">
      <c r="A10" s="4" t="s">
        <v>6</v>
      </c>
      <c r="D10" s="56">
        <v>2.2599999999999998</v>
      </c>
    </row>
    <row r="11" spans="1:8" x14ac:dyDescent="0.25">
      <c r="A11" s="4" t="s">
        <v>7</v>
      </c>
      <c r="D11" s="55">
        <v>2.2999999999999998</v>
      </c>
    </row>
    <row r="12" spans="1:8" x14ac:dyDescent="0.25">
      <c r="A12" s="4" t="s">
        <v>8</v>
      </c>
      <c r="D12" s="55">
        <v>2.36</v>
      </c>
    </row>
    <row r="13" spans="1:8" x14ac:dyDescent="0.25">
      <c r="A13" s="4" t="s">
        <v>43</v>
      </c>
      <c r="D13" s="55">
        <v>2.3380000000000001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2.36</v>
      </c>
      <c r="I43" s="16"/>
    </row>
    <row r="44" spans="1:9" x14ac:dyDescent="0.25">
      <c r="A44" s="4" t="s">
        <v>24</v>
      </c>
      <c r="C44" s="34">
        <f>+H45</f>
        <v>-0.10000000000000009</v>
      </c>
      <c r="D44" s="16"/>
      <c r="E44" s="4" t="s">
        <v>25</v>
      </c>
      <c r="F44" s="4"/>
      <c r="G44" s="4"/>
      <c r="H44" s="32">
        <f>+D10</f>
        <v>2.2599999999999998</v>
      </c>
      <c r="I44" s="16"/>
    </row>
    <row r="45" spans="1:9" ht="13.8" thickBot="1" x14ac:dyDescent="0.3">
      <c r="A45" s="4" t="s">
        <v>26</v>
      </c>
      <c r="C45" s="35">
        <f>SUM(C43:C44)</f>
        <v>2.4</v>
      </c>
      <c r="D45" s="16"/>
      <c r="E45" s="4" t="s">
        <v>22</v>
      </c>
      <c r="F45" s="4"/>
      <c r="G45" s="4"/>
      <c r="H45" s="33">
        <f>+H44-H43</f>
        <v>-0.10000000000000009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-2.1999999999999797E-2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2.36</v>
      </c>
      <c r="I55" s="16"/>
    </row>
    <row r="56" spans="1:9" x14ac:dyDescent="0.25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8" thickBot="1" x14ac:dyDescent="0.3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-2.1999999999999797E-2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2.36</v>
      </c>
      <c r="I68" s="16"/>
    </row>
    <row r="69" spans="1:9" x14ac:dyDescent="0.25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2.2799999999999998</v>
      </c>
      <c r="I69" s="16"/>
    </row>
    <row r="70" spans="1:9" ht="13.8" thickBot="1" x14ac:dyDescent="0.3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2.36</v>
      </c>
      <c r="I73" s="16"/>
    </row>
    <row r="74" spans="1:9" x14ac:dyDescent="0.25">
      <c r="A74" s="4" t="s">
        <v>48</v>
      </c>
      <c r="C74" s="44">
        <f>-(D8+(C72-D13)-C70)</f>
        <v>-1.9999999999997797E-3</v>
      </c>
      <c r="D74" s="16"/>
      <c r="E74" s="1" t="s">
        <v>55</v>
      </c>
      <c r="F74" s="4"/>
      <c r="G74" s="4"/>
      <c r="H74" s="32">
        <f>+D9</f>
        <v>2.2999999999999998</v>
      </c>
      <c r="I74" s="16"/>
    </row>
    <row r="75" spans="1:9" ht="13.8" thickBot="1" x14ac:dyDescent="0.3">
      <c r="A75" s="4" t="s">
        <v>49</v>
      </c>
      <c r="C75" s="44">
        <f>-(D9+(C73-D13)-C70)</f>
        <v>-4.1999999999999815E-2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2.36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2.2599999999999998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3" sqref="D13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36557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2.52</v>
      </c>
      <c r="G8" t="s">
        <v>4</v>
      </c>
      <c r="H8" s="54">
        <v>29</v>
      </c>
    </row>
    <row r="9" spans="1:8" x14ac:dyDescent="0.25">
      <c r="A9" s="1" t="s">
        <v>5</v>
      </c>
      <c r="D9" s="55">
        <v>2.56</v>
      </c>
    </row>
    <row r="10" spans="1:8" x14ac:dyDescent="0.25">
      <c r="A10" s="4" t="s">
        <v>6</v>
      </c>
      <c r="D10" s="56">
        <v>2.5</v>
      </c>
    </row>
    <row r="11" spans="1:8" x14ac:dyDescent="0.25">
      <c r="A11" s="4" t="s">
        <v>7</v>
      </c>
      <c r="D11" s="55">
        <v>2.56</v>
      </c>
    </row>
    <row r="12" spans="1:8" x14ac:dyDescent="0.25">
      <c r="A12" s="4" t="s">
        <v>8</v>
      </c>
      <c r="D12" s="55">
        <v>2.61</v>
      </c>
    </row>
    <row r="13" spans="1:8" x14ac:dyDescent="0.25">
      <c r="A13" s="4" t="s">
        <v>43</v>
      </c>
      <c r="D13" s="55">
        <v>2.5830000000000002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5">
      <c r="A44" s="4" t="s">
        <v>24</v>
      </c>
      <c r="C44" s="34">
        <f>+H45</f>
        <v>-0.10999999999999988</v>
      </c>
      <c r="D44" s="16"/>
      <c r="E44" s="4" t="s">
        <v>25</v>
      </c>
      <c r="F44" s="4"/>
      <c r="G44" s="4"/>
      <c r="H44" s="32">
        <f>+D10</f>
        <v>2.5</v>
      </c>
      <c r="I44" s="16"/>
    </row>
    <row r="45" spans="1:9" ht="13.8" thickBot="1" x14ac:dyDescent="0.3">
      <c r="A45" s="4" t="s">
        <v>26</v>
      </c>
      <c r="C45" s="35">
        <f>SUM(C43:C44)</f>
        <v>2.39</v>
      </c>
      <c r="D45" s="16"/>
      <c r="E45" s="4" t="s">
        <v>22</v>
      </c>
      <c r="F45" s="4"/>
      <c r="G45" s="4"/>
      <c r="H45" s="33">
        <f>+H44-H43</f>
        <v>-0.10999999999999988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-2.6999999999999691E-2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5">
      <c r="A56" s="4" t="s">
        <v>24</v>
      </c>
      <c r="C56" s="34">
        <f>+H57</f>
        <v>-4.9999999999999822E-2</v>
      </c>
      <c r="D56" s="16"/>
      <c r="E56" s="4" t="s">
        <v>31</v>
      </c>
      <c r="F56" s="4"/>
      <c r="G56" s="4"/>
      <c r="H56" s="32">
        <f>+D11</f>
        <v>2.56</v>
      </c>
      <c r="I56" s="16"/>
    </row>
    <row r="57" spans="1:9" ht="13.8" thickBot="1" x14ac:dyDescent="0.3">
      <c r="A57" s="4" t="s">
        <v>26</v>
      </c>
      <c r="C57" s="35">
        <f>SUM(C55:C56)</f>
        <v>2.4500000000000002</v>
      </c>
      <c r="D57" s="16"/>
      <c r="E57" s="4" t="s">
        <v>22</v>
      </c>
      <c r="F57" s="4"/>
      <c r="G57" s="4"/>
      <c r="H57" s="33">
        <f>+H56-H55</f>
        <v>-4.9999999999999822E-2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-2.6999999999999691E-2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5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2.54</v>
      </c>
      <c r="I69" s="16"/>
    </row>
    <row r="70" spans="1:9" ht="13.8" thickBot="1" x14ac:dyDescent="0.3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5">
      <c r="A74" s="4" t="s">
        <v>48</v>
      </c>
      <c r="C74" s="44">
        <f>-(D8+(C72-D13)-C70)</f>
        <v>-6.9999999999996732E-3</v>
      </c>
      <c r="D74" s="16"/>
      <c r="E74" s="1" t="s">
        <v>55</v>
      </c>
      <c r="F74" s="4"/>
      <c r="G74" s="4"/>
      <c r="H74" s="32">
        <f>+D9</f>
        <v>2.56</v>
      </c>
      <c r="I74" s="16"/>
    </row>
    <row r="75" spans="1:9" ht="13.8" thickBot="1" x14ac:dyDescent="0.3">
      <c r="A75" s="4" t="s">
        <v>49</v>
      </c>
      <c r="C75" s="44">
        <f>-(D9+(C73-D13)-C70)</f>
        <v>-4.6999999999999709E-2</v>
      </c>
      <c r="D75" s="16"/>
      <c r="E75" s="4" t="s">
        <v>22</v>
      </c>
      <c r="F75" s="4"/>
      <c r="G75" s="4"/>
      <c r="H75" s="33">
        <f>+H74-H73</f>
        <v>-4.9999999999999822E-2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2.52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B9" sqref="B9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36586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2.5099999999999998</v>
      </c>
      <c r="G8" t="s">
        <v>4</v>
      </c>
      <c r="H8" s="54">
        <v>31</v>
      </c>
    </row>
    <row r="9" spans="1:8" x14ac:dyDescent="0.25">
      <c r="A9" s="1" t="s">
        <v>5</v>
      </c>
      <c r="D9" s="55">
        <v>2.54</v>
      </c>
    </row>
    <row r="10" spans="1:8" x14ac:dyDescent="0.25">
      <c r="A10" s="4" t="s">
        <v>6</v>
      </c>
      <c r="D10" s="56">
        <v>2.48</v>
      </c>
    </row>
    <row r="11" spans="1:8" x14ac:dyDescent="0.25">
      <c r="A11" s="4" t="s">
        <v>7</v>
      </c>
      <c r="D11" s="55">
        <v>2.54</v>
      </c>
    </row>
    <row r="12" spans="1:8" x14ac:dyDescent="0.25">
      <c r="A12" s="4" t="s">
        <v>8</v>
      </c>
      <c r="D12" s="55">
        <v>2.61</v>
      </c>
    </row>
    <row r="13" spans="1:8" x14ac:dyDescent="0.25">
      <c r="A13" s="4" t="s">
        <v>43</v>
      </c>
      <c r="D13" s="55">
        <v>2.56067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5">
      <c r="A44" s="4" t="s">
        <v>24</v>
      </c>
      <c r="C44" s="34">
        <f>+H45</f>
        <v>-0.12999999999999989</v>
      </c>
      <c r="D44" s="16"/>
      <c r="E44" s="4" t="s">
        <v>25</v>
      </c>
      <c r="F44" s="4"/>
      <c r="G44" s="4"/>
      <c r="H44" s="32">
        <f>+D10</f>
        <v>2.48</v>
      </c>
      <c r="I44" s="16"/>
    </row>
    <row r="45" spans="1:9" ht="13.8" thickBot="1" x14ac:dyDescent="0.3">
      <c r="A45" s="4" t="s">
        <v>26</v>
      </c>
      <c r="C45" s="35">
        <f>SUM(C43:C44)</f>
        <v>2.37</v>
      </c>
      <c r="D45" s="16"/>
      <c r="E45" s="4" t="s">
        <v>22</v>
      </c>
      <c r="F45" s="4"/>
      <c r="G45" s="4"/>
      <c r="H45" s="33">
        <f>+H44-H43</f>
        <v>-0.12999999999999989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-4.9329999999999874E-2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5">
      <c r="A56" s="4" t="s">
        <v>24</v>
      </c>
      <c r="C56" s="34">
        <f>+H57</f>
        <v>-6.999999999999984E-2</v>
      </c>
      <c r="D56" s="16"/>
      <c r="E56" s="4" t="s">
        <v>31</v>
      </c>
      <c r="F56" s="4"/>
      <c r="G56" s="4"/>
      <c r="H56" s="32">
        <f>+D11</f>
        <v>2.54</v>
      </c>
      <c r="I56" s="16"/>
    </row>
    <row r="57" spans="1:9" ht="13.8" thickBot="1" x14ac:dyDescent="0.3">
      <c r="A57" s="4" t="s">
        <v>26</v>
      </c>
      <c r="C57" s="35">
        <f>SUM(C55:C56)</f>
        <v>2.4300000000000002</v>
      </c>
      <c r="D57" s="16"/>
      <c r="E57" s="4" t="s">
        <v>22</v>
      </c>
      <c r="F57" s="4"/>
      <c r="G57" s="4"/>
      <c r="H57" s="33">
        <f>+H56-H55</f>
        <v>-6.999999999999984E-2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-4.9329999999999874E-2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5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2.5299999999999998</v>
      </c>
      <c r="I69" s="16"/>
    </row>
    <row r="70" spans="1:9" ht="13.8" thickBot="1" x14ac:dyDescent="0.3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5">
      <c r="A74" s="4" t="s">
        <v>48</v>
      </c>
      <c r="C74" s="44">
        <f>-(D8+(C72-D13)-C70)</f>
        <v>-2.9329999999999856E-2</v>
      </c>
      <c r="D74" s="16"/>
      <c r="E74" s="1" t="s">
        <v>55</v>
      </c>
      <c r="F74" s="4"/>
      <c r="G74" s="4"/>
      <c r="H74" s="32">
        <f>+D9</f>
        <v>2.54</v>
      </c>
      <c r="I74" s="16"/>
    </row>
    <row r="75" spans="1:9" ht="13.8" thickBot="1" x14ac:dyDescent="0.3">
      <c r="A75" s="4" t="s">
        <v>49</v>
      </c>
      <c r="C75" s="44">
        <f>-(D9+(C73-D13)-C70)</f>
        <v>-5.9330000000000105E-2</v>
      </c>
      <c r="D75" s="16"/>
      <c r="E75" s="4" t="s">
        <v>22</v>
      </c>
      <c r="F75" s="4"/>
      <c r="G75" s="4"/>
      <c r="H75" s="33">
        <f>+H74-H73</f>
        <v>-6.999999999999984E-2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2.5099999999999998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0" sqref="D10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36617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2.8</v>
      </c>
      <c r="G8" t="s">
        <v>4</v>
      </c>
      <c r="H8" s="54">
        <v>30</v>
      </c>
    </row>
    <row r="9" spans="1:8" x14ac:dyDescent="0.25">
      <c r="A9" s="1" t="s">
        <v>5</v>
      </c>
      <c r="D9" s="55">
        <v>2.82</v>
      </c>
    </row>
    <row r="10" spans="1:8" x14ac:dyDescent="0.25">
      <c r="A10" s="4" t="s">
        <v>6</v>
      </c>
      <c r="D10" s="56">
        <v>2.79</v>
      </c>
    </row>
    <row r="11" spans="1:8" x14ac:dyDescent="0.25">
      <c r="A11" s="4" t="s">
        <v>7</v>
      </c>
      <c r="D11" s="55">
        <v>2.82</v>
      </c>
    </row>
    <row r="12" spans="1:8" x14ac:dyDescent="0.25">
      <c r="A12" s="4" t="s">
        <v>8</v>
      </c>
      <c r="D12" s="55">
        <v>2.88</v>
      </c>
    </row>
    <row r="13" spans="1:8" x14ac:dyDescent="0.25">
      <c r="A13" s="4" t="s">
        <v>43</v>
      </c>
      <c r="D13" s="55">
        <v>2.9256700000000002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2.88</v>
      </c>
      <c r="I43" s="16"/>
    </row>
    <row r="44" spans="1:9" x14ac:dyDescent="0.25">
      <c r="A44" s="4" t="s">
        <v>24</v>
      </c>
      <c r="C44" s="34">
        <f>+H45</f>
        <v>-8.9999999999999858E-2</v>
      </c>
      <c r="D44" s="16"/>
      <c r="E44" s="4" t="s">
        <v>25</v>
      </c>
      <c r="F44" s="4"/>
      <c r="G44" s="4"/>
      <c r="H44" s="32">
        <f>+D10</f>
        <v>2.79</v>
      </c>
      <c r="I44" s="16"/>
    </row>
    <row r="45" spans="1:9" ht="13.8" thickBot="1" x14ac:dyDescent="0.3">
      <c r="A45" s="4" t="s">
        <v>26</v>
      </c>
      <c r="C45" s="35">
        <f>SUM(C43:C44)</f>
        <v>2.41</v>
      </c>
      <c r="D45" s="16"/>
      <c r="E45" s="4" t="s">
        <v>22</v>
      </c>
      <c r="F45" s="4"/>
      <c r="G45" s="4"/>
      <c r="H45" s="33">
        <f>+H44-H43</f>
        <v>-8.9999999999999858E-2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4.5670000000000321E-2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2.88</v>
      </c>
      <c r="I55" s="16"/>
    </row>
    <row r="56" spans="1:9" x14ac:dyDescent="0.25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2.82</v>
      </c>
      <c r="I56" s="16"/>
    </row>
    <row r="57" spans="1:9" ht="13.8" thickBot="1" x14ac:dyDescent="0.3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4.5670000000000321E-2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2.88</v>
      </c>
      <c r="I68" s="16"/>
    </row>
    <row r="69" spans="1:9" x14ac:dyDescent="0.25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2.81</v>
      </c>
      <c r="I69" s="16"/>
    </row>
    <row r="70" spans="1:9" ht="13.8" thickBot="1" x14ac:dyDescent="0.3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2.88</v>
      </c>
      <c r="I73" s="16"/>
    </row>
    <row r="74" spans="1:9" x14ac:dyDescent="0.25">
      <c r="A74" s="4" t="s">
        <v>48</v>
      </c>
      <c r="C74" s="44">
        <f>-(D8+(C72-D13)-C70)</f>
        <v>5.5670000000000552E-2</v>
      </c>
      <c r="D74" s="16"/>
      <c r="E74" s="1" t="s">
        <v>55</v>
      </c>
      <c r="F74" s="4"/>
      <c r="G74" s="4"/>
      <c r="H74" s="32">
        <f>+D9</f>
        <v>2.82</v>
      </c>
      <c r="I74" s="16"/>
    </row>
    <row r="75" spans="1:9" ht="13.8" thickBot="1" x14ac:dyDescent="0.3">
      <c r="A75" s="4" t="s">
        <v>49</v>
      </c>
      <c r="C75" s="44">
        <f>-(D9+(C73-D13)-C70)</f>
        <v>3.5670000000000535E-2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2.88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2.8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-8.0000000000000071E-2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 t="s">
        <v>39</v>
      </c>
      <c r="B3" s="8"/>
      <c r="K3" s="6"/>
    </row>
    <row r="4" spans="1:11" x14ac:dyDescent="0.25"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19">
        <v>1.73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19">
        <v>1.76</v>
      </c>
      <c r="K9" s="6"/>
    </row>
    <row r="10" spans="1:11" x14ac:dyDescent="0.25">
      <c r="A10" s="4" t="s">
        <v>6</v>
      </c>
      <c r="D10" s="20">
        <v>1.71</v>
      </c>
      <c r="K10" s="6"/>
    </row>
    <row r="11" spans="1:11" x14ac:dyDescent="0.25">
      <c r="A11" s="4" t="s">
        <v>7</v>
      </c>
      <c r="D11" s="19">
        <v>1.75</v>
      </c>
      <c r="K11" s="6"/>
    </row>
    <row r="12" spans="1:11" x14ac:dyDescent="0.25">
      <c r="A12" s="4" t="s">
        <v>8</v>
      </c>
      <c r="D12" s="19">
        <v>1.85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1.85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1.71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1.85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1.85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8" sqref="D8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36647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2.99</v>
      </c>
      <c r="G8" t="s">
        <v>4</v>
      </c>
      <c r="H8" s="54">
        <v>31</v>
      </c>
    </row>
    <row r="9" spans="1:8" x14ac:dyDescent="0.25">
      <c r="A9" s="1" t="s">
        <v>5</v>
      </c>
      <c r="D9" s="55">
        <v>3.03</v>
      </c>
    </row>
    <row r="10" spans="1:8" x14ac:dyDescent="0.25">
      <c r="A10" s="4" t="s">
        <v>6</v>
      </c>
      <c r="D10" s="56">
        <v>2.94</v>
      </c>
    </row>
    <row r="11" spans="1:8" x14ac:dyDescent="0.25">
      <c r="A11" s="4" t="s">
        <v>7</v>
      </c>
      <c r="D11" s="55">
        <v>3.02</v>
      </c>
    </row>
    <row r="12" spans="1:8" x14ac:dyDescent="0.25">
      <c r="A12" s="4" t="s">
        <v>8</v>
      </c>
      <c r="D12" s="55">
        <v>3.08</v>
      </c>
    </row>
    <row r="13" spans="1:8" x14ac:dyDescent="0.25">
      <c r="A13" s="4" t="s">
        <v>43</v>
      </c>
      <c r="D13" s="55">
        <v>3.1120000000000001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3.08</v>
      </c>
      <c r="I43" s="16"/>
    </row>
    <row r="44" spans="1:9" x14ac:dyDescent="0.25">
      <c r="A44" s="4" t="s">
        <v>24</v>
      </c>
      <c r="C44" s="34">
        <f>+H45</f>
        <v>-0.14000000000000012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8" thickBot="1" x14ac:dyDescent="0.3">
      <c r="A45" s="4" t="s">
        <v>26</v>
      </c>
      <c r="C45" s="35">
        <f>SUM(C43:C44)</f>
        <v>2.36</v>
      </c>
      <c r="D45" s="16"/>
      <c r="E45" s="4" t="s">
        <v>22</v>
      </c>
      <c r="F45" s="4"/>
      <c r="G45" s="4"/>
      <c r="H45" s="33">
        <f>+H44-H43</f>
        <v>-0.14000000000000012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3.2000000000000028E-2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3.08</v>
      </c>
      <c r="I55" s="16"/>
    </row>
    <row r="56" spans="1:9" x14ac:dyDescent="0.25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3.02</v>
      </c>
      <c r="I56" s="16"/>
    </row>
    <row r="57" spans="1:9" ht="13.8" thickBot="1" x14ac:dyDescent="0.3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3.2000000000000028E-2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3.08</v>
      </c>
      <c r="I68" s="16"/>
    </row>
    <row r="69" spans="1:9" x14ac:dyDescent="0.25">
      <c r="A69" s="4" t="s">
        <v>24</v>
      </c>
      <c r="C69" s="34">
        <f>+H70</f>
        <v>-7.0000000000000284E-2</v>
      </c>
      <c r="D69" s="16"/>
      <c r="E69" s="1" t="s">
        <v>34</v>
      </c>
      <c r="F69" s="4"/>
      <c r="G69" s="4"/>
      <c r="H69" s="32">
        <f>ROUND((+D8+D9)/2,2)</f>
        <v>3.01</v>
      </c>
      <c r="I69" s="16"/>
    </row>
    <row r="70" spans="1:9" ht="13.8" thickBot="1" x14ac:dyDescent="0.3">
      <c r="A70" s="4" t="s">
        <v>26</v>
      </c>
      <c r="C70" s="35">
        <f>SUM(C68:C69)</f>
        <v>2.4299999999999997</v>
      </c>
      <c r="D70" s="16"/>
      <c r="E70" s="4" t="s">
        <v>22</v>
      </c>
      <c r="F70" s="4"/>
      <c r="G70" s="4"/>
      <c r="H70" s="33">
        <f>+H69-H68</f>
        <v>-7.0000000000000284E-2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3.08</v>
      </c>
      <c r="I73" s="16"/>
    </row>
    <row r="74" spans="1:9" x14ac:dyDescent="0.25">
      <c r="A74" s="4" t="s">
        <v>48</v>
      </c>
      <c r="C74" s="44">
        <f>-(D8+(C72-D13)-C70)</f>
        <v>5.1999999999999602E-2</v>
      </c>
      <c r="D74" s="16"/>
      <c r="E74" s="1" t="s">
        <v>55</v>
      </c>
      <c r="F74" s="4"/>
      <c r="G74" s="4"/>
      <c r="H74" s="32">
        <f>+D9</f>
        <v>3.03</v>
      </c>
      <c r="I74" s="16"/>
    </row>
    <row r="75" spans="1:9" ht="13.8" thickBot="1" x14ac:dyDescent="0.3">
      <c r="A75" s="4" t="s">
        <v>49</v>
      </c>
      <c r="C75" s="44">
        <f>-(D9+(C73-D13)-C70)</f>
        <v>1.2000000000000011E-2</v>
      </c>
      <c r="D75" s="16"/>
      <c r="E75" s="4" t="s">
        <v>22</v>
      </c>
      <c r="F75" s="4"/>
      <c r="G75" s="4"/>
      <c r="H75" s="33">
        <f>+H74-H73</f>
        <v>-5.0000000000000266E-2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3.08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2.99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6" workbookViewId="0">
      <selection activeCell="A38" sqref="A38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36678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4.3099999999999996</v>
      </c>
      <c r="G8" t="s">
        <v>4</v>
      </c>
      <c r="H8" s="54">
        <v>30</v>
      </c>
    </row>
    <row r="9" spans="1:8" x14ac:dyDescent="0.25">
      <c r="A9" s="1" t="s">
        <v>5</v>
      </c>
      <c r="D9" s="55">
        <v>4.3499999999999996</v>
      </c>
    </row>
    <row r="10" spans="1:8" x14ac:dyDescent="0.25">
      <c r="A10" s="4" t="s">
        <v>6</v>
      </c>
      <c r="D10" s="56">
        <v>4.21</v>
      </c>
    </row>
    <row r="11" spans="1:8" x14ac:dyDescent="0.25">
      <c r="A11" s="4" t="s">
        <v>7</v>
      </c>
      <c r="D11" s="55">
        <v>4.3</v>
      </c>
    </row>
    <row r="12" spans="1:8" x14ac:dyDescent="0.25">
      <c r="A12" s="4" t="s">
        <v>8</v>
      </c>
      <c r="D12" s="55">
        <v>4.37</v>
      </c>
    </row>
    <row r="13" spans="1:8" x14ac:dyDescent="0.25">
      <c r="A13" s="4" t="s">
        <v>43</v>
      </c>
      <c r="D13" s="55">
        <v>4.2383300000000004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4.37</v>
      </c>
      <c r="I43" s="16"/>
    </row>
    <row r="44" spans="1:9" x14ac:dyDescent="0.25">
      <c r="A44" s="4" t="s">
        <v>24</v>
      </c>
      <c r="C44" s="34">
        <f>+H45</f>
        <v>-0.16000000000000014</v>
      </c>
      <c r="D44" s="16"/>
      <c r="E44" s="4" t="s">
        <v>25</v>
      </c>
      <c r="F44" s="4"/>
      <c r="G44" s="4"/>
      <c r="H44" s="32">
        <f>+D10</f>
        <v>4.21</v>
      </c>
      <c r="I44" s="16"/>
    </row>
    <row r="45" spans="1:9" ht="13.8" thickBot="1" x14ac:dyDescent="0.3">
      <c r="A45" s="4" t="s">
        <v>26</v>
      </c>
      <c r="C45" s="35">
        <f>SUM(C43:C44)</f>
        <v>2.34</v>
      </c>
      <c r="D45" s="16"/>
      <c r="E45" s="4" t="s">
        <v>22</v>
      </c>
      <c r="F45" s="4"/>
      <c r="G45" s="4"/>
      <c r="H45" s="33">
        <f>+H44-H43</f>
        <v>-0.16000000000000014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-0.13166999999999973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4.37</v>
      </c>
      <c r="I55" s="16"/>
    </row>
    <row r="56" spans="1:9" x14ac:dyDescent="0.25">
      <c r="A56" s="4" t="s">
        <v>24</v>
      </c>
      <c r="C56" s="34">
        <f>+H57</f>
        <v>-7.0000000000000284E-2</v>
      </c>
      <c r="D56" s="16"/>
      <c r="E56" s="4" t="s">
        <v>31</v>
      </c>
      <c r="F56" s="4"/>
      <c r="G56" s="4"/>
      <c r="H56" s="32">
        <f>+D11</f>
        <v>4.3</v>
      </c>
      <c r="I56" s="16"/>
    </row>
    <row r="57" spans="1:9" ht="13.8" thickBot="1" x14ac:dyDescent="0.3">
      <c r="A57" s="4" t="s">
        <v>26</v>
      </c>
      <c r="C57" s="35">
        <f>SUM(C55:C56)</f>
        <v>2.4299999999999997</v>
      </c>
      <c r="D57" s="16"/>
      <c r="E57" s="4" t="s">
        <v>22</v>
      </c>
      <c r="F57" s="4"/>
      <c r="G57" s="4"/>
      <c r="H57" s="33">
        <f>+H56-H55</f>
        <v>-7.0000000000000284E-2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-0.13166999999999973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4.37</v>
      </c>
      <c r="I68" s="16"/>
    </row>
    <row r="69" spans="1:9" x14ac:dyDescent="0.25">
      <c r="A69" s="4" t="s">
        <v>24</v>
      </c>
      <c r="C69" s="34">
        <f>+H70</f>
        <v>-4.0000000000000036E-2</v>
      </c>
      <c r="D69" s="16"/>
      <c r="E69" s="1" t="s">
        <v>34</v>
      </c>
      <c r="F69" s="4"/>
      <c r="G69" s="4"/>
      <c r="H69" s="32">
        <f>ROUND((+D8+D9)/2,2)</f>
        <v>4.33</v>
      </c>
      <c r="I69" s="16"/>
    </row>
    <row r="70" spans="1:9" ht="13.8" thickBot="1" x14ac:dyDescent="0.3">
      <c r="A70" s="4" t="s">
        <v>26</v>
      </c>
      <c r="C70" s="35">
        <f>SUM(C68:C69)</f>
        <v>2.46</v>
      </c>
      <c r="D70" s="16"/>
      <c r="E70" s="4" t="s">
        <v>22</v>
      </c>
      <c r="F70" s="4"/>
      <c r="G70" s="4"/>
      <c r="H70" s="33">
        <f>+H69-H68</f>
        <v>-4.0000000000000036E-2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4.37</v>
      </c>
      <c r="I73" s="16"/>
    </row>
    <row r="74" spans="1:9" x14ac:dyDescent="0.25">
      <c r="A74" s="4" t="s">
        <v>48</v>
      </c>
      <c r="C74" s="44">
        <f>-(D8+(C72-D13)-C70)</f>
        <v>-0.11166999999999927</v>
      </c>
      <c r="D74" s="16"/>
      <c r="E74" s="1" t="s">
        <v>55</v>
      </c>
      <c r="F74" s="4"/>
      <c r="G74" s="4"/>
      <c r="H74" s="32">
        <f>+D9</f>
        <v>4.3499999999999996</v>
      </c>
      <c r="I74" s="16"/>
    </row>
    <row r="75" spans="1:9" ht="13.8" thickBot="1" x14ac:dyDescent="0.3">
      <c r="A75" s="4" t="s">
        <v>49</v>
      </c>
      <c r="C75" s="44">
        <f>-(D9+(C73-D13)-C70)</f>
        <v>-0.15166999999999931</v>
      </c>
      <c r="D75" s="16"/>
      <c r="E75" s="4" t="s">
        <v>22</v>
      </c>
      <c r="F75" s="4"/>
      <c r="G75" s="4"/>
      <c r="H75" s="33">
        <f>+H74-H73</f>
        <v>-2.0000000000000462E-2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4.37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4.3099999999999996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-6.0000000000000497E-2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abSelected="1" workbookViewId="0">
      <selection activeCell="C70" sqref="C70"/>
    </sheetView>
  </sheetViews>
  <sheetFormatPr defaultRowHeight="13.2" x14ac:dyDescent="0.25"/>
  <cols>
    <col min="1" max="1" width="14.6640625" customWidth="1"/>
    <col min="2" max="2" width="13" customWidth="1"/>
    <col min="3" max="3" width="13.109375" customWidth="1"/>
    <col min="4" max="4" width="10.33203125" customWidth="1"/>
    <col min="5" max="5" width="12.6640625" customWidth="1"/>
    <col min="6" max="6" width="7.109375" customWidth="1"/>
    <col min="7" max="7" width="15" customWidth="1"/>
    <col min="8" max="8" width="11.109375" customWidth="1"/>
    <col min="9" max="9" width="11" customWidth="1"/>
  </cols>
  <sheetData>
    <row r="1" spans="1:8" x14ac:dyDescent="0.25">
      <c r="A1" s="3" t="s">
        <v>0</v>
      </c>
    </row>
    <row r="2" spans="1:8" x14ac:dyDescent="0.25">
      <c r="A2" s="15" t="s">
        <v>1</v>
      </c>
      <c r="B2" s="14"/>
      <c r="C2" s="14"/>
      <c r="D2" s="10"/>
      <c r="E2" s="10"/>
    </row>
    <row r="3" spans="1:8" x14ac:dyDescent="0.25">
      <c r="A3" s="36">
        <v>36708</v>
      </c>
      <c r="B3" s="8"/>
    </row>
    <row r="4" spans="1:8" x14ac:dyDescent="0.25">
      <c r="D4" s="38"/>
    </row>
    <row r="8" spans="1:8" x14ac:dyDescent="0.25">
      <c r="A8" s="1" t="s">
        <v>3</v>
      </c>
      <c r="D8" s="55">
        <v>4.29</v>
      </c>
      <c r="G8" t="s">
        <v>4</v>
      </c>
      <c r="H8" s="54">
        <v>31</v>
      </c>
    </row>
    <row r="9" spans="1:8" x14ac:dyDescent="0.25">
      <c r="A9" s="1" t="s">
        <v>5</v>
      </c>
      <c r="D9" s="55">
        <v>4.29</v>
      </c>
    </row>
    <row r="10" spans="1:8" x14ac:dyDescent="0.25">
      <c r="A10" s="4" t="s">
        <v>6</v>
      </c>
      <c r="D10" s="56">
        <v>4.2</v>
      </c>
    </row>
    <row r="11" spans="1:8" x14ac:dyDescent="0.25">
      <c r="A11" s="4" t="s">
        <v>7</v>
      </c>
      <c r="D11" s="55">
        <v>4.28</v>
      </c>
    </row>
    <row r="12" spans="1:8" x14ac:dyDescent="0.25">
      <c r="A12" s="4" t="s">
        <v>8</v>
      </c>
      <c r="D12" s="55">
        <v>4.3600000000000003</v>
      </c>
    </row>
    <row r="13" spans="1:8" x14ac:dyDescent="0.25">
      <c r="A13" s="4" t="s">
        <v>43</v>
      </c>
      <c r="D13" s="55">
        <v>4.5382999999999996</v>
      </c>
    </row>
    <row r="17" spans="1:6" x14ac:dyDescent="0.25">
      <c r="A17" s="59" t="s">
        <v>53</v>
      </c>
      <c r="B17" s="22"/>
      <c r="C17" s="22"/>
      <c r="D17" s="22"/>
      <c r="E17" s="22"/>
      <c r="F17" s="22"/>
    </row>
    <row r="18" spans="1:6" x14ac:dyDescent="0.25">
      <c r="A18" s="17" t="s">
        <v>9</v>
      </c>
      <c r="B18" s="4"/>
      <c r="C18" s="4"/>
      <c r="D18" s="4"/>
      <c r="E18" s="16"/>
      <c r="F18" s="22"/>
    </row>
    <row r="19" spans="1:6" x14ac:dyDescent="0.25">
      <c r="A19" s="4" t="s">
        <v>40</v>
      </c>
      <c r="B19" s="4"/>
      <c r="C19" s="4"/>
      <c r="D19" s="4"/>
      <c r="E19" s="16"/>
      <c r="F19" s="22"/>
    </row>
    <row r="20" spans="1:6" x14ac:dyDescent="0.25">
      <c r="A20" s="4"/>
      <c r="B20" s="4"/>
      <c r="C20" s="4"/>
      <c r="D20" s="4"/>
      <c r="E20" s="16"/>
      <c r="F20" s="22"/>
    </row>
    <row r="21" spans="1:6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5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5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5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5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5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5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5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5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5">
      <c r="A30" s="4"/>
      <c r="B30" s="26">
        <v>2000</v>
      </c>
      <c r="C30" s="25">
        <f>3.5-0.17</f>
        <v>3.33</v>
      </c>
      <c r="F30" s="24"/>
    </row>
    <row r="31" spans="1:6" x14ac:dyDescent="0.25">
      <c r="A31" s="4"/>
      <c r="B31" s="23"/>
      <c r="C31" s="4"/>
      <c r="D31" s="4"/>
      <c r="E31" s="16"/>
      <c r="F31" s="22"/>
    </row>
    <row r="32" spans="1:6" x14ac:dyDescent="0.25">
      <c r="A32" s="4" t="s">
        <v>16</v>
      </c>
      <c r="B32" s="4"/>
      <c r="C32" s="4"/>
      <c r="D32" s="4"/>
      <c r="E32" s="16"/>
      <c r="F32" s="22"/>
    </row>
    <row r="33" spans="1:9" x14ac:dyDescent="0.25">
      <c r="A33" s="4"/>
      <c r="B33" s="4"/>
      <c r="C33" s="4"/>
      <c r="D33" s="4"/>
      <c r="E33" s="16"/>
      <c r="F33" s="22"/>
    </row>
    <row r="34" spans="1:9" x14ac:dyDescent="0.25">
      <c r="A34" s="4" t="s">
        <v>17</v>
      </c>
      <c r="B34" s="4"/>
      <c r="C34" s="4"/>
      <c r="D34" s="4"/>
      <c r="E34" s="16"/>
      <c r="F34" s="22"/>
    </row>
    <row r="35" spans="1:9" x14ac:dyDescent="0.25">
      <c r="A35" s="4"/>
      <c r="B35" s="4"/>
      <c r="C35" s="4"/>
      <c r="D35" s="4"/>
      <c r="E35" s="16"/>
      <c r="F35" s="22"/>
    </row>
    <row r="36" spans="1:9" x14ac:dyDescent="0.25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5">
      <c r="A37" s="18"/>
      <c r="B37" s="21"/>
      <c r="C37" s="21"/>
      <c r="D37" s="21"/>
      <c r="E37" s="21"/>
      <c r="F37" s="5"/>
      <c r="G37" s="5"/>
      <c r="H37" s="5"/>
    </row>
    <row r="38" spans="1:9" x14ac:dyDescent="0.25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5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5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5">
      <c r="A43" s="4" t="s">
        <v>23</v>
      </c>
      <c r="C43" s="29">
        <v>2.5</v>
      </c>
      <c r="E43" s="4" t="s">
        <v>8</v>
      </c>
      <c r="H43" s="29">
        <f>+D12</f>
        <v>4.3600000000000003</v>
      </c>
      <c r="I43" s="16"/>
    </row>
    <row r="44" spans="1:9" x14ac:dyDescent="0.25">
      <c r="A44" s="4" t="s">
        <v>24</v>
      </c>
      <c r="C44" s="34">
        <f>+H45</f>
        <v>-0.16000000000000014</v>
      </c>
      <c r="D44" s="16"/>
      <c r="E44" s="4" t="s">
        <v>25</v>
      </c>
      <c r="F44" s="4"/>
      <c r="G44" s="4"/>
      <c r="H44" s="32">
        <f>+D10</f>
        <v>4.2</v>
      </c>
      <c r="I44" s="16"/>
    </row>
    <row r="45" spans="1:9" ht="13.8" thickBot="1" x14ac:dyDescent="0.3">
      <c r="A45" s="4" t="s">
        <v>26</v>
      </c>
      <c r="C45" s="35">
        <f>SUM(C43:C44)</f>
        <v>2.34</v>
      </c>
      <c r="D45" s="16"/>
      <c r="E45" s="4" t="s">
        <v>22</v>
      </c>
      <c r="F45" s="4"/>
      <c r="G45" s="4"/>
      <c r="H45" s="33">
        <f>+H44-H43</f>
        <v>-0.16000000000000014</v>
      </c>
      <c r="I45" s="16"/>
    </row>
    <row r="46" spans="1:9" ht="13.8" thickTop="1" x14ac:dyDescent="0.25">
      <c r="A46" s="4"/>
      <c r="C46" s="41"/>
      <c r="D46" s="16"/>
      <c r="E46" s="4"/>
      <c r="F46" s="4"/>
      <c r="G46" s="4"/>
      <c r="H46" s="42"/>
      <c r="I46" s="16"/>
    </row>
    <row r="47" spans="1:9" x14ac:dyDescent="0.25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5">
      <c r="A48" s="4" t="s">
        <v>44</v>
      </c>
      <c r="C48" s="44">
        <f>-(D10+(C47-D13)-C45)</f>
        <v>0.17829999999999924</v>
      </c>
      <c r="D48" s="16"/>
      <c r="E48" s="4"/>
      <c r="F48" s="4"/>
      <c r="G48" s="4"/>
      <c r="H48" s="42"/>
      <c r="I48" s="16"/>
    </row>
    <row r="49" spans="1:9" x14ac:dyDescent="0.25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5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5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5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5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5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5">
      <c r="A55" s="4" t="s">
        <v>23</v>
      </c>
      <c r="C55" s="29">
        <v>2.5</v>
      </c>
      <c r="E55" s="4" t="s">
        <v>8</v>
      </c>
      <c r="H55" s="29">
        <f>+D12</f>
        <v>4.3600000000000003</v>
      </c>
      <c r="I55" s="16"/>
    </row>
    <row r="56" spans="1:9" x14ac:dyDescent="0.25">
      <c r="A56" s="4" t="s">
        <v>24</v>
      </c>
      <c r="C56" s="34">
        <f>+H57</f>
        <v>-8.0000000000000071E-2</v>
      </c>
      <c r="D56" s="16"/>
      <c r="E56" s="4" t="s">
        <v>31</v>
      </c>
      <c r="F56" s="4"/>
      <c r="G56" s="4"/>
      <c r="H56" s="32">
        <f>+D11</f>
        <v>4.28</v>
      </c>
      <c r="I56" s="16"/>
    </row>
    <row r="57" spans="1:9" ht="13.8" thickBot="1" x14ac:dyDescent="0.3">
      <c r="A57" s="4" t="s">
        <v>26</v>
      </c>
      <c r="C57" s="35">
        <f>SUM(C55:C56)</f>
        <v>2.42</v>
      </c>
      <c r="D57" s="16"/>
      <c r="E57" s="4" t="s">
        <v>22</v>
      </c>
      <c r="F57" s="4"/>
      <c r="G57" s="4"/>
      <c r="H57" s="33">
        <f>+H56-H55</f>
        <v>-8.0000000000000071E-2</v>
      </c>
      <c r="I57" s="16"/>
    </row>
    <row r="58" spans="1:9" ht="13.8" thickTop="1" x14ac:dyDescent="0.25">
      <c r="A58" s="4"/>
      <c r="C58" s="41"/>
      <c r="D58" s="16"/>
      <c r="E58" s="4"/>
      <c r="F58" s="4"/>
      <c r="G58" s="4"/>
      <c r="H58" s="42"/>
      <c r="I58" s="16"/>
    </row>
    <row r="59" spans="1:9" x14ac:dyDescent="0.25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5">
      <c r="A60" s="4" t="s">
        <v>44</v>
      </c>
      <c r="C60" s="44">
        <f>-(D11+(C59-D13)-C57)</f>
        <v>0.17829999999999924</v>
      </c>
      <c r="D60" s="16"/>
      <c r="E60" s="4"/>
      <c r="F60" s="4"/>
      <c r="G60" s="4"/>
      <c r="H60" s="42"/>
      <c r="I60" s="16"/>
    </row>
    <row r="61" spans="1:9" x14ac:dyDescent="0.25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5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5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5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5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5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5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5">
      <c r="A68" s="4" t="s">
        <v>23</v>
      </c>
      <c r="C68" s="29">
        <v>2.5</v>
      </c>
      <c r="D68" s="16"/>
      <c r="E68" s="4" t="s">
        <v>8</v>
      </c>
      <c r="H68" s="29">
        <f>+D12</f>
        <v>4.3600000000000003</v>
      </c>
      <c r="I68" s="16"/>
    </row>
    <row r="69" spans="1:9" x14ac:dyDescent="0.25">
      <c r="A69" s="4" t="s">
        <v>24</v>
      </c>
      <c r="C69" s="34">
        <f>+H70</f>
        <v>-7.0000000000000284E-2</v>
      </c>
      <c r="D69" s="16"/>
      <c r="E69" s="1" t="s">
        <v>34</v>
      </c>
      <c r="F69" s="4"/>
      <c r="G69" s="4"/>
      <c r="H69" s="32">
        <f>ROUND((+D8+D9)/2,2)</f>
        <v>4.29</v>
      </c>
      <c r="I69" s="16"/>
    </row>
    <row r="70" spans="1:9" ht="13.8" thickBot="1" x14ac:dyDescent="0.3">
      <c r="A70" s="4" t="s">
        <v>26</v>
      </c>
      <c r="C70" s="35">
        <f>SUM(C68:C69)</f>
        <v>2.4299999999999997</v>
      </c>
      <c r="D70" s="16"/>
      <c r="E70" s="4" t="s">
        <v>22</v>
      </c>
      <c r="F70" s="4"/>
      <c r="G70" s="4"/>
      <c r="H70" s="33">
        <f>+H69-H68</f>
        <v>-7.0000000000000284E-2</v>
      </c>
      <c r="I70" s="16"/>
    </row>
    <row r="71" spans="1:9" ht="13.8" thickTop="1" x14ac:dyDescent="0.25">
      <c r="A71" s="4"/>
      <c r="C71" s="41"/>
      <c r="D71" s="16"/>
      <c r="E71" s="4"/>
      <c r="F71" s="4"/>
      <c r="G71" s="4"/>
      <c r="H71" s="42"/>
      <c r="I71" s="16"/>
    </row>
    <row r="72" spans="1:9" x14ac:dyDescent="0.25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5">
      <c r="A73" s="4" t="s">
        <v>47</v>
      </c>
      <c r="C73" s="45">
        <v>2.5</v>
      </c>
      <c r="D73" s="16"/>
      <c r="E73" s="4" t="s">
        <v>8</v>
      </c>
      <c r="H73" s="29">
        <f>+D12</f>
        <v>4.3600000000000003</v>
      </c>
      <c r="I73" s="16"/>
    </row>
    <row r="74" spans="1:9" x14ac:dyDescent="0.25">
      <c r="A74" s="4" t="s">
        <v>48</v>
      </c>
      <c r="C74" s="44">
        <f>-(D8+(C72-D13)-C70)</f>
        <v>0.17829999999999924</v>
      </c>
      <c r="D74" s="16"/>
      <c r="E74" s="1" t="s">
        <v>55</v>
      </c>
      <c r="F74" s="4"/>
      <c r="G74" s="4"/>
      <c r="H74" s="32">
        <f>+D9</f>
        <v>4.29</v>
      </c>
      <c r="I74" s="16"/>
    </row>
    <row r="75" spans="1:9" ht="13.8" thickBot="1" x14ac:dyDescent="0.3">
      <c r="A75" s="4" t="s">
        <v>49</v>
      </c>
      <c r="C75" s="44">
        <f>-(D9+(C73-D13)-C70)</f>
        <v>0.17829999999999924</v>
      </c>
      <c r="D75" s="16"/>
      <c r="E75" s="4" t="s">
        <v>22</v>
      </c>
      <c r="F75" s="4"/>
      <c r="G75" s="4"/>
      <c r="H75" s="33">
        <f>+H74-H73</f>
        <v>-7.0000000000000284E-2</v>
      </c>
      <c r="I75" s="16"/>
    </row>
    <row r="76" spans="1:9" ht="13.8" thickTop="1" x14ac:dyDescent="0.25">
      <c r="A76" s="4"/>
      <c r="C76" s="43"/>
      <c r="D76" s="16"/>
      <c r="E76" s="16"/>
      <c r="F76" s="16"/>
      <c r="G76" s="16"/>
      <c r="H76" s="16"/>
      <c r="I76" s="16"/>
    </row>
    <row r="77" spans="1:9" x14ac:dyDescent="0.25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6" x14ac:dyDescent="0.3">
      <c r="A78" s="10"/>
      <c r="B78" s="13"/>
      <c r="C78" s="13"/>
      <c r="D78" s="11"/>
      <c r="E78" s="4" t="s">
        <v>8</v>
      </c>
      <c r="H78" s="29">
        <f>+D12</f>
        <v>4.3600000000000003</v>
      </c>
      <c r="I78" s="11"/>
    </row>
    <row r="79" spans="1:9" ht="15.6" x14ac:dyDescent="0.3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4.29</v>
      </c>
      <c r="I79" s="11"/>
    </row>
    <row r="80" spans="1:9" ht="16.2" thickBot="1" x14ac:dyDescent="0.35">
      <c r="A80" s="12"/>
      <c r="B80" s="11"/>
      <c r="C80" s="11"/>
      <c r="D80" s="11"/>
      <c r="E80" s="4" t="s">
        <v>22</v>
      </c>
      <c r="F80" s="4"/>
      <c r="G80" s="4"/>
      <c r="H80" s="33">
        <f>+H79-H78</f>
        <v>-7.0000000000000284E-2</v>
      </c>
      <c r="I80" s="11"/>
    </row>
    <row r="81" spans="1:9" ht="16.2" thickTop="1" x14ac:dyDescent="0.3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2"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 t="s">
        <v>42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2.02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2.06</v>
      </c>
      <c r="K9" s="6"/>
    </row>
    <row r="10" spans="1:11" x14ac:dyDescent="0.25">
      <c r="A10" s="4" t="s">
        <v>6</v>
      </c>
      <c r="D10" s="40">
        <v>1.95</v>
      </c>
      <c r="K10" s="6"/>
    </row>
    <row r="11" spans="1:11" x14ac:dyDescent="0.25">
      <c r="A11" s="4" t="s">
        <v>7</v>
      </c>
      <c r="D11" s="39">
        <v>2.06</v>
      </c>
      <c r="K11" s="6"/>
    </row>
    <row r="12" spans="1:11" x14ac:dyDescent="0.25">
      <c r="A12" s="4" t="s">
        <v>8</v>
      </c>
      <c r="D12" s="39">
        <v>2.15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2.15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0.19999999999999996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2.25</v>
      </c>
      <c r="D45" s="16"/>
      <c r="E45" s="4" t="s">
        <v>22</v>
      </c>
      <c r="F45" s="4"/>
      <c r="G45" s="4"/>
      <c r="H45" s="33">
        <f>+H43-H44</f>
        <v>0.19999999999999996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2.15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8.9999999999999858E-2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8.9999999999999858E-2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2.15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H54" sqref="H54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35582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2.2400000000000002</v>
      </c>
      <c r="K9" s="6"/>
    </row>
    <row r="10" spans="1:11" x14ac:dyDescent="0.25">
      <c r="A10" s="4" t="s">
        <v>6</v>
      </c>
      <c r="D10" s="40">
        <v>2.13</v>
      </c>
      <c r="K10" s="6"/>
    </row>
    <row r="11" spans="1:11" x14ac:dyDescent="0.25">
      <c r="A11" s="4" t="s">
        <v>7</v>
      </c>
      <c r="D11" s="39">
        <v>2.2400000000000002</v>
      </c>
      <c r="K11" s="6"/>
    </row>
    <row r="12" spans="1:11" x14ac:dyDescent="0.25">
      <c r="A12" s="4" t="s">
        <v>8</v>
      </c>
      <c r="D12" s="39">
        <v>2.31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0.18000000000000016</v>
      </c>
      <c r="D44" s="16"/>
      <c r="E44" s="4" t="s">
        <v>25</v>
      </c>
      <c r="F44" s="4"/>
      <c r="G44" s="4"/>
      <c r="H44" s="32">
        <f>+D10</f>
        <v>2.13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2.27</v>
      </c>
      <c r="D45" s="16"/>
      <c r="E45" s="4" t="s">
        <v>22</v>
      </c>
      <c r="F45" s="4"/>
      <c r="G45" s="4"/>
      <c r="H45" s="33">
        <f>+H43-H44</f>
        <v>0.18000000000000016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2.2400000000000002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2.23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35612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2.0699999999999998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2.08</v>
      </c>
      <c r="K9" s="6"/>
    </row>
    <row r="10" spans="1:11" x14ac:dyDescent="0.25">
      <c r="A10" s="4" t="s">
        <v>6</v>
      </c>
      <c r="D10" s="40">
        <v>2.0099999999999998</v>
      </c>
      <c r="K10" s="6"/>
    </row>
    <row r="11" spans="1:11" x14ac:dyDescent="0.25">
      <c r="A11" s="4" t="s">
        <v>7</v>
      </c>
      <c r="D11" s="39">
        <v>2.08</v>
      </c>
      <c r="K11" s="6"/>
    </row>
    <row r="12" spans="1:11" x14ac:dyDescent="0.25">
      <c r="A12" s="4" t="s">
        <v>8</v>
      </c>
      <c r="D12" s="39">
        <v>2.16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2.16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2.0099999999999998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2.16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2.08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2.16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2.08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35643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2.11</v>
      </c>
      <c r="G8" t="s">
        <v>4</v>
      </c>
      <c r="H8" s="9">
        <v>31</v>
      </c>
      <c r="K8" s="6"/>
    </row>
    <row r="9" spans="1:11" x14ac:dyDescent="0.25">
      <c r="A9" s="1" t="s">
        <v>5</v>
      </c>
      <c r="D9" s="39">
        <v>2.13</v>
      </c>
      <c r="K9" s="6"/>
    </row>
    <row r="10" spans="1:11" x14ac:dyDescent="0.25">
      <c r="A10" s="4" t="s">
        <v>6</v>
      </c>
      <c r="D10" s="40">
        <v>2.06</v>
      </c>
      <c r="K10" s="6"/>
    </row>
    <row r="11" spans="1:11" x14ac:dyDescent="0.25">
      <c r="A11" s="4" t="s">
        <v>7</v>
      </c>
      <c r="D11" s="39">
        <v>2.12</v>
      </c>
      <c r="K11" s="6"/>
    </row>
    <row r="12" spans="1:11" x14ac:dyDescent="0.25">
      <c r="A12" s="4" t="s">
        <v>8</v>
      </c>
      <c r="D12" s="39">
        <v>2.19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2.19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2.19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2.12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2.19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2.12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3.2" x14ac:dyDescent="0.25"/>
  <cols>
    <col min="1" max="1" width="16.44140625" customWidth="1"/>
    <col min="2" max="2" width="10.33203125" customWidth="1"/>
    <col min="7" max="7" width="15.6640625" customWidth="1"/>
    <col min="8" max="8" width="10.6640625" customWidth="1"/>
    <col min="9" max="9" width="12.6640625" customWidth="1"/>
  </cols>
  <sheetData>
    <row r="1" spans="1:11" x14ac:dyDescent="0.25">
      <c r="A1" s="3" t="s">
        <v>0</v>
      </c>
      <c r="K1" s="6"/>
    </row>
    <row r="2" spans="1:11" x14ac:dyDescent="0.25">
      <c r="A2" s="15" t="s">
        <v>1</v>
      </c>
      <c r="B2" s="14"/>
      <c r="C2" s="14"/>
      <c r="D2" s="10"/>
      <c r="E2" s="10"/>
      <c r="K2" s="6"/>
    </row>
    <row r="3" spans="1:11" x14ac:dyDescent="0.25">
      <c r="A3" s="36">
        <v>35674</v>
      </c>
      <c r="B3" s="8"/>
      <c r="K3" s="6"/>
    </row>
    <row r="4" spans="1:11" x14ac:dyDescent="0.25">
      <c r="D4" s="38"/>
      <c r="K4" s="6"/>
    </row>
    <row r="5" spans="1:11" x14ac:dyDescent="0.25">
      <c r="K5" s="6"/>
    </row>
    <row r="6" spans="1:11" x14ac:dyDescent="0.25">
      <c r="K6" s="6"/>
    </row>
    <row r="7" spans="1:11" x14ac:dyDescent="0.25">
      <c r="K7" s="6"/>
    </row>
    <row r="8" spans="1:11" x14ac:dyDescent="0.25">
      <c r="A8" s="1" t="s">
        <v>3</v>
      </c>
      <c r="D8" s="39">
        <v>2.46</v>
      </c>
      <c r="G8" t="s">
        <v>4</v>
      </c>
      <c r="H8" s="9">
        <v>30</v>
      </c>
      <c r="K8" s="6"/>
    </row>
    <row r="9" spans="1:11" x14ac:dyDescent="0.25">
      <c r="A9" s="1" t="s">
        <v>5</v>
      </c>
      <c r="D9" s="39">
        <v>2.4700000000000002</v>
      </c>
      <c r="K9" s="6"/>
    </row>
    <row r="10" spans="1:11" x14ac:dyDescent="0.25">
      <c r="A10" s="4" t="s">
        <v>6</v>
      </c>
      <c r="D10" s="40">
        <v>2.42</v>
      </c>
      <c r="K10" s="6"/>
    </row>
    <row r="11" spans="1:11" x14ac:dyDescent="0.25">
      <c r="A11" s="4" t="s">
        <v>7</v>
      </c>
      <c r="D11" s="39">
        <v>2.4900000000000002</v>
      </c>
      <c r="K11" s="6"/>
    </row>
    <row r="12" spans="1:11" x14ac:dyDescent="0.25">
      <c r="A12" s="4" t="s">
        <v>8</v>
      </c>
      <c r="D12" s="39">
        <v>2.57</v>
      </c>
      <c r="K12" s="6"/>
    </row>
    <row r="13" spans="1:11" x14ac:dyDescent="0.25">
      <c r="K13" s="6"/>
    </row>
    <row r="14" spans="1:11" x14ac:dyDescent="0.25">
      <c r="K14" s="6"/>
    </row>
    <row r="15" spans="1:11" x14ac:dyDescent="0.25">
      <c r="K15" s="6"/>
    </row>
    <row r="16" spans="1:11" x14ac:dyDescent="0.25">
      <c r="K16" s="6"/>
    </row>
    <row r="17" spans="1:11" x14ac:dyDescent="0.25">
      <c r="A17" s="22"/>
      <c r="B17" s="22"/>
      <c r="C17" s="22"/>
      <c r="D17" s="22"/>
      <c r="E17" s="22"/>
      <c r="F17" s="22"/>
      <c r="K17" s="6"/>
    </row>
    <row r="18" spans="1:11" x14ac:dyDescent="0.25">
      <c r="A18" s="17" t="s">
        <v>9</v>
      </c>
      <c r="B18" s="4"/>
      <c r="C18" s="4"/>
      <c r="D18" s="4"/>
      <c r="E18" s="16"/>
      <c r="F18" s="22"/>
      <c r="K18" s="6"/>
    </row>
    <row r="19" spans="1:11" x14ac:dyDescent="0.25">
      <c r="A19" s="4" t="s">
        <v>40</v>
      </c>
      <c r="B19" s="4"/>
      <c r="C19" s="4"/>
      <c r="D19" s="4"/>
      <c r="E19" s="16"/>
      <c r="F19" s="22"/>
      <c r="K19" s="6"/>
    </row>
    <row r="20" spans="1:11" x14ac:dyDescent="0.25">
      <c r="A20" s="4"/>
      <c r="B20" s="4"/>
      <c r="C20" s="4"/>
      <c r="D20" s="4"/>
      <c r="E20" s="16"/>
      <c r="F20" s="22"/>
      <c r="K20" s="6"/>
    </row>
    <row r="21" spans="1:11" x14ac:dyDescent="0.25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5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5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5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5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5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5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5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5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5">
      <c r="A30" s="4"/>
      <c r="B30" s="26">
        <v>2000</v>
      </c>
      <c r="C30" s="25">
        <v>3.33</v>
      </c>
      <c r="F30" s="24"/>
      <c r="K30" s="6"/>
    </row>
    <row r="31" spans="1:11" x14ac:dyDescent="0.25">
      <c r="A31" s="4"/>
      <c r="B31" s="23"/>
      <c r="C31" s="4"/>
      <c r="D31" s="4"/>
      <c r="E31" s="16"/>
      <c r="F31" s="22"/>
      <c r="K31" s="6"/>
    </row>
    <row r="32" spans="1:11" x14ac:dyDescent="0.25">
      <c r="A32" s="4" t="s">
        <v>16</v>
      </c>
      <c r="B32" s="4"/>
      <c r="C32" s="4"/>
      <c r="D32" s="4"/>
      <c r="E32" s="16"/>
      <c r="F32" s="22"/>
      <c r="K32" s="6"/>
    </row>
    <row r="33" spans="1:14" x14ac:dyDescent="0.25">
      <c r="A33" s="4"/>
      <c r="B33" s="4"/>
      <c r="C33" s="4"/>
      <c r="D33" s="4"/>
      <c r="E33" s="16"/>
      <c r="F33" s="22"/>
      <c r="K33" s="6"/>
    </row>
    <row r="34" spans="1:14" x14ac:dyDescent="0.25">
      <c r="A34" s="4" t="s">
        <v>17</v>
      </c>
      <c r="B34" s="4"/>
      <c r="C34" s="4"/>
      <c r="D34" s="4"/>
      <c r="E34" s="16"/>
      <c r="F34" s="22"/>
      <c r="K34" s="6"/>
    </row>
    <row r="35" spans="1:14" x14ac:dyDescent="0.25">
      <c r="A35" s="4"/>
      <c r="B35" s="4"/>
      <c r="C35" s="4"/>
      <c r="D35" s="4"/>
      <c r="E35" s="16"/>
      <c r="F35" s="22"/>
      <c r="K35" s="6"/>
    </row>
    <row r="36" spans="1:14" x14ac:dyDescent="0.25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5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0.199999999999999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0.19999999999999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0.19999999999999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0.199999999999999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0.199999999999999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5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2.57</v>
      </c>
      <c r="I43" s="16"/>
      <c r="J43" s="16"/>
      <c r="L43" s="16"/>
      <c r="M43" s="16"/>
      <c r="N43" s="16"/>
    </row>
    <row r="44" spans="1:14" s="2" customFormat="1" x14ac:dyDescent="0.25">
      <c r="A44" s="4" t="s">
        <v>24</v>
      </c>
      <c r="B44"/>
      <c r="C44" s="34">
        <f>+H45</f>
        <v>0.14999999999999991</v>
      </c>
      <c r="D44" s="16"/>
      <c r="E44" s="4" t="s">
        <v>25</v>
      </c>
      <c r="F44" s="4"/>
      <c r="G44" s="4"/>
      <c r="H44" s="32">
        <f>+D10</f>
        <v>2.42</v>
      </c>
      <c r="I44" s="16"/>
      <c r="J44" s="16"/>
      <c r="L44" s="16"/>
      <c r="M44" s="16"/>
      <c r="N44" s="16"/>
    </row>
    <row r="45" spans="1:14" s="2" customFormat="1" ht="13.8" thickBot="1" x14ac:dyDescent="0.3">
      <c r="A45" s="4" t="s">
        <v>26</v>
      </c>
      <c r="B45"/>
      <c r="C45" s="35">
        <f>+C43-C44</f>
        <v>2.3000000000000003</v>
      </c>
      <c r="D45" s="16"/>
      <c r="E45" s="4" t="s">
        <v>22</v>
      </c>
      <c r="F45" s="4"/>
      <c r="G45" s="4"/>
      <c r="H45" s="33">
        <f>+H43-H44</f>
        <v>0.14999999999999991</v>
      </c>
      <c r="I45" s="16"/>
      <c r="J45" s="16"/>
      <c r="L45" s="16"/>
      <c r="M45" s="16"/>
      <c r="N45" s="16"/>
    </row>
    <row r="46" spans="1:14" s="2" customFormat="1" ht="10.8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0.19999999999999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0.199999999999999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0.19999999999999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0.199999999999999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0.199999999999999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5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2.57</v>
      </c>
      <c r="I52" s="16"/>
      <c r="J52" s="16"/>
      <c r="L52" s="16"/>
      <c r="M52" s="16"/>
      <c r="N52" s="16"/>
    </row>
    <row r="53" spans="1:14" s="2" customFormat="1" x14ac:dyDescent="0.25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2.4900000000000002</v>
      </c>
      <c r="I53" s="16"/>
      <c r="J53" s="16"/>
      <c r="L53" s="16"/>
      <c r="M53" s="16"/>
      <c r="N53" s="16"/>
    </row>
    <row r="54" spans="1:14" s="2" customFormat="1" ht="13.8" thickBot="1" x14ac:dyDescent="0.3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0.8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0.19999999999999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0.199999999999999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0.19999999999999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0.199999999999999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0.199999999999999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0.19999999999999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5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2.57</v>
      </c>
      <c r="I62" s="16"/>
      <c r="J62" s="16"/>
      <c r="L62" s="16"/>
      <c r="M62" s="16"/>
      <c r="N62" s="16"/>
    </row>
    <row r="63" spans="1:14" s="2" customFormat="1" x14ac:dyDescent="0.25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2.4700000000000002</v>
      </c>
      <c r="I63" s="16"/>
      <c r="J63" s="16"/>
      <c r="L63" s="16"/>
      <c r="M63" s="16"/>
      <c r="N63" s="16"/>
    </row>
    <row r="64" spans="1:14" s="2" customFormat="1" ht="13.8" thickBot="1" x14ac:dyDescent="0.3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0.8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0.19999999999999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6" x14ac:dyDescent="0.3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6" x14ac:dyDescent="0.3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6" x14ac:dyDescent="0.3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11</vt:i4>
      </vt:variant>
    </vt:vector>
  </HeadingPairs>
  <TitlesOfParts>
    <vt:vector size="53" baseType="lpstr">
      <vt:lpstr>firm9701</vt:lpstr>
      <vt:lpstr>firm9702</vt:lpstr>
      <vt:lpstr>firm9703</vt:lpstr>
      <vt:lpstr>firm9704</vt:lpstr>
      <vt:lpstr>firm9705</vt:lpstr>
      <vt:lpstr>firm9706</vt:lpstr>
      <vt:lpstr>firm9707</vt:lpstr>
      <vt:lpstr>firm9708</vt:lpstr>
      <vt:lpstr>firm9709</vt:lpstr>
      <vt:lpstr>firm9710</vt:lpstr>
      <vt:lpstr>firm9711</vt:lpstr>
      <vt:lpstr>firm9712</vt:lpstr>
      <vt:lpstr>firm9801</vt:lpstr>
      <vt:lpstr>firm9803</vt:lpstr>
      <vt:lpstr>firm9804</vt:lpstr>
      <vt:lpstr>firm9805</vt:lpstr>
      <vt:lpstr>firm9806</vt:lpstr>
      <vt:lpstr>firm9807</vt:lpstr>
      <vt:lpstr>firm9808</vt:lpstr>
      <vt:lpstr>firm9809</vt:lpstr>
      <vt:lpstr>firm9810</vt:lpstr>
      <vt:lpstr>firm9811</vt:lpstr>
      <vt:lpstr>firm9812</vt:lpstr>
      <vt:lpstr>firm9901</vt:lpstr>
      <vt:lpstr>firm9902</vt:lpstr>
      <vt:lpstr>firm9903</vt:lpstr>
      <vt:lpstr>firm9904</vt:lpstr>
      <vt:lpstr>firm9905</vt:lpstr>
      <vt:lpstr>firm9906</vt:lpstr>
      <vt:lpstr>firm9907</vt:lpstr>
      <vt:lpstr>firm9908</vt:lpstr>
      <vt:lpstr>firm9909</vt:lpstr>
      <vt:lpstr>firm9910</vt:lpstr>
      <vt:lpstr>9911</vt:lpstr>
      <vt:lpstr>9912</vt:lpstr>
      <vt:lpstr>Jan00</vt:lpstr>
      <vt:lpstr>Feb00</vt:lpstr>
      <vt:lpstr>Mar00</vt:lpstr>
      <vt:lpstr>Apr00</vt:lpstr>
      <vt:lpstr>May00</vt:lpstr>
      <vt:lpstr>Jun00</vt:lpstr>
      <vt:lpstr>Jul00</vt:lpstr>
      <vt:lpstr>'9911'!Print_Area</vt:lpstr>
      <vt:lpstr>'9912'!Print_Area</vt:lpstr>
      <vt:lpstr>Apr00!Print_Area</vt:lpstr>
      <vt:lpstr>Feb00!Print_Area</vt:lpstr>
      <vt:lpstr>firm9908!Print_Area</vt:lpstr>
      <vt:lpstr>firm9909!Print_Area</vt:lpstr>
      <vt:lpstr>Jan00!Print_Area</vt:lpstr>
      <vt:lpstr>Jul00!Print_Area</vt:lpstr>
      <vt:lpstr>Jun00!Print_Area</vt:lpstr>
      <vt:lpstr>Mar00!Print_Area</vt:lpstr>
      <vt:lpstr>May00!Print_Area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2000-02-25T16:16:40Z</cp:lastPrinted>
  <dcterms:created xsi:type="dcterms:W3CDTF">1998-01-20T23:08:30Z</dcterms:created>
  <dcterms:modified xsi:type="dcterms:W3CDTF">2023-09-10T14:57:04Z</dcterms:modified>
</cp:coreProperties>
</file>