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76" windowWidth="11400" windowHeight="5880" firstSheet="1" activeTab="4"/>
  </bookViews>
  <sheets>
    <sheet name="Coke Ratios" sheetId="4" r:id="rId1"/>
    <sheet name="Coke Financials" sheetId="3" r:id="rId2"/>
    <sheet name="Quaker Ratios" sheetId="5" r:id="rId3"/>
    <sheet name="Quaker Financials" sheetId="1" r:id="rId4"/>
    <sheet name="Pepsi Ratios" sheetId="7" r:id="rId5"/>
    <sheet name="Pepsi Financials" sheetId="6" r:id="rId6"/>
    <sheet name="Other Profile Information" sheetId="2" r:id="rId7"/>
  </sheets>
  <calcPr calcId="80000"/>
</workbook>
</file>

<file path=xl/calcChain.xml><?xml version="1.0" encoding="utf-8"?>
<calcChain xmlns="http://schemas.openxmlformats.org/spreadsheetml/2006/main">
  <c r="C4" i="4" l="1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3" i="4"/>
  <c r="D13" i="4"/>
  <c r="E13" i="4"/>
  <c r="C14" i="4"/>
  <c r="D14" i="4"/>
  <c r="E14" i="4"/>
  <c r="C15" i="4"/>
  <c r="D15" i="4"/>
  <c r="E15" i="4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3" i="7"/>
  <c r="D13" i="7"/>
  <c r="E13" i="7"/>
  <c r="C14" i="7"/>
  <c r="D14" i="7"/>
  <c r="E14" i="7"/>
  <c r="C15" i="7"/>
  <c r="D15" i="7"/>
  <c r="E15" i="7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3" i="5"/>
  <c r="D13" i="5"/>
  <c r="E13" i="5"/>
  <c r="C14" i="5"/>
  <c r="D14" i="5"/>
  <c r="E14" i="5"/>
  <c r="C15" i="5"/>
  <c r="D15" i="5"/>
  <c r="E15" i="5"/>
</calcChain>
</file>

<file path=xl/sharedStrings.xml><?xml version="1.0" encoding="utf-8"?>
<sst xmlns="http://schemas.openxmlformats.org/spreadsheetml/2006/main" count="458" uniqueCount="315">
  <si>
    <t>Data current through 04/02/2001</t>
  </si>
  <si>
    <t>QUAKER OATS CO.,THE</t>
  </si>
  <si>
    <t>Quaker Tower</t>
  </si>
  <si>
    <t>60604-9001</t>
  </si>
  <si>
    <t>http://www.quakeroats.com</t>
  </si>
  <si>
    <t>Telephone: (312) 222-7111</t>
  </si>
  <si>
    <t>Fax: (312) 222-8392</t>
  </si>
  <si>
    <t>Dow Jones Industry Group: Food Producers</t>
  </si>
  <si>
    <r>
      <t xml:space="preserve">Business Description: </t>
    </r>
    <r>
      <rPr>
        <sz val="10"/>
        <rFont val="Arial"/>
      </rPr>
      <t>International marketer of foods and beverages. It</t>
    </r>
  </si>
  <si>
    <t>manufactures hot cereals, pancake syrups, grain-based snacks, conrnmeal, hominy</t>
  </si>
  <si>
    <t>grits, value-added rice products and sports beverages. It markets its products</t>
  </si>
  <si>
    <t>in the U.S., Canada and Latin America.</t>
  </si>
  <si>
    <t>Primary SIC: 2043</t>
  </si>
  <si>
    <t>Stock Symbol: OAT</t>
  </si>
  <si>
    <t>Exchange: NYSE</t>
  </si>
  <si>
    <t>CEO: Robert S. Morrison</t>
  </si>
  <si>
    <t>Employees: 11,858</t>
  </si>
  <si>
    <t>Auditors: Arthur Andersen L.L.P.</t>
  </si>
  <si>
    <t>Latest Report: Unqualified</t>
  </si>
  <si>
    <t>Share Data</t>
  </si>
  <si>
    <t>Latest Reported Shares Outstanding</t>
  </si>
  <si>
    <t>Latest Shares Outstanding Date</t>
  </si>
  <si>
    <t>Latest Balance Sheet Shares Outstanding</t>
  </si>
  <si>
    <t>Short Interest Shares</t>
  </si>
  <si>
    <t>Short Interest Ratio</t>
  </si>
  <si>
    <t>3.7 Days</t>
  </si>
  <si>
    <t>Short Interest Ratio Date</t>
  </si>
  <si>
    <t>Net Insider Transactions</t>
  </si>
  <si>
    <t>Net Insider Transactions Date</t>
  </si>
  <si>
    <t>Shares Held by Institutions</t>
  </si>
  <si>
    <t>Number of Institutions Holding</t>
  </si>
  <si>
    <t>%Shares Held by Institutions</t>
  </si>
  <si>
    <t>Institutional Holding Date</t>
  </si>
  <si>
    <t>Market Value($ Mil)</t>
  </si>
  <si>
    <t>Market Value as % Revenues</t>
  </si>
  <si>
    <t>Dividend Information</t>
  </si>
  <si>
    <t>Last Ex-Dividend Date</t>
  </si>
  <si>
    <t>Indicated Dividend Rate</t>
  </si>
  <si>
    <t>Dividend Yield</t>
  </si>
  <si>
    <t>Dividend Code</t>
  </si>
  <si>
    <t>Cash Payment</t>
  </si>
  <si>
    <t>Payout Ratio Last Fiscal Year</t>
  </si>
  <si>
    <t>5-Year Average Payout</t>
  </si>
  <si>
    <t>5-Year Dividend Yield</t>
  </si>
  <si>
    <t>Stock Price ($) and Volume</t>
  </si>
  <si>
    <t>Most Recent Close Price</t>
  </si>
  <si>
    <t>Most Recent Close Price Date</t>
  </si>
  <si>
    <t>Close Price 4 Weeks Ago</t>
  </si>
  <si>
    <t>Close Price 13 Weeks Ago</t>
  </si>
  <si>
    <t>Close Price 26 Weeks Ago</t>
  </si>
  <si>
    <t>Close Price 52 Weeks Ago</t>
  </si>
  <si>
    <t>Price Change Last Month</t>
  </si>
  <si>
    <t>Price Change Last 10 Days</t>
  </si>
  <si>
    <t>Price Change Last 26 Weeks</t>
  </si>
  <si>
    <t>Price Change Last 52 Weeks</t>
  </si>
  <si>
    <t>Price Change YTD</t>
  </si>
  <si>
    <t>Price Change vs Market Last Trading Week</t>
  </si>
  <si>
    <t>Price Change vs Market Last 4 Weeks</t>
  </si>
  <si>
    <t>Price Change vs Market Last 13 Weeks</t>
  </si>
  <si>
    <t>Price Change vs Market Last 26 Weeks</t>
  </si>
  <si>
    <t>Price Change vs Market Last 52 Weeks</t>
  </si>
  <si>
    <t>Price Change vs Market YTD</t>
  </si>
  <si>
    <t>4-Week High Price</t>
  </si>
  <si>
    <t>4-Week Low Price</t>
  </si>
  <si>
    <t>13-Week High Price</t>
  </si>
  <si>
    <t>13-Week Low Price</t>
  </si>
  <si>
    <t>26-Week High Price</t>
  </si>
  <si>
    <t>26-Week Low Price</t>
  </si>
  <si>
    <t>52-Week High Price</t>
  </si>
  <si>
    <t>52-Week Low Price</t>
  </si>
  <si>
    <t>YTD High Price</t>
  </si>
  <si>
    <t>YTD Low Price</t>
  </si>
  <si>
    <t>5-Day Moving Avg Price</t>
  </si>
  <si>
    <t>10-Day Moving Avg Price</t>
  </si>
  <si>
    <t>10-Week Moving Avg Price</t>
  </si>
  <si>
    <t>30-Week Moving Avg Price</t>
  </si>
  <si>
    <t>200-Day Moving Avg Price</t>
  </si>
  <si>
    <t>Beta</t>
  </si>
  <si>
    <t>Shares Traded This Week</t>
  </si>
  <si>
    <t>Volume as % of Shares Outstanding</t>
  </si>
  <si>
    <t>Avg Daily Volume Last 2 Weeks</t>
  </si>
  <si>
    <t>Avg Daily Volume Last 4 Weeks</t>
  </si>
  <si>
    <t>Avg Daily Volume Last 13 Weeks</t>
  </si>
  <si>
    <t>Avg Daily Volume Last 26 Weeks</t>
  </si>
  <si>
    <t>Avg Daily Volume Last 52 Weeks</t>
  </si>
  <si>
    <t>Avg Daily Volume YTD</t>
  </si>
  <si>
    <t>On-Balance Volume Index Last 4 Weeks</t>
  </si>
  <si>
    <t>Liquidity Ratio</t>
  </si>
  <si>
    <t>P/E Ratio</t>
  </si>
  <si>
    <t>5-Year High P/E</t>
  </si>
  <si>
    <t>NC</t>
  </si>
  <si>
    <t>5-Year Low P/E</t>
  </si>
  <si>
    <t>Balance Sheet Statement ($ Mil)</t>
  </si>
  <si>
    <t>Fiscal Year End</t>
  </si>
  <si>
    <t>Assets</t>
  </si>
  <si>
    <t>Cash &amp; Equivalent</t>
  </si>
  <si>
    <t>Receivables</t>
  </si>
  <si>
    <t>Inventories</t>
  </si>
  <si>
    <t>Other Cur Assets</t>
  </si>
  <si>
    <t>Total Cur Assets</t>
  </si>
  <si>
    <t>Gr Fixed Assets</t>
  </si>
  <si>
    <t>Accum Depr &amp; Depl</t>
  </si>
  <si>
    <t>Net Fixed Assets</t>
  </si>
  <si>
    <t>Intangibles</t>
  </si>
  <si>
    <t>Oth Non-Cur Asset</t>
  </si>
  <si>
    <t>Tot Non-Cur Asset</t>
  </si>
  <si>
    <t>Total Assets</t>
  </si>
  <si>
    <t>Liabilities</t>
  </si>
  <si>
    <t>Accounts Payable</t>
  </si>
  <si>
    <t>Short-Term Debt</t>
  </si>
  <si>
    <t>Other Cur Liab</t>
  </si>
  <si>
    <t>Total Cur Liab</t>
  </si>
  <si>
    <t>Long-Term Debt</t>
  </si>
  <si>
    <t>Defer Inc Taxes</t>
  </si>
  <si>
    <t>Oth Non-Cur Liab</t>
  </si>
  <si>
    <t>Minority Interest</t>
  </si>
  <si>
    <t>Tot Non-Cur Liab</t>
  </si>
  <si>
    <t>Total Liabilities</t>
  </si>
  <si>
    <t>Preferred Equity</t>
  </si>
  <si>
    <t>Common Equity</t>
  </si>
  <si>
    <t>Retained Earnings</t>
  </si>
  <si>
    <t>Total Equity</t>
  </si>
  <si>
    <t>Tot Liab &amp; Stk Eq</t>
  </si>
  <si>
    <t>Income Statement ($ Mil)</t>
  </si>
  <si>
    <t>Revenues/Sales</t>
  </si>
  <si>
    <t>Cost of Sales</t>
  </si>
  <si>
    <t>Gr Oper Profit</t>
  </si>
  <si>
    <t>S, G &amp; A Expenses</t>
  </si>
  <si>
    <t>Other Taxes</t>
  </si>
  <si>
    <t>Op Prof bef Depr</t>
  </si>
  <si>
    <t>Deprec &amp; Amort</t>
  </si>
  <si>
    <t>Oper Inc aft Depr</t>
  </si>
  <si>
    <t>Other Income, Net</t>
  </si>
  <si>
    <t>Inc Avail for Int</t>
  </si>
  <si>
    <t>Interest Expense</t>
  </si>
  <si>
    <t>Pretax Income</t>
  </si>
  <si>
    <t>Income Taxes</t>
  </si>
  <si>
    <t>Net Inc Cont Ops</t>
  </si>
  <si>
    <t>Net Inc Disc Ops</t>
  </si>
  <si>
    <t>Net Inc Tot Ops</t>
  </si>
  <si>
    <t>Special Inc/Chrg</t>
  </si>
  <si>
    <t>Normalized Income</t>
  </si>
  <si>
    <t>Extra Inc (Loss)</t>
  </si>
  <si>
    <t>Cum Eff Acct Chg</t>
  </si>
  <si>
    <t>Inc Tax Loss Cfwd</t>
  </si>
  <si>
    <t>Oth Gains (Loss)</t>
  </si>
  <si>
    <t>Total Net Income</t>
  </si>
  <si>
    <t>Preferred Div</t>
  </si>
  <si>
    <t>Net Inc Avail Com</t>
  </si>
  <si>
    <t>Growth Rates</t>
  </si>
  <si>
    <t>5-Yr Annual Earnings Growth</t>
  </si>
  <si>
    <t>5-Yr Annual Div Growth</t>
  </si>
  <si>
    <t>5-Yr Annual Revenue Growth</t>
  </si>
  <si>
    <t>% Chg EPS YTD vs Last YTD</t>
  </si>
  <si>
    <t>$ Chg in EPS this YTD vs Last YTD</t>
  </si>
  <si>
    <t xml:space="preserve">Key Competitors </t>
  </si>
  <si>
    <t>Aurora Foods</t>
  </si>
  <si>
    <t>Bestfoods</t>
  </si>
  <si>
    <t>Coca-Cola</t>
  </si>
  <si>
    <t>Danone</t>
  </si>
  <si>
    <t>General Mills</t>
  </si>
  <si>
    <t>Gilster-Mary Lee</t>
  </si>
  <si>
    <t>Heinz</t>
  </si>
  <si>
    <t>International Home Foods</t>
  </si>
  <si>
    <t>Kellogg</t>
  </si>
  <si>
    <t>Kraft Foods North America</t>
  </si>
  <si>
    <t>Malt-O-Meal</t>
  </si>
  <si>
    <t>Mars</t>
  </si>
  <si>
    <t>Nestlé</t>
  </si>
  <si>
    <t>Ocean Spray</t>
  </si>
  <si>
    <t>PepsiCo</t>
  </si>
  <si>
    <t>Ralcorp</t>
  </si>
  <si>
    <t>Riviana Foods</t>
  </si>
  <si>
    <t>The Hain Celestial</t>
  </si>
  <si>
    <t xml:space="preserve">Business Background </t>
  </si>
  <si>
    <t xml:space="preserve">OVERVIEW </t>
  </si>
  <si>
    <t>The Quaker Oats Company may have to get up extra early to battle Kellogg,</t>
  </si>
  <si>
    <t>General Mills, and Kraft Foods in the cereal wars, but it never has to worry</t>
  </si>
  <si>
    <t>about going thirsty in the process. Although Chicago-based Quaker Oats is best</t>
  </si>
  <si>
    <t>known for its hot and ready-to-eat cereals (oatmeal, grits, Life, Cap'n Crunch),</t>
  </si>
  <si>
    <t>its biggest brand is Gatorade, which accounts for more than one-third of total</t>
  </si>
  <si>
    <t>sales and claims over 80% of the US sports-drink market. Quaker Oats has strong</t>
  </si>
  <si>
    <t>cereal brands in Europe and Latin America, and Gatorade is also growing in</t>
  </si>
  <si>
    <t>popularity abroad, with a strong push from the company in China.</t>
  </si>
  <si>
    <t>Quaker Oats is also a leading producer of granola bars, rice cakes, pancake</t>
  </si>
  <si>
    <t>mixes and syrups (Aunt Jemima), value-added grain products (Rice-A-Roni, Near</t>
  </si>
  <si>
    <t>East), and copycat, budget-bagged cereals.</t>
  </si>
  <si>
    <t>Sobered up after a disastrous fling with Snapple iced tea, Quaker Oats has been</t>
  </si>
  <si>
    <t>jettisoning noncore businesses and emphasizing Gatorade. Introduction of new</t>
  </si>
  <si>
    <t>products (including kid-friendly oatmeal with little "eggs" that hatch</t>
  </si>
  <si>
    <t>dinosaurs) has boosted its hot cereal sales. Quaker Oats agreed in December 2000</t>
  </si>
  <si>
    <t>to be acquired by PepsiCo.</t>
  </si>
  <si>
    <t xml:space="preserve">OFFICERS </t>
  </si>
  <si>
    <t>Chairman, President, and CEO: Robert S. Morrison, age 58, $2,695,674</t>
  </si>
  <si>
    <t>pay</t>
  </si>
  <si>
    <t>SVP and CFO: Terence D. Martin, age 56, $972,808 pay</t>
  </si>
  <si>
    <t>SVP Human Resources: Pamela Hewitt, age 47</t>
  </si>
  <si>
    <t>SVP, General Counsel, Business Development, and Secretary: John G.</t>
  </si>
  <si>
    <t>Jartz, age 46, $643,620 pay</t>
  </si>
  <si>
    <t>SVP Customer Organization: Terrence B. Mohr, age 56</t>
  </si>
  <si>
    <t>SVP Corporate Strategy and Development: Mark A. Shapiro, age 44</t>
  </si>
  <si>
    <t>SVP Supply Chain: Russell A. Young, age 51, $768,468 pay</t>
  </si>
  <si>
    <t>President and CEO, The Quaker Oats Company of Canada: David L.</t>
  </si>
  <si>
    <t>Morton, age 55</t>
  </si>
  <si>
    <t>President Cereals, Europe: George F. Sewell, age 53</t>
  </si>
  <si>
    <t>President, Ready-to-Eat Cereals: Margaret A. Stender, age 43</t>
  </si>
  <si>
    <t>VP; President, Quaker Asia: Cassian Cheung, age 44</t>
  </si>
  <si>
    <t>VP; President, Quaker Latin America: Bernardo Wolfson, age 46</t>
  </si>
  <si>
    <t>VP; President, U.S. Beverages: Susan D. Wellington, age 41, $661,700</t>
  </si>
  <si>
    <t>VP; President, Hot Breakfast: Polly B. Kawalek, age 45</t>
  </si>
  <si>
    <t>VP; President, Convenience Foods: Charles I. Maniscalco, age 46</t>
  </si>
  <si>
    <t>VP Business Development and Counsel Law: Michael D. Annes</t>
  </si>
  <si>
    <t>VP and Corporate Controller: William G. Barker, age 41</t>
  </si>
  <si>
    <t>VP Public Affairs: Penelope C. Cate</t>
  </si>
  <si>
    <t>VP Investor Relations and Corporate Affairs: Margaret M. Eichman, age</t>
  </si>
  <si>
    <t>VP Treasurer and Tax: Thomas L. Gettings, age 43</t>
  </si>
  <si>
    <t xml:space="preserve">PRODUCTS/OPERATIONS </t>
  </si>
  <si>
    <t>1999                   1999</t>
  </si>
  <si>
    <t>Sales            Operating Income</t>
  </si>
  <si>
    <t>$ mil.  % of total    $ mil.  % of total</t>
  </si>
  <si>
    <t>Foods                  2,883       61          447        63</t>
  </si>
  <si>
    <t>Beverages              1,835       39          263        37</t>
  </si>
  <si>
    <t>Adjustments                7        -            -         -</t>
  </si>
  <si>
    <t>Total                  4,725      100          710       100</t>
  </si>
  <si>
    <t>Selected Brand Names:Cereals</t>
  </si>
  <si>
    <t>Cap'n Crunch</t>
  </si>
  <si>
    <t>Cruesli (Europe)</t>
  </si>
  <si>
    <t>Honey Monster (Europe)</t>
  </si>
  <si>
    <t>Life</t>
  </si>
  <si>
    <t>Quaker 100% Natural</t>
  </si>
  <si>
    <t>Quaker Instant Grits</t>
  </si>
  <si>
    <t>Quaker Oatmeal Squares</t>
  </si>
  <si>
    <t>Quaker Oats</t>
  </si>
  <si>
    <t>Quaker Oatso Simple (Europe)</t>
  </si>
  <si>
    <t>Quaker Toasted Oatmeal</t>
  </si>
  <si>
    <t>Quisp</t>
  </si>
  <si>
    <t>Scott's (Europe)</t>
  </si>
  <si>
    <t>Sugar Puffs (Europe)</t>
  </si>
  <si>
    <t>Other Products</t>
  </si>
  <si>
    <t>Aunt Jemima (syrup, pancake mix)</t>
  </si>
  <si>
    <t>Coquiero (canned fish, Brazil)</t>
  </si>
  <si>
    <t>Gatorade</t>
  </si>
  <si>
    <t>Golden Grain (pasta)</t>
  </si>
  <si>
    <t>Mission (pasta)</t>
  </si>
  <si>
    <t>Near East (grain side dishes)</t>
  </si>
  <si>
    <t>Pasta Roni</t>
  </si>
  <si>
    <t>Propel (enhanced bottled water)</t>
  </si>
  <si>
    <t>Quaker Chewy Granola Bars</t>
  </si>
  <si>
    <t>Quaker Rice Cakes</t>
  </si>
  <si>
    <t>Rice-A-Roni</t>
  </si>
  <si>
    <t>Toddy (chocolate beverages, Latin America)</t>
  </si>
  <si>
    <t>ToddYnho (chocolate beverages, Latin America)</t>
  </si>
  <si>
    <t xml:space="preserve">HISTORY </t>
  </si>
  <si>
    <t>The familiar, friendly Quaker Man was first used as a trademark in 1877 by Henry</t>
  </si>
  <si>
    <t>Crowell at his Quaker Mill in Ravenna, Ohio. Crowell was one of seven prominent</t>
  </si>
  <si>
    <t>millers who formed the American Cereal Company of Chicago in 1891. Called by</t>
  </si>
  <si>
    <t>some the "oatmeal trust," the company changed its name to The Quaker Oats</t>
  </si>
  <si>
    <t>Company in 1901 and adopted the Quaker Man as its logo, to the chagrin of the</t>
  </si>
  <si>
    <t>Society of Friends (the Quakers), who have no connection to the company. An</t>
  </si>
  <si>
    <t>early advertising innovator, Crowell covered the nation with the image of the</t>
  </si>
  <si>
    <t>Quaker Man extolling the virtues of oatmeal to a newly health-conscious public.</t>
  </si>
  <si>
    <t>While Crowell focused on marketing, Robert Stuart, another founder, streamlined</t>
  </si>
  <si>
    <t>Quaker Oats' facilities by consolidating mill operations to two modernized and</t>
  </si>
  <si>
    <t>expanded locations in Akron, Ohio, and Cedar Rapids, Iowa. The company prospered</t>
  </si>
  <si>
    <t>and by 1911 was diversifying its product line to include animal feed and grocery</t>
  </si>
  <si>
    <t>items. In 1925 it bought Aunt Jemima Mills (pancake flour).</t>
  </si>
  <si>
    <t>Quaker Oats got into pet food in the 1940s, began selling cold cereal and pet</t>
  </si>
  <si>
    <t>food in Europe in the 1950s, and introduced Cap'n Crunch cereal in 1963. Six</t>
  </si>
  <si>
    <t>years later the company bought toy maker Fisher-Price and entered the restaurant</t>
  </si>
  <si>
    <t>business.</t>
  </si>
  <si>
    <t>William Smithburg became CEO in 1979 and continued to diversify (clothiers,</t>
  </si>
  <si>
    <t>opticians). With Quaker Oats' 1983 purchase of Stokely-Van Camp (best known for</t>
  </si>
  <si>
    <t>canned beans) came Gatorade, which had been created in 1965 for the University</t>
  </si>
  <si>
    <t>of Florida Gators. In 1986 the company bought Golden Grain (Rice-A-Roni, the San</t>
  </si>
  <si>
    <t>Francisco treat) and Anderson Clayton (Gaines dog food) and began unloading its</t>
  </si>
  <si>
    <t>retail operations. Quaker Oats slimmed down further in 1991 by spinning off</t>
  </si>
  <si>
    <t>Fisher-Price.</t>
  </si>
  <si>
    <t>The company took the market lead in rice cakes after purchasing the Chico-San</t>
  </si>
  <si>
    <t>brand from Heinz in 1993. Then, in 1994 came the whopping $1.7 billion purchase</t>
  </si>
  <si>
    <t>of Snapple, the juice and iced tea business whose blazing growth had created a</t>
  </si>
  <si>
    <t>niche much as Gatorade had years before. But once in Quaker Oats' hands, Snapple</t>
  </si>
  <si>
    <t>was plagued by increased competition and plummeting consumer interest, and it</t>
  </si>
  <si>
    <t>began hemorrhaging money. To help pay for the Snapple purchase, in 1995 and 1996</t>
  </si>
  <si>
    <t>Quaker Oats sold off several noncore European and US businesses, including its</t>
  </si>
  <si>
    <t>frozen food lines and its pet food business (to Heinz).</t>
  </si>
  <si>
    <t>In 1997 Quaker Oats unloaded Snapple on RC Cola-maker Triarc for $300 million;</t>
  </si>
  <si>
    <t>Smithburg, architect of the snafu, left soon after the sale. Robert Morrison,</t>
  </si>
  <si>
    <t>former manager of Philip Morris' Kraft unit, was tapped to head the much smaller</t>
  </si>
  <si>
    <t>Quaker Oats. Also in 1997 it sold additional lackluster businesses, including</t>
  </si>
  <si>
    <t>frozen bagels, ice cream toppings, and condiments.</t>
  </si>
  <si>
    <t>A year later Morrison folded together the food and Gatorade operations,</t>
  </si>
  <si>
    <t>squelching rumors of a possible Gatorade sale, shedding a layer of top</t>
  </si>
  <si>
    <t>executives, and making clear that the company's future lay in grain and</t>
  </si>
  <si>
    <t>Gatorade. Quaker Oats then continued selling businesses outside that strategy,</t>
  </si>
  <si>
    <t>including Nile Spice (soup cups, to Hain Food Group, 1998) and Continental</t>
  </si>
  <si>
    <t>Coffee Products (to Sara Lee, 1999).</t>
  </si>
  <si>
    <t>Quaker Oats decided in 1999 to cut 10% of its workforce over three years as it</t>
  </si>
  <si>
    <t>shifts resources from its cereal operations to its Gatorade unit. In early 2000</t>
  </si>
  <si>
    <t>Quaker Oats and Swiss pharmaceutical company Novartis formed joint venture Altus</t>
  </si>
  <si>
    <t>Food to develop and market "functional foods" providing health benefits. Quaker</t>
  </si>
  <si>
    <t>Oats rejected a takeover offer from PepsiCo in November 2000 but reconsidered</t>
  </si>
  <si>
    <t>the following month, agreeing to be bought for $13.4 billion in stock.</t>
  </si>
  <si>
    <t>ROE</t>
  </si>
  <si>
    <t>Leverage</t>
  </si>
  <si>
    <t>ROA</t>
  </si>
  <si>
    <t>Asset Turn</t>
  </si>
  <si>
    <t>Net Margin</t>
  </si>
  <si>
    <t>Total Debt/Equity</t>
  </si>
  <si>
    <t>Growth</t>
  </si>
  <si>
    <t xml:space="preserve">  Sales</t>
  </si>
  <si>
    <t xml:space="preserve">  EBIT</t>
  </si>
  <si>
    <t xml:space="preserve">  Net income</t>
  </si>
  <si>
    <t>QUAKER RATIO ANALYSIS</t>
  </si>
  <si>
    <t>COKE RATIO ANALYSIS</t>
  </si>
  <si>
    <t>PEPSI RATIO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</si>
</sst>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/>
    </xf>
    <xf numFmtId="43" fontId="0" fillId="0" borderId="0" xfId="1" applyFont="1"/>
    <xf numFmtId="167" fontId="0" fillId="0" borderId="0" xfId="1" applyNumberFormat="1" applyFont="1" applyAlignment="1">
      <alignment horizontal="left"/>
    </xf>
    <xf numFmtId="167" fontId="0" fillId="0" borderId="0" xfId="1" applyNumberFormat="1" applyFont="1"/>
    <xf numFmtId="167" fontId="2" fillId="0" borderId="0" xfId="1" applyNumberFormat="1" applyFont="1" applyAlignment="1">
      <alignment horizontal="left"/>
    </xf>
    <xf numFmtId="167" fontId="3" fillId="0" borderId="0" xfId="1" applyNumberFormat="1" applyFont="1" applyAlignment="1">
      <alignment horizontal="left"/>
    </xf>
    <xf numFmtId="0" fontId="2" fillId="0" borderId="0" xfId="0" applyFont="1" applyAlignment="1">
      <alignment horizontal="center"/>
    </xf>
    <xf numFmtId="10" fontId="0" fillId="0" borderId="0" xfId="2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C14" sqref="C14:E15"/>
    </sheetView>
  </sheetViews>
  <sheetFormatPr defaultRowHeight="13.2" x14ac:dyDescent="0.25"/>
  <cols>
    <col min="1" max="1" width="16.5546875" bestFit="1" customWidth="1"/>
  </cols>
  <sheetData>
    <row r="2" spans="1:7" x14ac:dyDescent="0.25">
      <c r="D2" s="1" t="s">
        <v>313</v>
      </c>
    </row>
    <row r="4" spans="1:7" x14ac:dyDescent="0.25">
      <c r="C4" s="11">
        <f>2000</f>
        <v>2000</v>
      </c>
      <c r="D4" s="11">
        <f>C4-1</f>
        <v>1999</v>
      </c>
      <c r="E4" s="11">
        <f>D4-1</f>
        <v>1998</v>
      </c>
      <c r="F4" s="11">
        <f>E4-1</f>
        <v>1997</v>
      </c>
      <c r="G4" s="17"/>
    </row>
    <row r="5" spans="1:7" x14ac:dyDescent="0.25">
      <c r="A5" s="1" t="s">
        <v>302</v>
      </c>
      <c r="C5" s="18">
        <f>C7*C6</f>
        <v>0.26164912371327081</v>
      </c>
      <c r="D5" s="18">
        <f>D7*D6</f>
        <v>0.29532470665087984</v>
      </c>
      <c r="E5" s="18">
        <f>E7*E6</f>
        <v>0.47362512471019719</v>
      </c>
      <c r="F5" s="18">
        <f>F7*F6</f>
        <v>1.177659490958558</v>
      </c>
    </row>
    <row r="6" spans="1:7" x14ac:dyDescent="0.25">
      <c r="A6" s="1" t="s">
        <v>303</v>
      </c>
      <c r="C6" s="12">
        <f>(('Coke Financials'!B16+'Coke Financials'!C16)/2)/(('Coke Financials'!B33+'Coke Financials'!C33)/2)</f>
        <v>2.2548728025917466</v>
      </c>
      <c r="D6" s="12">
        <f>(('Coke Financials'!C16+'Coke Financials'!D16)/2)/(('Coke Financials'!C33+'Coke Financials'!D33)/2)</f>
        <v>2.2755079258763118</v>
      </c>
      <c r="E6" s="12">
        <f>(('Coke Financials'!D16+'Coke Financials'!E16)/2)/(('Coke Financials'!D33+'Coke Financials'!E33)/2)</f>
        <v>2.2963599338169787</v>
      </c>
      <c r="F6" s="12">
        <f>(('Coke Financials'!E16+'Coke Financials'!F16)/2)/(('Coke Financials'!E33+'Coke Financials'!F33)/2)</f>
        <v>2.317056490220216</v>
      </c>
    </row>
    <row r="7" spans="1:7" x14ac:dyDescent="0.25">
      <c r="A7" s="1" t="s">
        <v>304</v>
      </c>
      <c r="C7" s="18">
        <f>C9*C8</f>
        <v>0.11603719882227138</v>
      </c>
      <c r="D7" s="18">
        <f>D9*D8</f>
        <v>0.1297840817395301</v>
      </c>
      <c r="E7" s="18">
        <f>E9*E8</f>
        <v>0.20625038685592456</v>
      </c>
      <c r="F7" s="18">
        <f>F9*F8</f>
        <v>0.50825670238477083</v>
      </c>
    </row>
    <row r="8" spans="1:7" x14ac:dyDescent="0.25">
      <c r="A8" s="1" t="s">
        <v>305</v>
      </c>
      <c r="C8" s="12">
        <f>'Coke Financials'!B43/(('Coke Financials'!B16+'Coke Financials'!C16)/2)</f>
        <v>0.96370445391808179</v>
      </c>
      <c r="D8" s="12">
        <f>'Coke Financials'!C43/(('Coke Financials'!C16+'Coke Financials'!D16)/2)</f>
        <v>0.97159536891679754</v>
      </c>
      <c r="E8" s="12">
        <f>'Coke Financials'!D43/(('Coke Financials'!D16+'Coke Financials'!E16)/2)</f>
        <v>1.0427047249549675</v>
      </c>
      <c r="F8" s="12">
        <f>'Coke Financials'!E43/(('Coke Financials'!E16+'Coke Financials'!F16)/2)</f>
        <v>2.2276269185360094</v>
      </c>
    </row>
    <row r="9" spans="1:7" x14ac:dyDescent="0.25">
      <c r="A9" s="1" t="s">
        <v>306</v>
      </c>
      <c r="C9" s="18">
        <f>('Coke Financials'!B59+('Coke Financials'!B53*(1-('Coke Financials'!B56/'Coke Financials'!B55))))/'Coke Financials'!B43</f>
        <v>0.12040745308429895</v>
      </c>
      <c r="D9" s="18">
        <f>('Coke Financials'!C59+('Coke Financials'!C53*(1-('Coke Financials'!C56/'Coke Financials'!C55))))/'Coke Financials'!C43</f>
        <v>0.13357832477549009</v>
      </c>
      <c r="E9" s="18">
        <f>('Coke Financials'!D59+('Coke Financials'!D53*(1-('Coke Financials'!D56/'Coke Financials'!D55))))/'Coke Financials'!D43</f>
        <v>0.197803253327381</v>
      </c>
      <c r="F9" s="18">
        <f>('Coke Financials'!E59+('Coke Financials'!E53*(1-('Coke Financials'!E56/'Coke Financials'!E55))))/'Coke Financials'!E43</f>
        <v>0.22816060362513296</v>
      </c>
    </row>
    <row r="10" spans="1:7" x14ac:dyDescent="0.25">
      <c r="A10" s="1" t="s">
        <v>307</v>
      </c>
      <c r="C10" s="18">
        <f>((('Coke Financials'!B21+'Coke Financials'!C21)/2)+(('Coke Financials'!B24+'Coke Financials'!C24)))/(('Coke Financials'!B33+'Coke Financials'!C34)/2)</f>
        <v>0.43850803193380522</v>
      </c>
      <c r="D10" s="18">
        <f>((('Coke Financials'!C21+'Coke Financials'!D21)/2)+(('Coke Financials'!C24+'Coke Financials'!D24)))/(('Coke Financials'!C33+'Coke Financials'!D34)/2)</f>
        <v>0.45072929025054087</v>
      </c>
      <c r="E10" s="18">
        <f>((('Coke Financials'!D21+'Coke Financials'!E21)/2)+(('Coke Financials'!D24+'Coke Financials'!E24)))/(('Coke Financials'!D33+'Coke Financials'!E34)/2)</f>
        <v>0.41478909363532335</v>
      </c>
      <c r="F10" s="18">
        <f>((('Coke Financials'!E21+'Coke Financials'!F21)/2)+(('Coke Financials'!E24+'Coke Financials'!F24)))/(('Coke Financials'!E33+'Coke Financials'!F34)/2)</f>
        <v>0.63958418820954721</v>
      </c>
    </row>
    <row r="12" spans="1:7" x14ac:dyDescent="0.25">
      <c r="A12" s="1" t="s">
        <v>308</v>
      </c>
    </row>
    <row r="13" spans="1:7" x14ac:dyDescent="0.25">
      <c r="A13" s="19" t="s">
        <v>309</v>
      </c>
      <c r="C13" s="18">
        <f>('Coke Financials'!B43-'Coke Financials'!C43)/'Coke Financials'!C43</f>
        <v>3.2971471850542791E-2</v>
      </c>
      <c r="D13" s="18">
        <f>('Coke Financials'!C43-'Coke Financials'!D43)/'Coke Financials'!D43</f>
        <v>5.2729495561579756E-2</v>
      </c>
      <c r="E13" s="18">
        <f>('Coke Financials'!D43-'Coke Financials'!E43)/'Coke Financials'!E43</f>
        <v>-2.91498834004664E-3</v>
      </c>
    </row>
    <row r="14" spans="1:7" x14ac:dyDescent="0.25">
      <c r="A14" s="19" t="s">
        <v>310</v>
      </c>
      <c r="C14" s="18">
        <f>('Coke Financials'!B55-'Coke Financials'!C55)/'Coke Financials'!C55</f>
        <v>-0.10997643362136685</v>
      </c>
      <c r="D14" s="18">
        <f>('Coke Financials'!C55-'Coke Financials'!D55)/'Coke Financials'!D55</f>
        <v>-0.26529434397845325</v>
      </c>
      <c r="E14" s="18">
        <f>('Coke Financials'!D55-'Coke Financials'!E55)/'Coke Financials'!E55</f>
        <v>-0.14153592072667218</v>
      </c>
    </row>
    <row r="15" spans="1:7" x14ac:dyDescent="0.25">
      <c r="A15" s="19" t="s">
        <v>311</v>
      </c>
      <c r="C15" s="18">
        <f>('Coke Financials'!B66-'Coke Financials'!C66)/'Coke Financials'!C66</f>
        <v>-0.10448375154257507</v>
      </c>
      <c r="D15" s="18">
        <f>('Coke Financials'!C66-'Coke Financials'!D66)/'Coke Financials'!D66</f>
        <v>-0.31191621851118029</v>
      </c>
      <c r="E15" s="18">
        <f>('Coke Financials'!D66-'Coke Financials'!E66)/'Coke Financials'!E66</f>
        <v>-0.144344877694357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5" workbookViewId="0">
      <selection activeCell="B61" sqref="B61"/>
    </sheetView>
  </sheetViews>
  <sheetFormatPr defaultRowHeight="13.2" x14ac:dyDescent="0.25"/>
  <cols>
    <col min="1" max="1" width="30.88671875" bestFit="1" customWidth="1"/>
    <col min="2" max="5" width="11.33203125" bestFit="1" customWidth="1"/>
  </cols>
  <sheetData>
    <row r="1" spans="1:5" x14ac:dyDescent="0.25">
      <c r="A1" s="2" t="s">
        <v>92</v>
      </c>
    </row>
    <row r="2" spans="1:5" x14ac:dyDescent="0.25">
      <c r="A2" s="2" t="s">
        <v>93</v>
      </c>
      <c r="B2" s="8">
        <v>36861</v>
      </c>
      <c r="C2" s="8">
        <v>36495</v>
      </c>
      <c r="D2" s="8">
        <v>36130</v>
      </c>
      <c r="E2" s="8">
        <v>35765</v>
      </c>
    </row>
    <row r="4" spans="1:5" x14ac:dyDescent="0.25">
      <c r="A4" s="9" t="s">
        <v>94</v>
      </c>
    </row>
    <row r="5" spans="1:5" x14ac:dyDescent="0.25">
      <c r="A5" s="3" t="s">
        <v>95</v>
      </c>
      <c r="B5" s="13">
        <v>1819</v>
      </c>
      <c r="C5" s="13">
        <v>1611</v>
      </c>
      <c r="D5" s="13">
        <v>1648</v>
      </c>
      <c r="E5" s="13">
        <v>1737</v>
      </c>
    </row>
    <row r="6" spans="1:5" x14ac:dyDescent="0.25">
      <c r="A6" s="3" t="s">
        <v>96</v>
      </c>
      <c r="B6" s="13">
        <v>1757</v>
      </c>
      <c r="C6" s="13">
        <v>1798</v>
      </c>
      <c r="D6" s="13">
        <v>1666</v>
      </c>
      <c r="E6" s="13">
        <v>1639</v>
      </c>
    </row>
    <row r="7" spans="1:5" x14ac:dyDescent="0.25">
      <c r="A7" s="3" t="s">
        <v>97</v>
      </c>
      <c r="B7" s="13">
        <v>1066</v>
      </c>
      <c r="C7" s="13">
        <v>1076</v>
      </c>
      <c r="D7" s="13">
        <v>890</v>
      </c>
      <c r="E7" s="13">
        <v>959</v>
      </c>
    </row>
    <row r="8" spans="1:5" x14ac:dyDescent="0.25">
      <c r="A8" s="3" t="s">
        <v>98</v>
      </c>
      <c r="B8" s="13">
        <v>1978</v>
      </c>
      <c r="C8" s="13">
        <v>1995</v>
      </c>
      <c r="D8" s="13">
        <v>2176</v>
      </c>
      <c r="E8" s="13">
        <v>1634</v>
      </c>
    </row>
    <row r="9" spans="1:5" x14ac:dyDescent="0.25">
      <c r="A9" s="3" t="s">
        <v>99</v>
      </c>
      <c r="B9" s="13">
        <v>6620</v>
      </c>
      <c r="C9" s="13">
        <v>6480</v>
      </c>
      <c r="D9" s="13">
        <v>6380</v>
      </c>
      <c r="E9" s="13">
        <v>5969</v>
      </c>
    </row>
    <row r="10" spans="1:5" x14ac:dyDescent="0.25">
      <c r="A10" s="3" t="s">
        <v>100</v>
      </c>
      <c r="B10" s="13">
        <v>6614</v>
      </c>
      <c r="C10" s="13">
        <v>6471</v>
      </c>
      <c r="D10" s="13">
        <v>5685</v>
      </c>
      <c r="E10" s="13">
        <v>5771</v>
      </c>
    </row>
    <row r="11" spans="1:5" x14ac:dyDescent="0.25">
      <c r="A11" s="3" t="s">
        <v>101</v>
      </c>
      <c r="B11" s="13">
        <v>2446</v>
      </c>
      <c r="C11" s="13">
        <v>2204</v>
      </c>
      <c r="D11" s="13">
        <v>2016</v>
      </c>
      <c r="E11" s="13">
        <v>2028</v>
      </c>
    </row>
    <row r="12" spans="1:5" x14ac:dyDescent="0.25">
      <c r="A12" s="3" t="s">
        <v>102</v>
      </c>
      <c r="B12" s="13">
        <v>4168</v>
      </c>
      <c r="C12" s="13">
        <v>4267</v>
      </c>
      <c r="D12" s="13">
        <v>3669</v>
      </c>
      <c r="E12" s="13">
        <v>3743</v>
      </c>
    </row>
    <row r="13" spans="1:5" x14ac:dyDescent="0.25">
      <c r="A13" s="3" t="s">
        <v>103</v>
      </c>
      <c r="B13" s="13">
        <v>1917</v>
      </c>
      <c r="C13" s="13">
        <v>1960</v>
      </c>
      <c r="D13" s="13">
        <v>547</v>
      </c>
      <c r="E13" s="13">
        <v>727</v>
      </c>
    </row>
    <row r="14" spans="1:5" x14ac:dyDescent="0.25">
      <c r="A14" s="3" t="s">
        <v>104</v>
      </c>
      <c r="B14" s="13">
        <v>8129</v>
      </c>
      <c r="C14" s="13">
        <v>8916</v>
      </c>
      <c r="D14" s="13">
        <v>8549</v>
      </c>
      <c r="E14" s="13">
        <v>6501</v>
      </c>
    </row>
    <row r="15" spans="1:5" x14ac:dyDescent="0.25">
      <c r="A15" s="3" t="s">
        <v>105</v>
      </c>
      <c r="B15" s="13">
        <v>14214</v>
      </c>
      <c r="C15" s="13">
        <v>15143</v>
      </c>
      <c r="D15" s="13">
        <v>12765</v>
      </c>
      <c r="E15" s="13">
        <v>10971</v>
      </c>
    </row>
    <row r="16" spans="1:5" x14ac:dyDescent="0.25">
      <c r="A16" s="3" t="s">
        <v>106</v>
      </c>
      <c r="B16" s="13">
        <v>20834</v>
      </c>
      <c r="C16" s="13">
        <v>21623</v>
      </c>
      <c r="D16" s="13">
        <v>19145</v>
      </c>
      <c r="E16" s="13">
        <v>16940</v>
      </c>
    </row>
    <row r="17" spans="1:5" x14ac:dyDescent="0.25">
      <c r="B17" s="14"/>
      <c r="C17" s="14"/>
      <c r="D17" s="14"/>
      <c r="E17" s="14"/>
    </row>
    <row r="18" spans="1:5" x14ac:dyDescent="0.25">
      <c r="B18" s="14"/>
      <c r="C18" s="14"/>
      <c r="D18" s="14"/>
      <c r="E18" s="14"/>
    </row>
    <row r="19" spans="1:5" x14ac:dyDescent="0.25">
      <c r="A19" s="9" t="s">
        <v>107</v>
      </c>
      <c r="B19" s="14"/>
      <c r="C19" s="14"/>
      <c r="D19" s="14"/>
      <c r="E19" s="14"/>
    </row>
    <row r="20" spans="1:5" x14ac:dyDescent="0.25">
      <c r="A20" s="3" t="s">
        <v>108</v>
      </c>
      <c r="B20" s="13">
        <v>3905</v>
      </c>
      <c r="C20" s="13">
        <v>3714</v>
      </c>
      <c r="D20" s="13">
        <v>3141</v>
      </c>
      <c r="E20" s="13">
        <v>3249</v>
      </c>
    </row>
    <row r="21" spans="1:5" x14ac:dyDescent="0.25">
      <c r="A21" s="3" t="s">
        <v>109</v>
      </c>
      <c r="B21" s="13">
        <v>4816</v>
      </c>
      <c r="C21" s="13">
        <v>5373</v>
      </c>
      <c r="D21" s="13">
        <v>4462</v>
      </c>
      <c r="E21" s="13">
        <v>3074</v>
      </c>
    </row>
    <row r="22" spans="1:5" x14ac:dyDescent="0.25">
      <c r="A22" s="3" t="s">
        <v>110</v>
      </c>
      <c r="B22" s="13">
        <v>600</v>
      </c>
      <c r="C22" s="13">
        <v>769</v>
      </c>
      <c r="D22" s="13">
        <v>1037</v>
      </c>
      <c r="E22" s="13">
        <v>1056</v>
      </c>
    </row>
    <row r="23" spans="1:5" x14ac:dyDescent="0.25">
      <c r="A23" s="3" t="s">
        <v>111</v>
      </c>
      <c r="B23" s="13">
        <v>9321</v>
      </c>
      <c r="C23" s="13">
        <v>9856</v>
      </c>
      <c r="D23" s="13">
        <v>8640</v>
      </c>
      <c r="E23" s="13">
        <v>7379</v>
      </c>
    </row>
    <row r="24" spans="1:5" x14ac:dyDescent="0.25">
      <c r="A24" s="3" t="s">
        <v>112</v>
      </c>
      <c r="B24" s="13">
        <v>835</v>
      </c>
      <c r="C24" s="13">
        <v>854</v>
      </c>
      <c r="D24" s="13">
        <v>687</v>
      </c>
      <c r="E24" s="13">
        <v>801</v>
      </c>
    </row>
    <row r="25" spans="1:5" x14ac:dyDescent="0.25">
      <c r="A25" s="3" t="s">
        <v>113</v>
      </c>
      <c r="B25" s="13">
        <v>358</v>
      </c>
      <c r="C25" s="13">
        <v>498</v>
      </c>
      <c r="D25" s="13">
        <v>424</v>
      </c>
      <c r="E25" s="13">
        <v>448</v>
      </c>
    </row>
    <row r="26" spans="1:5" x14ac:dyDescent="0.25">
      <c r="A26" s="3" t="s">
        <v>114</v>
      </c>
      <c r="B26" s="13">
        <v>1004</v>
      </c>
      <c r="C26" s="13">
        <v>902</v>
      </c>
      <c r="D26" s="13">
        <v>991</v>
      </c>
      <c r="E26" s="13">
        <v>1001</v>
      </c>
    </row>
    <row r="27" spans="1:5" x14ac:dyDescent="0.25">
      <c r="A27" s="3" t="s">
        <v>115</v>
      </c>
      <c r="B27" s="13">
        <v>0</v>
      </c>
      <c r="C27" s="13">
        <v>0</v>
      </c>
      <c r="D27" s="13">
        <v>0</v>
      </c>
      <c r="E27" s="13">
        <v>0</v>
      </c>
    </row>
    <row r="28" spans="1:5" x14ac:dyDescent="0.25">
      <c r="A28" s="3" t="s">
        <v>116</v>
      </c>
      <c r="B28" s="13">
        <v>2197</v>
      </c>
      <c r="C28" s="13">
        <v>2254</v>
      </c>
      <c r="D28" s="13">
        <v>2102</v>
      </c>
      <c r="E28" s="13">
        <v>2250</v>
      </c>
    </row>
    <row r="29" spans="1:5" x14ac:dyDescent="0.25">
      <c r="A29" s="3" t="s">
        <v>117</v>
      </c>
      <c r="B29" s="13">
        <v>11518</v>
      </c>
      <c r="C29" s="13">
        <v>12110</v>
      </c>
      <c r="D29" s="13">
        <v>10742</v>
      </c>
      <c r="E29" s="13">
        <v>9629</v>
      </c>
    </row>
    <row r="30" spans="1:5" x14ac:dyDescent="0.25">
      <c r="A30" s="3" t="s">
        <v>118</v>
      </c>
      <c r="B30" s="13">
        <v>0</v>
      </c>
      <c r="C30" s="13">
        <v>0</v>
      </c>
      <c r="D30" s="13">
        <v>0</v>
      </c>
      <c r="E30" s="13">
        <v>0</v>
      </c>
    </row>
    <row r="31" spans="1:5" x14ac:dyDescent="0.25">
      <c r="A31" s="3" t="s">
        <v>119</v>
      </c>
      <c r="B31" s="13">
        <v>9316</v>
      </c>
      <c r="C31" s="13">
        <v>9513</v>
      </c>
      <c r="D31" s="13">
        <v>8403</v>
      </c>
      <c r="E31" s="13">
        <v>7311</v>
      </c>
    </row>
    <row r="32" spans="1:5" x14ac:dyDescent="0.25">
      <c r="A32" s="3" t="s">
        <v>120</v>
      </c>
      <c r="B32" s="13">
        <v>21265</v>
      </c>
      <c r="C32" s="13">
        <v>20773</v>
      </c>
      <c r="D32" s="13">
        <v>19922</v>
      </c>
      <c r="E32" s="13">
        <v>17869</v>
      </c>
    </row>
    <row r="33" spans="1:5" x14ac:dyDescent="0.25">
      <c r="A33" s="3" t="s">
        <v>121</v>
      </c>
      <c r="B33" s="13">
        <v>9316</v>
      </c>
      <c r="C33" s="13">
        <v>9513</v>
      </c>
      <c r="D33" s="13">
        <v>8403</v>
      </c>
      <c r="E33" s="13">
        <v>7311</v>
      </c>
    </row>
    <row r="34" spans="1:5" x14ac:dyDescent="0.25">
      <c r="A34" s="3" t="s">
        <v>122</v>
      </c>
      <c r="B34" s="13">
        <v>20834</v>
      </c>
      <c r="C34" s="13">
        <v>21623</v>
      </c>
      <c r="D34" s="13">
        <v>19145</v>
      </c>
      <c r="E34" s="13">
        <v>16940</v>
      </c>
    </row>
    <row r="40" spans="1:5" x14ac:dyDescent="0.25">
      <c r="A40" s="15" t="s">
        <v>123</v>
      </c>
      <c r="B40" s="14"/>
      <c r="C40" s="14"/>
      <c r="D40" s="14"/>
      <c r="E40" s="14"/>
    </row>
    <row r="41" spans="1:5" x14ac:dyDescent="0.25">
      <c r="A41" s="15" t="s">
        <v>93</v>
      </c>
      <c r="B41" s="8">
        <v>36861</v>
      </c>
      <c r="C41" s="8">
        <v>36495</v>
      </c>
      <c r="D41" s="8">
        <v>36130</v>
      </c>
      <c r="E41" s="8">
        <v>35765</v>
      </c>
    </row>
    <row r="42" spans="1:5" x14ac:dyDescent="0.25">
      <c r="A42" s="14"/>
      <c r="B42" s="14"/>
      <c r="C42" s="14"/>
      <c r="D42" s="14"/>
      <c r="E42" s="14"/>
    </row>
    <row r="43" spans="1:5" x14ac:dyDescent="0.25">
      <c r="A43" s="13" t="s">
        <v>124</v>
      </c>
      <c r="B43" s="13">
        <v>20458</v>
      </c>
      <c r="C43" s="13">
        <v>19805</v>
      </c>
      <c r="D43" s="13">
        <v>18813</v>
      </c>
      <c r="E43" s="13">
        <v>18868</v>
      </c>
    </row>
    <row r="44" spans="1:5" x14ac:dyDescent="0.25">
      <c r="A44" s="13" t="s">
        <v>125</v>
      </c>
      <c r="B44" s="13">
        <v>6874</v>
      </c>
      <c r="C44" s="13">
        <v>6030</v>
      </c>
      <c r="D44" s="13">
        <v>4917</v>
      </c>
      <c r="E44" s="13">
        <v>5389</v>
      </c>
    </row>
    <row r="45" spans="1:5" x14ac:dyDescent="0.25">
      <c r="A45" s="13" t="s">
        <v>126</v>
      </c>
      <c r="B45" s="13">
        <v>13584</v>
      </c>
      <c r="C45" s="13">
        <v>13775</v>
      </c>
      <c r="D45" s="13">
        <v>13896</v>
      </c>
      <c r="E45" s="13">
        <v>13479</v>
      </c>
    </row>
    <row r="46" spans="1:5" x14ac:dyDescent="0.25">
      <c r="A46" s="13" t="s">
        <v>127</v>
      </c>
      <c r="B46" s="13">
        <v>9120</v>
      </c>
      <c r="C46" s="13">
        <v>9001</v>
      </c>
      <c r="D46" s="13">
        <v>8284</v>
      </c>
      <c r="E46" s="13">
        <v>7852</v>
      </c>
    </row>
    <row r="47" spans="1:5" x14ac:dyDescent="0.25">
      <c r="A47" s="13" t="s">
        <v>128</v>
      </c>
      <c r="B47" s="13">
        <v>0</v>
      </c>
      <c r="C47" s="13">
        <v>0</v>
      </c>
      <c r="D47" s="13">
        <v>0</v>
      </c>
      <c r="E47" s="13">
        <v>0</v>
      </c>
    </row>
    <row r="48" spans="1:5" x14ac:dyDescent="0.25">
      <c r="A48" s="13" t="s">
        <v>129</v>
      </c>
      <c r="B48" s="13">
        <v>4464</v>
      </c>
      <c r="C48" s="13">
        <v>4774</v>
      </c>
      <c r="D48" s="13">
        <v>5612</v>
      </c>
      <c r="E48" s="13">
        <v>5627</v>
      </c>
    </row>
    <row r="49" spans="1:5" x14ac:dyDescent="0.25">
      <c r="A49" s="13" t="s">
        <v>130</v>
      </c>
      <c r="B49" s="13">
        <v>773</v>
      </c>
      <c r="C49" s="13">
        <v>792</v>
      </c>
      <c r="D49" s="13">
        <v>645</v>
      </c>
      <c r="E49" s="13">
        <v>626</v>
      </c>
    </row>
    <row r="50" spans="1:5" x14ac:dyDescent="0.25">
      <c r="A50" s="13" t="s">
        <v>131</v>
      </c>
      <c r="B50" s="13">
        <v>3691</v>
      </c>
      <c r="C50" s="13">
        <v>3982</v>
      </c>
      <c r="D50" s="13">
        <v>4967</v>
      </c>
      <c r="E50" s="13">
        <v>5001</v>
      </c>
    </row>
    <row r="51" spans="1:5" x14ac:dyDescent="0.25">
      <c r="A51" s="13" t="s">
        <v>132</v>
      </c>
      <c r="B51" s="13">
        <v>155</v>
      </c>
      <c r="C51" s="13">
        <v>174</v>
      </c>
      <c r="D51" s="13">
        <v>481</v>
      </c>
      <c r="E51" s="13">
        <v>949</v>
      </c>
    </row>
    <row r="52" spans="1:5" x14ac:dyDescent="0.25">
      <c r="A52" s="13" t="s">
        <v>133</v>
      </c>
      <c r="B52" s="13">
        <v>3846</v>
      </c>
      <c r="C52" s="13">
        <v>4156</v>
      </c>
      <c r="D52" s="13">
        <v>5475</v>
      </c>
      <c r="E52" s="13">
        <v>6313</v>
      </c>
    </row>
    <row r="53" spans="1:5" x14ac:dyDescent="0.25">
      <c r="A53" s="13" t="s">
        <v>134</v>
      </c>
      <c r="B53" s="13">
        <v>447</v>
      </c>
      <c r="C53" s="13">
        <v>337</v>
      </c>
      <c r="D53" s="13">
        <v>277</v>
      </c>
      <c r="E53" s="13">
        <v>258</v>
      </c>
    </row>
    <row r="54" spans="1:5" x14ac:dyDescent="0.25">
      <c r="A54" s="13" t="s">
        <v>115</v>
      </c>
      <c r="B54" s="13">
        <v>0</v>
      </c>
      <c r="C54" s="13">
        <v>0</v>
      </c>
      <c r="D54" s="13">
        <v>0</v>
      </c>
      <c r="E54" s="13">
        <v>0</v>
      </c>
    </row>
    <row r="55" spans="1:5" x14ac:dyDescent="0.25">
      <c r="A55" s="13" t="s">
        <v>135</v>
      </c>
      <c r="B55" s="13">
        <v>3399</v>
      </c>
      <c r="C55" s="13">
        <v>3819</v>
      </c>
      <c r="D55" s="13">
        <v>5198</v>
      </c>
      <c r="E55" s="13">
        <v>6055</v>
      </c>
    </row>
    <row r="56" spans="1:5" x14ac:dyDescent="0.25">
      <c r="A56" s="13" t="s">
        <v>136</v>
      </c>
      <c r="B56" s="13">
        <v>1222</v>
      </c>
      <c r="C56" s="13">
        <v>1388</v>
      </c>
      <c r="D56" s="13">
        <v>1665</v>
      </c>
      <c r="E56" s="13">
        <v>1926</v>
      </c>
    </row>
    <row r="57" spans="1:5" x14ac:dyDescent="0.25">
      <c r="A57" s="13" t="s">
        <v>137</v>
      </c>
      <c r="B57" s="13">
        <v>2177</v>
      </c>
      <c r="C57" s="13">
        <v>2431</v>
      </c>
      <c r="D57" s="13">
        <v>3533</v>
      </c>
      <c r="E57" s="13">
        <v>4129</v>
      </c>
    </row>
    <row r="58" spans="1:5" x14ac:dyDescent="0.25">
      <c r="A58" s="13" t="s">
        <v>138</v>
      </c>
      <c r="B58" s="13">
        <v>0</v>
      </c>
      <c r="C58" s="13">
        <v>0</v>
      </c>
      <c r="D58" s="13">
        <v>0</v>
      </c>
      <c r="E58" s="13">
        <v>0</v>
      </c>
    </row>
    <row r="59" spans="1:5" x14ac:dyDescent="0.25">
      <c r="A59" s="13" t="s">
        <v>139</v>
      </c>
      <c r="B59" s="13">
        <v>2177</v>
      </c>
      <c r="C59" s="13">
        <v>2431</v>
      </c>
      <c r="D59" s="13">
        <v>3533</v>
      </c>
      <c r="E59" s="13">
        <v>4129</v>
      </c>
    </row>
    <row r="60" spans="1:5" x14ac:dyDescent="0.25">
      <c r="A60" s="13" t="s">
        <v>140</v>
      </c>
      <c r="B60" s="13">
        <v>0</v>
      </c>
      <c r="C60" s="13">
        <v>0</v>
      </c>
      <c r="D60" s="13">
        <v>27</v>
      </c>
      <c r="E60" s="13">
        <v>363</v>
      </c>
    </row>
    <row r="61" spans="1:5" x14ac:dyDescent="0.25">
      <c r="A61" s="13" t="s">
        <v>141</v>
      </c>
      <c r="B61" s="13">
        <v>2177</v>
      </c>
      <c r="C61" s="13">
        <v>2431</v>
      </c>
      <c r="D61" s="13">
        <v>3506</v>
      </c>
      <c r="E61" s="13">
        <v>3766</v>
      </c>
    </row>
    <row r="62" spans="1:5" x14ac:dyDescent="0.25">
      <c r="A62" s="13" t="s">
        <v>142</v>
      </c>
      <c r="B62" s="13">
        <v>0</v>
      </c>
      <c r="C62" s="13">
        <v>0</v>
      </c>
      <c r="D62" s="13">
        <v>0</v>
      </c>
      <c r="E62" s="13">
        <v>0</v>
      </c>
    </row>
    <row r="63" spans="1:5" x14ac:dyDescent="0.25">
      <c r="A63" s="13" t="s">
        <v>143</v>
      </c>
      <c r="B63" s="13">
        <v>0</v>
      </c>
      <c r="C63" s="13">
        <v>0</v>
      </c>
      <c r="D63" s="13">
        <v>0</v>
      </c>
      <c r="E63" s="13">
        <v>0</v>
      </c>
    </row>
    <row r="64" spans="1:5" x14ac:dyDescent="0.25">
      <c r="A64" s="13" t="s">
        <v>144</v>
      </c>
      <c r="B64" s="13">
        <v>0</v>
      </c>
      <c r="C64" s="13">
        <v>0</v>
      </c>
      <c r="D64" s="13">
        <v>0</v>
      </c>
      <c r="E64" s="13">
        <v>0</v>
      </c>
    </row>
    <row r="65" spans="1:5" x14ac:dyDescent="0.25">
      <c r="A65" s="13" t="s">
        <v>145</v>
      </c>
      <c r="B65" s="13">
        <v>0</v>
      </c>
      <c r="C65" s="13">
        <v>0</v>
      </c>
      <c r="D65" s="13">
        <v>0</v>
      </c>
      <c r="E65" s="13">
        <v>0</v>
      </c>
    </row>
    <row r="66" spans="1:5" x14ac:dyDescent="0.25">
      <c r="A66" s="13" t="s">
        <v>146</v>
      </c>
      <c r="B66" s="13">
        <v>2177</v>
      </c>
      <c r="C66" s="13">
        <v>2431</v>
      </c>
      <c r="D66" s="13">
        <v>3533</v>
      </c>
      <c r="E66" s="13">
        <v>4129</v>
      </c>
    </row>
    <row r="67" spans="1:5" x14ac:dyDescent="0.25">
      <c r="A67" s="13" t="s">
        <v>147</v>
      </c>
      <c r="B67" s="13">
        <v>0</v>
      </c>
      <c r="C67" s="13">
        <v>0</v>
      </c>
      <c r="D67" s="13">
        <v>0</v>
      </c>
      <c r="E67" s="13">
        <v>0</v>
      </c>
    </row>
    <row r="68" spans="1:5" x14ac:dyDescent="0.25">
      <c r="A68" s="13" t="s">
        <v>148</v>
      </c>
      <c r="B68" s="13">
        <v>2177</v>
      </c>
      <c r="C68" s="13">
        <v>2431</v>
      </c>
      <c r="D68" s="13">
        <v>3533</v>
      </c>
      <c r="E68" s="13">
        <v>4129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C13" sqref="C13:E15"/>
    </sheetView>
  </sheetViews>
  <sheetFormatPr defaultRowHeight="13.2" x14ac:dyDescent="0.25"/>
  <cols>
    <col min="1" max="1" width="16.5546875" bestFit="1" customWidth="1"/>
  </cols>
  <sheetData>
    <row r="2" spans="1:7" x14ac:dyDescent="0.25">
      <c r="D2" s="1" t="s">
        <v>312</v>
      </c>
    </row>
    <row r="4" spans="1:7" x14ac:dyDescent="0.25">
      <c r="C4" s="11">
        <f>2000</f>
        <v>2000</v>
      </c>
      <c r="D4" s="11">
        <f>C4-1</f>
        <v>1999</v>
      </c>
      <c r="E4" s="11">
        <f>D4-1</f>
        <v>1998</v>
      </c>
      <c r="F4" s="11">
        <f>E4-1</f>
        <v>1997</v>
      </c>
      <c r="G4" s="17"/>
    </row>
    <row r="5" spans="1:7" x14ac:dyDescent="0.25">
      <c r="A5" s="1" t="s">
        <v>302</v>
      </c>
      <c r="C5" s="18">
        <f>C7*C6</f>
        <v>1.3284136763760304</v>
      </c>
      <c r="D5" s="18">
        <f>D7*D6</f>
        <v>2.5505809539408961</v>
      </c>
      <c r="E5" s="18">
        <f>E7*E6</f>
        <v>1.3981077874306185</v>
      </c>
      <c r="F5" s="18">
        <f>F7*F6</f>
        <v>-5.5993079714310925</v>
      </c>
    </row>
    <row r="6" spans="1:7" x14ac:dyDescent="0.25">
      <c r="A6" s="1" t="s">
        <v>303</v>
      </c>
      <c r="C6" s="12">
        <f>(('Quaker Financials'!B16+'Quaker Financials'!C16)/2)/(('Quaker Financials'!B33+'Quaker Financials'!C33)/2)</f>
        <v>8.077503774534474</v>
      </c>
      <c r="D6" s="12">
        <f>(('Quaker Financials'!C16+'Quaker Financials'!D16)/2)/(('Quaker Financials'!C33+'Quaker Financials'!D33)/2)</f>
        <v>12.500636942675159</v>
      </c>
      <c r="E6" s="12">
        <f>(('Quaker Financials'!D16+'Quaker Financials'!E16)/2)/(('Quaker Financials'!D33+'Quaker Financials'!E33)/2)</f>
        <v>10.88482441471572</v>
      </c>
      <c r="F6" s="12">
        <f>(('Quaker Financials'!E16+'Quaker Financials'!F16)/2)/(('Quaker Financials'!E33+'Quaker Financials'!F33)/2)</f>
        <v>8.8223748773307165</v>
      </c>
    </row>
    <row r="7" spans="1:7" x14ac:dyDescent="0.25">
      <c r="A7" s="1" t="s">
        <v>304</v>
      </c>
      <c r="C7" s="18">
        <f>C9*C8</f>
        <v>0.16445844080742508</v>
      </c>
      <c r="D7" s="18">
        <f>D9*D8</f>
        <v>0.20403607957236353</v>
      </c>
      <c r="E7" s="18">
        <f>E9*E8</f>
        <v>0.12844559858406618</v>
      </c>
      <c r="F7" s="18">
        <f>F9*F8</f>
        <v>-0.63467128174508158</v>
      </c>
    </row>
    <row r="8" spans="1:7" x14ac:dyDescent="0.25">
      <c r="A8" s="1" t="s">
        <v>305</v>
      </c>
      <c r="C8" s="12">
        <f>'Quaker Financials'!B43/(('Quaker Financials'!B16+'Quaker Financials'!C16)/2)</f>
        <v>2.0938733125649014</v>
      </c>
      <c r="D8" s="12">
        <f>'Quaker Financials'!C43/(('Quaker Financials'!C16+'Quaker Financials'!D16)/2)</f>
        <v>1.926098033221237</v>
      </c>
      <c r="E8" s="12">
        <f>'Quaker Financials'!D43/(('Quaker Financials'!D16+'Quaker Financials'!E16)/2)</f>
        <v>1.8598890019779923</v>
      </c>
      <c r="F8" s="12">
        <f>'Quaker Financials'!E43/(('Quaker Financials'!E16+'Quaker Financials'!F16)/2)</f>
        <v>3.7194660734149054</v>
      </c>
    </row>
    <row r="9" spans="1:7" x14ac:dyDescent="0.25">
      <c r="A9" s="1" t="s">
        <v>306</v>
      </c>
      <c r="C9" s="18">
        <f>('Quaker Financials'!B57+('Quaker Financials'!B53*(1-('Quaker Financials'!B56/'Quaker Financials'!B55))))/'Quaker Financials'!B43</f>
        <v>7.8542689197356852E-2</v>
      </c>
      <c r="D9" s="18">
        <f>('Quaker Financials'!C57+('Quaker Financials'!C53*(1-('Quaker Financials'!C56/'Quaker Financials'!C55))))/'Quaker Financials'!C43</f>
        <v>0.10593234407239924</v>
      </c>
      <c r="E9" s="18">
        <f>('Quaker Financials'!D57+('Quaker Financials'!D53*(1-('Quaker Financials'!D56/'Quaker Financials'!D55))))/'Quaker Financials'!D43</f>
        <v>6.9060894734827863E-2</v>
      </c>
      <c r="F9" s="18">
        <f>('Quaker Financials'!E57+('Quaker Financials'!E53*(1-('Quaker Financials'!E56/'Quaker Financials'!E55))))/'Quaker Financials'!E43</f>
        <v>-0.17063505062767759</v>
      </c>
    </row>
    <row r="10" spans="1:7" x14ac:dyDescent="0.25">
      <c r="A10" s="1" t="s">
        <v>307</v>
      </c>
      <c r="C10" s="18">
        <f>((('Coke Financials'!B21+'Coke Financials'!B24)+('Coke Financials'!C21+'Coke Financials'!C24))/2)/(('Coke Financials'!B33+'Coke Financials'!C33)/2)</f>
        <v>0.63083541345796379</v>
      </c>
      <c r="D10" s="18">
        <f>((('Coke Financials'!C21+'Coke Financials'!C24)+('Coke Financials'!D21+'Coke Financials'!D24))/2)/(('Coke Financials'!C33+'Coke Financials'!D33)/2)</f>
        <v>0.63496316141995979</v>
      </c>
      <c r="E10" s="18">
        <f>((('Coke Financials'!D21+'Coke Financials'!D24)+('Coke Financials'!E21+'Coke Financials'!E24))/2)/(('Coke Financials'!D33+'Coke Financials'!E33)/2)</f>
        <v>0.57426498663612069</v>
      </c>
      <c r="F10" s="18">
        <f>((('Coke Financials'!E21+'Coke Financials'!E24)+('Coke Financials'!F21+'Coke Financials'!F24))/2)/(('Coke Financials'!E33+'Coke Financials'!F33)/2)</f>
        <v>0.53002325263301875</v>
      </c>
    </row>
    <row r="12" spans="1:7" x14ac:dyDescent="0.25">
      <c r="A12" s="1" t="s">
        <v>308</v>
      </c>
    </row>
    <row r="13" spans="1:7" x14ac:dyDescent="0.25">
      <c r="A13" s="19" t="s">
        <v>309</v>
      </c>
      <c r="C13" s="18">
        <f>('Quaker Financials'!B43-'Quaker Financials'!C43)/'Quaker Financials'!C43</f>
        <v>6.683314991958017E-2</v>
      </c>
      <c r="D13" s="18">
        <f>('Quaker Financials'!C43-'Quaker Financials'!D43)/'Quaker Financials'!D43</f>
        <v>-2.4223025296850838E-2</v>
      </c>
      <c r="E13" s="18">
        <f>('Quaker Financials'!D43-'Quaker Financials'!E43)/'Quaker Financials'!E43</f>
        <v>-3.4531570867476089E-2</v>
      </c>
    </row>
    <row r="14" spans="1:7" x14ac:dyDescent="0.25">
      <c r="A14" s="19" t="s">
        <v>310</v>
      </c>
      <c r="C14" s="18">
        <f>('Quaker Financials'!B55-'Quaker Financials'!C55)/'Quaker Financials'!C55</f>
        <v>-0.10868510431829199</v>
      </c>
      <c r="D14" s="18">
        <f>('Quaker Financials'!C55-'Quaker Financials'!D55)/'Quaker Financials'!D55</f>
        <v>0.55900151285930388</v>
      </c>
      <c r="E14" s="18">
        <f>('Quaker Financials'!D55-'Quaker Financials'!E55)/'Quaker Financials'!E55</f>
        <v>-1.3726392934323031</v>
      </c>
    </row>
    <row r="15" spans="1:7" x14ac:dyDescent="0.25">
      <c r="A15" s="19" t="s">
        <v>311</v>
      </c>
      <c r="C15" s="18">
        <f>('Quaker Financials'!B68-'Quaker Financials'!C68)/'Quaker Financials'!C68</f>
        <v>-0.20905459387483363</v>
      </c>
      <c r="D15" s="18">
        <f>('Quaker Financials'!C68-'Quaker Financials'!D68)/'Quaker Financials'!D68</f>
        <v>0.60928571428571432</v>
      </c>
      <c r="E15" s="18">
        <f>('Quaker Financials'!D68-'Quaker Financials'!E68)/'Quaker Financials'!E68</f>
        <v>-1.2996575342465755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B43" workbookViewId="0"/>
  </sheetViews>
  <sheetFormatPr defaultRowHeight="13.2" x14ac:dyDescent="0.25"/>
  <cols>
    <col min="1" max="1" width="30.109375" bestFit="1" customWidth="1"/>
    <col min="2" max="5" width="15" bestFit="1" customWidth="1"/>
  </cols>
  <sheetData>
    <row r="1" spans="1:5" x14ac:dyDescent="0.25">
      <c r="A1" s="2" t="s">
        <v>92</v>
      </c>
    </row>
    <row r="2" spans="1:5" x14ac:dyDescent="0.25">
      <c r="A2" s="2" t="s">
        <v>93</v>
      </c>
      <c r="B2" s="8">
        <v>36861</v>
      </c>
      <c r="C2" s="8">
        <v>36495</v>
      </c>
      <c r="D2" s="8">
        <v>36130</v>
      </c>
      <c r="E2" s="8">
        <v>35765</v>
      </c>
    </row>
    <row r="4" spans="1:5" x14ac:dyDescent="0.25">
      <c r="A4" s="9" t="s">
        <v>94</v>
      </c>
    </row>
    <row r="5" spans="1:5" x14ac:dyDescent="0.25">
      <c r="A5" s="3" t="s">
        <v>95</v>
      </c>
      <c r="B5" s="3">
        <v>174.3</v>
      </c>
      <c r="C5" s="3">
        <v>282.89999999999998</v>
      </c>
      <c r="D5" s="3">
        <v>326.60000000000002</v>
      </c>
      <c r="E5" s="3">
        <v>84.2</v>
      </c>
    </row>
    <row r="6" spans="1:5" x14ac:dyDescent="0.25">
      <c r="A6" s="3" t="s">
        <v>96</v>
      </c>
      <c r="B6" s="3">
        <v>298</v>
      </c>
      <c r="C6" s="3">
        <v>254.3</v>
      </c>
      <c r="D6" s="3">
        <v>283.39999999999998</v>
      </c>
      <c r="E6" s="3">
        <v>305.7</v>
      </c>
    </row>
    <row r="7" spans="1:5" x14ac:dyDescent="0.25">
      <c r="A7" s="3" t="s">
        <v>97</v>
      </c>
      <c r="B7" s="3">
        <v>287.39999999999998</v>
      </c>
      <c r="C7" s="3">
        <v>266.2</v>
      </c>
      <c r="D7" s="3">
        <v>261.39999999999998</v>
      </c>
      <c r="E7" s="3">
        <v>256.10000000000002</v>
      </c>
    </row>
    <row r="8" spans="1:5" x14ac:dyDescent="0.25">
      <c r="A8" s="3" t="s">
        <v>98</v>
      </c>
      <c r="B8" s="3">
        <v>254</v>
      </c>
      <c r="C8" s="3">
        <v>193.3</v>
      </c>
      <c r="D8" s="3">
        <v>243.6</v>
      </c>
      <c r="E8" s="3">
        <v>487</v>
      </c>
    </row>
    <row r="9" spans="1:5" x14ac:dyDescent="0.25">
      <c r="A9" s="3" t="s">
        <v>99</v>
      </c>
      <c r="B9" s="10">
        <v>1013.7</v>
      </c>
      <c r="C9" s="3">
        <v>996.7</v>
      </c>
      <c r="D9" s="10">
        <v>1115</v>
      </c>
      <c r="E9" s="10">
        <v>1133</v>
      </c>
    </row>
    <row r="10" spans="1:5" x14ac:dyDescent="0.25">
      <c r="A10" s="3" t="s">
        <v>100</v>
      </c>
      <c r="B10" s="10">
        <v>1927.6</v>
      </c>
      <c r="C10" s="10">
        <v>1851.9</v>
      </c>
      <c r="D10" s="10">
        <v>1818.8</v>
      </c>
      <c r="E10" s="10">
        <v>1913.1</v>
      </c>
    </row>
    <row r="11" spans="1:5" x14ac:dyDescent="0.25">
      <c r="A11" s="3" t="s">
        <v>101</v>
      </c>
      <c r="B11" s="3">
        <v>807.6</v>
      </c>
      <c r="C11" s="3">
        <v>745.2</v>
      </c>
      <c r="D11" s="3">
        <v>748.6</v>
      </c>
      <c r="E11" s="3">
        <v>748.4</v>
      </c>
    </row>
    <row r="12" spans="1:5" x14ac:dyDescent="0.25">
      <c r="A12" s="3" t="s">
        <v>102</v>
      </c>
      <c r="B12" s="10">
        <v>1120</v>
      </c>
      <c r="C12" s="10">
        <v>1106.7</v>
      </c>
      <c r="D12" s="10">
        <v>1070.2</v>
      </c>
      <c r="E12" s="10">
        <v>1164.7</v>
      </c>
    </row>
    <row r="13" spans="1:5" x14ac:dyDescent="0.25">
      <c r="A13" s="3" t="s">
        <v>103</v>
      </c>
      <c r="B13" s="3">
        <v>229.2</v>
      </c>
      <c r="C13" s="3">
        <v>236.9</v>
      </c>
      <c r="D13" s="3">
        <v>245.7</v>
      </c>
      <c r="E13" s="3">
        <v>350.5</v>
      </c>
    </row>
    <row r="14" spans="1:5" x14ac:dyDescent="0.25">
      <c r="A14" s="3" t="s">
        <v>104</v>
      </c>
      <c r="B14" s="3">
        <v>55.9</v>
      </c>
      <c r="C14" s="3">
        <v>55.9</v>
      </c>
      <c r="D14" s="3">
        <v>79.400000000000006</v>
      </c>
      <c r="E14" s="3">
        <v>48.8</v>
      </c>
    </row>
    <row r="15" spans="1:5" x14ac:dyDescent="0.25">
      <c r="A15" s="3" t="s">
        <v>105</v>
      </c>
      <c r="B15" s="10">
        <v>1405.1</v>
      </c>
      <c r="C15" s="10">
        <v>1399.5</v>
      </c>
      <c r="D15" s="10">
        <v>1395.3</v>
      </c>
      <c r="E15" s="10">
        <v>1564</v>
      </c>
    </row>
    <row r="16" spans="1:5" x14ac:dyDescent="0.25">
      <c r="A16" s="3" t="s">
        <v>106</v>
      </c>
      <c r="B16" s="10">
        <v>2418.8000000000002</v>
      </c>
      <c r="C16" s="10">
        <v>2396.1999999999998</v>
      </c>
      <c r="D16" s="10">
        <v>2510.3000000000002</v>
      </c>
      <c r="E16" s="10">
        <v>2697</v>
      </c>
    </row>
    <row r="19" spans="1:5" x14ac:dyDescent="0.25">
      <c r="A19" s="9" t="s">
        <v>107</v>
      </c>
    </row>
    <row r="20" spans="1:5" x14ac:dyDescent="0.25">
      <c r="A20" s="3" t="s">
        <v>108</v>
      </c>
      <c r="B20" s="3">
        <v>212.3</v>
      </c>
      <c r="C20" s="3">
        <v>213.6</v>
      </c>
      <c r="D20" s="3">
        <v>168.4</v>
      </c>
      <c r="E20" s="3">
        <v>191.3</v>
      </c>
    </row>
    <row r="21" spans="1:5" x14ac:dyDescent="0.25">
      <c r="A21" s="3" t="s">
        <v>109</v>
      </c>
      <c r="B21" s="3">
        <v>129.6</v>
      </c>
      <c r="C21" s="3">
        <v>154.5</v>
      </c>
      <c r="D21" s="3">
        <v>136.5</v>
      </c>
      <c r="E21" s="3">
        <v>169.4</v>
      </c>
    </row>
    <row r="22" spans="1:5" x14ac:dyDescent="0.25">
      <c r="A22" s="3" t="s">
        <v>110</v>
      </c>
      <c r="B22" s="3">
        <v>518.5</v>
      </c>
      <c r="C22" s="3">
        <v>570.20000000000005</v>
      </c>
      <c r="D22" s="3">
        <v>704.2</v>
      </c>
      <c r="E22" s="3">
        <v>585</v>
      </c>
    </row>
    <row r="23" spans="1:5" x14ac:dyDescent="0.25">
      <c r="A23" s="3" t="s">
        <v>111</v>
      </c>
      <c r="B23" s="3">
        <v>860.4</v>
      </c>
      <c r="C23" s="3">
        <v>938.3</v>
      </c>
      <c r="D23" s="10">
        <v>1009.1</v>
      </c>
      <c r="E23" s="3">
        <v>945.7</v>
      </c>
    </row>
    <row r="24" spans="1:5" x14ac:dyDescent="0.25">
      <c r="A24" s="3" t="s">
        <v>112</v>
      </c>
      <c r="B24" s="3">
        <v>664.1</v>
      </c>
      <c r="C24" s="3">
        <v>715</v>
      </c>
      <c r="D24" s="3">
        <v>795.1</v>
      </c>
      <c r="E24" s="3">
        <v>887.6</v>
      </c>
    </row>
    <row r="25" spans="1:5" x14ac:dyDescent="0.25">
      <c r="A25" s="3" t="s">
        <v>113</v>
      </c>
      <c r="B25" s="3">
        <v>0</v>
      </c>
      <c r="C25" s="3">
        <v>0</v>
      </c>
      <c r="D25" s="3">
        <v>0</v>
      </c>
      <c r="E25" s="3">
        <v>36.299999999999997</v>
      </c>
    </row>
    <row r="26" spans="1:5" x14ac:dyDescent="0.25">
      <c r="A26" s="3" t="s">
        <v>114</v>
      </c>
      <c r="B26" s="3">
        <v>518</v>
      </c>
      <c r="C26" s="3">
        <v>523.1</v>
      </c>
      <c r="D26" s="3">
        <v>533.4</v>
      </c>
      <c r="E26" s="3">
        <v>521.70000000000005</v>
      </c>
    </row>
    <row r="27" spans="1:5" x14ac:dyDescent="0.25">
      <c r="A27" s="3" t="s">
        <v>115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3" t="s">
        <v>116</v>
      </c>
      <c r="B28" s="10">
        <v>1182.0999999999999</v>
      </c>
      <c r="C28" s="10">
        <v>1238.0999999999999</v>
      </c>
      <c r="D28" s="10">
        <v>1328.5</v>
      </c>
      <c r="E28" s="10">
        <v>1445.6</v>
      </c>
    </row>
    <row r="29" spans="1:5" x14ac:dyDescent="0.25">
      <c r="A29" s="3" t="s">
        <v>117</v>
      </c>
      <c r="B29" s="10">
        <v>2042.5</v>
      </c>
      <c r="C29" s="10">
        <v>2176.4</v>
      </c>
      <c r="D29" s="10">
        <v>2337.6</v>
      </c>
      <c r="E29" s="10">
        <v>2391.3000000000002</v>
      </c>
    </row>
    <row r="30" spans="1:5" x14ac:dyDescent="0.25">
      <c r="A30" s="3" t="s">
        <v>118</v>
      </c>
      <c r="B30" s="3">
        <v>100</v>
      </c>
      <c r="C30" s="3">
        <v>100</v>
      </c>
      <c r="D30" s="3">
        <v>21.7</v>
      </c>
      <c r="E30" s="3">
        <v>77.7</v>
      </c>
    </row>
    <row r="31" spans="1:5" x14ac:dyDescent="0.25">
      <c r="A31" s="3" t="s">
        <v>119</v>
      </c>
      <c r="B31" s="3">
        <v>276.3</v>
      </c>
      <c r="C31" s="3">
        <v>119.8</v>
      </c>
      <c r="D31" s="3">
        <v>151</v>
      </c>
      <c r="E31" s="3">
        <v>228</v>
      </c>
    </row>
    <row r="32" spans="1:5" x14ac:dyDescent="0.25">
      <c r="A32" s="3" t="s">
        <v>120</v>
      </c>
      <c r="B32" s="10">
        <v>1061.7</v>
      </c>
      <c r="C32" s="3">
        <v>854.6</v>
      </c>
      <c r="D32" s="3">
        <v>555.79999999999995</v>
      </c>
      <c r="E32" s="3">
        <v>431</v>
      </c>
    </row>
    <row r="33" spans="1:5" x14ac:dyDescent="0.25">
      <c r="A33" s="3" t="s">
        <v>121</v>
      </c>
      <c r="B33" s="3">
        <v>376.3</v>
      </c>
      <c r="C33" s="3">
        <v>219.8</v>
      </c>
      <c r="D33" s="3">
        <v>172.7</v>
      </c>
      <c r="E33" s="3">
        <v>305.7</v>
      </c>
    </row>
    <row r="34" spans="1:5" x14ac:dyDescent="0.25">
      <c r="A34" s="3" t="s">
        <v>122</v>
      </c>
      <c r="B34" s="10">
        <v>2418.8000000000002</v>
      </c>
      <c r="C34" s="10">
        <v>2396.1999999999998</v>
      </c>
      <c r="D34" s="10">
        <v>2510.3000000000002</v>
      </c>
      <c r="E34" s="10">
        <v>2697</v>
      </c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2" t="s">
        <v>123</v>
      </c>
    </row>
    <row r="41" spans="1:5" x14ac:dyDescent="0.25">
      <c r="A41" s="2" t="s">
        <v>93</v>
      </c>
      <c r="B41" s="8">
        <v>36861</v>
      </c>
      <c r="C41" s="8">
        <v>36495</v>
      </c>
      <c r="D41" s="8">
        <v>36130</v>
      </c>
      <c r="E41" s="8">
        <v>35765</v>
      </c>
    </row>
    <row r="43" spans="1:5" x14ac:dyDescent="0.25">
      <c r="A43" s="3" t="s">
        <v>124</v>
      </c>
      <c r="B43" s="10">
        <v>5041</v>
      </c>
      <c r="C43" s="10">
        <v>4725.2</v>
      </c>
      <c r="D43" s="10">
        <v>4842.5</v>
      </c>
      <c r="E43" s="10">
        <v>5015.7</v>
      </c>
    </row>
    <row r="44" spans="1:5" x14ac:dyDescent="0.25">
      <c r="A44" s="3" t="s">
        <v>125</v>
      </c>
      <c r="B44" s="10">
        <v>2155.3000000000002</v>
      </c>
      <c r="C44" s="10">
        <v>2013</v>
      </c>
      <c r="D44" s="10">
        <v>2241.9</v>
      </c>
      <c r="E44" s="10">
        <v>2403.5</v>
      </c>
    </row>
    <row r="45" spans="1:5" x14ac:dyDescent="0.25">
      <c r="A45" s="3" t="s">
        <v>126</v>
      </c>
      <c r="B45" s="10">
        <v>2885.7</v>
      </c>
      <c r="C45" s="10">
        <v>2712.2</v>
      </c>
      <c r="D45" s="10">
        <v>2600.6</v>
      </c>
      <c r="E45" s="10">
        <v>2612.1999999999998</v>
      </c>
    </row>
    <row r="46" spans="1:5" x14ac:dyDescent="0.25">
      <c r="A46" s="3" t="s">
        <v>127</v>
      </c>
      <c r="B46" s="10">
        <v>1968.8</v>
      </c>
      <c r="C46" s="10">
        <v>1904.1</v>
      </c>
      <c r="D46" s="10">
        <v>1872.5</v>
      </c>
      <c r="E46" s="10">
        <v>1938.9</v>
      </c>
    </row>
    <row r="47" spans="1:5" x14ac:dyDescent="0.25">
      <c r="A47" s="3" t="s">
        <v>128</v>
      </c>
      <c r="B47" s="3">
        <v>0</v>
      </c>
      <c r="C47" s="3">
        <v>0</v>
      </c>
      <c r="D47" s="3">
        <v>0</v>
      </c>
      <c r="E47" s="3">
        <v>0</v>
      </c>
    </row>
    <row r="48" spans="1:5" x14ac:dyDescent="0.25">
      <c r="A48" s="3" t="s">
        <v>129</v>
      </c>
      <c r="B48" s="3">
        <v>916.9</v>
      </c>
      <c r="C48" s="3">
        <v>808.1</v>
      </c>
      <c r="D48" s="3">
        <v>728.1</v>
      </c>
      <c r="E48" s="3">
        <v>673.3</v>
      </c>
    </row>
    <row r="49" spans="1:5" x14ac:dyDescent="0.25">
      <c r="A49" s="3" t="s">
        <v>130</v>
      </c>
      <c r="B49" s="3">
        <v>133</v>
      </c>
      <c r="C49" s="3">
        <v>123.8</v>
      </c>
      <c r="D49" s="3">
        <v>132.5</v>
      </c>
      <c r="E49" s="3">
        <v>161.4</v>
      </c>
    </row>
    <row r="50" spans="1:5" x14ac:dyDescent="0.25">
      <c r="A50" s="3" t="s">
        <v>131</v>
      </c>
      <c r="B50" s="3">
        <v>783.9</v>
      </c>
      <c r="C50" s="3">
        <v>684.3</v>
      </c>
      <c r="D50" s="3">
        <v>595.6</v>
      </c>
      <c r="E50" s="3">
        <v>511.9</v>
      </c>
    </row>
    <row r="51" spans="1:5" x14ac:dyDescent="0.25">
      <c r="A51" s="3" t="s">
        <v>132</v>
      </c>
      <c r="B51" s="3">
        <v>3.7</v>
      </c>
      <c r="C51" s="3">
        <v>-6.4</v>
      </c>
      <c r="D51" s="3">
        <v>0.9</v>
      </c>
      <c r="E51" s="10">
        <v>-1490.4</v>
      </c>
    </row>
    <row r="52" spans="1:5" x14ac:dyDescent="0.25">
      <c r="A52" s="3" t="s">
        <v>133</v>
      </c>
      <c r="B52" s="3">
        <v>605.1</v>
      </c>
      <c r="C52" s="3">
        <v>680.2</v>
      </c>
      <c r="D52" s="3">
        <v>466.2</v>
      </c>
      <c r="E52" s="3">
        <v>-978.5</v>
      </c>
    </row>
    <row r="53" spans="1:5" x14ac:dyDescent="0.25">
      <c r="A53" s="3" t="s">
        <v>134</v>
      </c>
      <c r="B53" s="3">
        <v>54</v>
      </c>
      <c r="C53" s="3">
        <v>61.9</v>
      </c>
      <c r="D53" s="3">
        <v>69.599999999999994</v>
      </c>
      <c r="E53" s="3">
        <v>85.8</v>
      </c>
    </row>
    <row r="54" spans="1:5" x14ac:dyDescent="0.25">
      <c r="A54" s="3" t="s">
        <v>115</v>
      </c>
      <c r="B54" s="3">
        <v>0</v>
      </c>
      <c r="C54" s="3">
        <v>0</v>
      </c>
      <c r="D54" s="3">
        <v>0</v>
      </c>
      <c r="E54" s="3">
        <v>0</v>
      </c>
    </row>
    <row r="55" spans="1:5" x14ac:dyDescent="0.25">
      <c r="A55" s="3" t="s">
        <v>135</v>
      </c>
      <c r="B55" s="3">
        <v>551.1</v>
      </c>
      <c r="C55" s="3">
        <v>618.29999999999995</v>
      </c>
      <c r="D55" s="3">
        <v>396.6</v>
      </c>
      <c r="E55" s="10">
        <v>-1064.3</v>
      </c>
    </row>
    <row r="56" spans="1:5" x14ac:dyDescent="0.25">
      <c r="A56" s="3" t="s">
        <v>136</v>
      </c>
      <c r="B56" s="3">
        <v>190.5</v>
      </c>
      <c r="C56" s="3">
        <v>163.30000000000001</v>
      </c>
      <c r="D56" s="3">
        <v>112.1</v>
      </c>
      <c r="E56" s="3">
        <v>-133.4</v>
      </c>
    </row>
    <row r="57" spans="1:5" x14ac:dyDescent="0.25">
      <c r="A57" s="3" t="s">
        <v>137</v>
      </c>
      <c r="B57" s="3">
        <v>360.6</v>
      </c>
      <c r="C57" s="3">
        <v>455</v>
      </c>
      <c r="D57" s="3">
        <v>284.5</v>
      </c>
      <c r="E57" s="3">
        <v>-930.9</v>
      </c>
    </row>
    <row r="58" spans="1:5" x14ac:dyDescent="0.25">
      <c r="A58" s="3" t="s">
        <v>138</v>
      </c>
      <c r="B58" s="3">
        <v>0</v>
      </c>
      <c r="C58" s="3">
        <v>0</v>
      </c>
      <c r="D58" s="3">
        <v>0</v>
      </c>
      <c r="E58" s="3">
        <v>0</v>
      </c>
    </row>
    <row r="59" spans="1:5" x14ac:dyDescent="0.25">
      <c r="A59" s="3" t="s">
        <v>139</v>
      </c>
      <c r="B59" s="3">
        <v>360.6</v>
      </c>
      <c r="C59" s="3">
        <v>455</v>
      </c>
      <c r="D59" s="3">
        <v>284.5</v>
      </c>
      <c r="E59" s="3">
        <v>-930.9</v>
      </c>
    </row>
    <row r="60" spans="1:5" x14ac:dyDescent="0.25">
      <c r="A60" s="3" t="s">
        <v>140</v>
      </c>
      <c r="B60" s="3">
        <v>-182.5</v>
      </c>
      <c r="C60" s="3">
        <v>2.2999999999999998</v>
      </c>
      <c r="D60" s="3">
        <v>-128.5</v>
      </c>
      <c r="E60" s="3">
        <v>0</v>
      </c>
    </row>
    <row r="61" spans="1:5" x14ac:dyDescent="0.25">
      <c r="A61" s="3" t="s">
        <v>141</v>
      </c>
      <c r="B61" s="3">
        <v>543.1</v>
      </c>
      <c r="C61" s="3">
        <v>452.7</v>
      </c>
      <c r="D61" s="3">
        <v>413</v>
      </c>
      <c r="E61" s="3">
        <v>-930.9</v>
      </c>
    </row>
    <row r="62" spans="1:5" x14ac:dyDescent="0.25">
      <c r="A62" s="3" t="s">
        <v>142</v>
      </c>
      <c r="B62" s="3">
        <v>0</v>
      </c>
      <c r="C62" s="3">
        <v>0</v>
      </c>
      <c r="D62" s="3">
        <v>0</v>
      </c>
      <c r="E62" s="3">
        <v>0</v>
      </c>
    </row>
    <row r="63" spans="1:5" x14ac:dyDescent="0.25">
      <c r="A63" s="3" t="s">
        <v>143</v>
      </c>
      <c r="B63" s="3">
        <v>0</v>
      </c>
      <c r="C63" s="3">
        <v>0</v>
      </c>
      <c r="D63" s="3">
        <v>0</v>
      </c>
      <c r="E63" s="3">
        <v>0</v>
      </c>
    </row>
    <row r="64" spans="1:5" x14ac:dyDescent="0.25">
      <c r="A64" s="3" t="s">
        <v>144</v>
      </c>
      <c r="B64" s="3">
        <v>0</v>
      </c>
      <c r="C64" s="3">
        <v>0</v>
      </c>
      <c r="D64" s="3">
        <v>0</v>
      </c>
      <c r="E64" s="3">
        <v>0</v>
      </c>
    </row>
    <row r="65" spans="1:5" x14ac:dyDescent="0.25">
      <c r="A65" s="3" t="s">
        <v>145</v>
      </c>
      <c r="B65" s="3">
        <v>0</v>
      </c>
      <c r="C65" s="3">
        <v>0</v>
      </c>
      <c r="D65" s="3">
        <v>0</v>
      </c>
      <c r="E65" s="3">
        <v>0</v>
      </c>
    </row>
    <row r="66" spans="1:5" x14ac:dyDescent="0.25">
      <c r="A66" s="3" t="s">
        <v>146</v>
      </c>
      <c r="B66" s="3">
        <v>360.6</v>
      </c>
      <c r="C66" s="3">
        <v>455</v>
      </c>
      <c r="D66" s="3">
        <v>284.5</v>
      </c>
      <c r="E66" s="3">
        <v>-930.9</v>
      </c>
    </row>
    <row r="67" spans="1:5" x14ac:dyDescent="0.25">
      <c r="A67" s="3" t="s">
        <v>147</v>
      </c>
      <c r="B67" s="3">
        <v>4.2</v>
      </c>
      <c r="C67" s="3">
        <v>4.4000000000000004</v>
      </c>
      <c r="D67" s="3">
        <v>4.5</v>
      </c>
      <c r="E67" s="3">
        <v>3.5</v>
      </c>
    </row>
    <row r="68" spans="1:5" x14ac:dyDescent="0.25">
      <c r="A68" s="3" t="s">
        <v>148</v>
      </c>
      <c r="B68" s="3">
        <v>356.4</v>
      </c>
      <c r="C68" s="3">
        <v>450.6</v>
      </c>
      <c r="D68" s="3">
        <v>280</v>
      </c>
      <c r="E68" s="3">
        <v>-934.4</v>
      </c>
    </row>
    <row r="82" spans="1:5" x14ac:dyDescent="0.25">
      <c r="A82" s="3"/>
      <c r="B82" s="3"/>
      <c r="C82" s="3"/>
      <c r="D82" s="3"/>
      <c r="E82" s="3"/>
    </row>
    <row r="83" spans="1:5" x14ac:dyDescent="0.25">
      <c r="A83" s="3"/>
      <c r="B83" s="3"/>
      <c r="C83" s="3"/>
      <c r="D83" s="3"/>
      <c r="E83" s="3"/>
    </row>
    <row r="84" spans="1:5" x14ac:dyDescent="0.25">
      <c r="A84" s="3"/>
      <c r="B84" s="3"/>
      <c r="C84" s="3"/>
      <c r="D84" s="3"/>
      <c r="E84" s="3"/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/>
      <c r="E90" s="3"/>
    </row>
    <row r="91" spans="1:5" x14ac:dyDescent="0.25">
      <c r="A91" s="3"/>
      <c r="B91" s="3"/>
      <c r="C91" s="3"/>
      <c r="D91" s="3"/>
      <c r="E91" s="3"/>
    </row>
    <row r="92" spans="1:5" x14ac:dyDescent="0.25">
      <c r="A92" s="3"/>
      <c r="B92" s="3"/>
      <c r="C92" s="3"/>
      <c r="D92" s="3"/>
      <c r="E92" s="3"/>
    </row>
    <row r="93" spans="1:5" x14ac:dyDescent="0.25">
      <c r="A93" s="3"/>
      <c r="B93" s="3"/>
      <c r="C93" s="3"/>
      <c r="D93" s="3"/>
      <c r="E93" s="3"/>
    </row>
    <row r="94" spans="1:5" x14ac:dyDescent="0.25">
      <c r="A94" s="3"/>
      <c r="B94" s="3"/>
      <c r="C94" s="3"/>
      <c r="D94" s="3"/>
      <c r="E94" s="3"/>
    </row>
    <row r="95" spans="1:5" x14ac:dyDescent="0.25">
      <c r="A95" s="3"/>
      <c r="B95" s="3"/>
      <c r="C95" s="3"/>
      <c r="D95" s="3"/>
      <c r="E95" s="3"/>
    </row>
    <row r="96" spans="1:5" x14ac:dyDescent="0.25">
      <c r="A96" s="3"/>
      <c r="B96" s="3"/>
      <c r="C96" s="3"/>
      <c r="D96" s="3"/>
      <c r="E96" s="3"/>
    </row>
    <row r="97" spans="1:5" x14ac:dyDescent="0.25">
      <c r="A97" s="3"/>
      <c r="B97" s="3"/>
      <c r="C97" s="3"/>
      <c r="D97" s="3"/>
      <c r="E97" s="3"/>
    </row>
    <row r="98" spans="1:5" x14ac:dyDescent="0.25">
      <c r="A98" s="3"/>
      <c r="B98" s="3"/>
      <c r="C98" s="3"/>
      <c r="D98" s="3"/>
      <c r="E98" s="3"/>
    </row>
    <row r="99" spans="1:5" x14ac:dyDescent="0.25">
      <c r="A99" s="3"/>
      <c r="B99" s="3"/>
      <c r="C99" s="3"/>
      <c r="D99" s="3"/>
      <c r="E99" s="3"/>
    </row>
    <row r="102" spans="1:5" x14ac:dyDescent="0.25">
      <c r="A102" s="3"/>
      <c r="B102" s="10"/>
      <c r="C102" s="10"/>
      <c r="D102" s="10"/>
      <c r="E102" s="10"/>
    </row>
    <row r="103" spans="1:5" x14ac:dyDescent="0.25">
      <c r="A103" s="3"/>
      <c r="B103" s="10"/>
      <c r="C103" s="10"/>
      <c r="D103" s="10"/>
      <c r="E103" s="3"/>
    </row>
    <row r="106" spans="1:5" x14ac:dyDescent="0.25">
      <c r="A106" s="2"/>
    </row>
    <row r="107" spans="1:5" x14ac:dyDescent="0.25">
      <c r="A107" s="2"/>
      <c r="B107" s="8"/>
      <c r="C107" s="8"/>
      <c r="D107" s="8"/>
      <c r="E107" s="8"/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3"/>
      <c r="B109" s="3"/>
      <c r="C109" s="3"/>
      <c r="D109" s="3"/>
      <c r="E109" s="3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3"/>
      <c r="B111" s="3"/>
      <c r="C111" s="3"/>
      <c r="D111" s="3"/>
      <c r="E111" s="10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3"/>
      <c r="B113" s="3"/>
      <c r="C113" s="3"/>
      <c r="D113" s="3"/>
      <c r="E113" s="3"/>
    </row>
    <row r="116" spans="1:5" x14ac:dyDescent="0.25">
      <c r="A116" s="3"/>
      <c r="B116" s="3"/>
      <c r="C116" s="3"/>
      <c r="D116" s="3"/>
      <c r="E116" s="3"/>
    </row>
    <row r="117" spans="1:5" x14ac:dyDescent="0.25">
      <c r="A117" s="3"/>
      <c r="B117" s="3"/>
      <c r="C117" s="3"/>
      <c r="D117" s="3"/>
      <c r="E117" s="3"/>
    </row>
    <row r="118" spans="1:5" x14ac:dyDescent="0.25">
      <c r="A118" s="3"/>
      <c r="B118" s="3"/>
      <c r="C118" s="3"/>
      <c r="D118" s="3"/>
      <c r="E118" s="3"/>
    </row>
    <row r="119" spans="1:5" x14ac:dyDescent="0.25">
      <c r="A119" s="3"/>
      <c r="B119" s="3"/>
      <c r="C119" s="3"/>
      <c r="D119" s="3"/>
      <c r="E119" s="3"/>
    </row>
    <row r="120" spans="1:5" x14ac:dyDescent="0.25">
      <c r="A120" s="3"/>
      <c r="B120" s="3"/>
      <c r="C120" s="3"/>
      <c r="D120" s="3"/>
      <c r="E120" s="3"/>
    </row>
    <row r="121" spans="1:5" x14ac:dyDescent="0.25">
      <c r="A121" s="3"/>
      <c r="B121" s="3"/>
      <c r="C121" s="3"/>
      <c r="D121" s="3"/>
      <c r="E121" s="3"/>
    </row>
    <row r="122" spans="1:5" x14ac:dyDescent="0.25">
      <c r="A122" s="3"/>
      <c r="B122" s="3"/>
      <c r="C122" s="3"/>
      <c r="D122" s="3"/>
      <c r="E122" s="3"/>
    </row>
    <row r="123" spans="1:5" x14ac:dyDescent="0.25">
      <c r="A123" s="3"/>
      <c r="B123" s="3"/>
      <c r="C123" s="3"/>
      <c r="D123" s="3"/>
      <c r="E123" s="3"/>
    </row>
    <row r="126" spans="1:5" x14ac:dyDescent="0.25">
      <c r="A126" s="3"/>
      <c r="B126" s="3"/>
      <c r="C126" s="3"/>
      <c r="D126" s="3"/>
      <c r="E126" s="3"/>
    </row>
    <row r="127" spans="1:5" x14ac:dyDescent="0.25">
      <c r="A127" s="3"/>
      <c r="B127" s="3"/>
      <c r="C127" s="3"/>
      <c r="D127" s="3"/>
      <c r="E127" s="3"/>
    </row>
    <row r="130" spans="1:5" x14ac:dyDescent="0.25">
      <c r="A130" s="3"/>
      <c r="B130" s="3"/>
      <c r="C130" s="3"/>
      <c r="D130" s="3"/>
      <c r="E130" s="3"/>
    </row>
    <row r="131" spans="1:5" x14ac:dyDescent="0.25">
      <c r="A131" s="3"/>
      <c r="B131" s="3"/>
      <c r="C131" s="3"/>
      <c r="D131" s="3"/>
      <c r="E131" s="3"/>
    </row>
    <row r="132" spans="1:5" x14ac:dyDescent="0.25">
      <c r="A132" s="3"/>
      <c r="B132" s="3"/>
      <c r="C132" s="3"/>
      <c r="D132" s="3"/>
      <c r="E132" s="3"/>
    </row>
    <row r="133" spans="1:5" x14ac:dyDescent="0.25">
      <c r="A133" s="3"/>
      <c r="B133" s="3"/>
      <c r="C133" s="3"/>
      <c r="D133" s="3"/>
      <c r="E133" s="3"/>
    </row>
    <row r="135" spans="1:5" x14ac:dyDescent="0.25">
      <c r="A135" s="3"/>
      <c r="B135" s="3"/>
      <c r="C135" s="3"/>
      <c r="D135" s="3"/>
      <c r="E135" s="3"/>
    </row>
    <row r="136" spans="1:5" x14ac:dyDescent="0.25">
      <c r="A136" s="3"/>
      <c r="B136" s="3"/>
      <c r="C136" s="3"/>
      <c r="D136" s="3"/>
      <c r="E136" s="3"/>
    </row>
    <row r="139" spans="1:5" x14ac:dyDescent="0.25">
      <c r="A139" s="3"/>
      <c r="B139" s="3"/>
      <c r="C139" s="3"/>
      <c r="D139" s="3"/>
      <c r="E139" s="3"/>
    </row>
    <row r="140" spans="1:5" x14ac:dyDescent="0.25">
      <c r="A140" s="3"/>
      <c r="B140" s="3"/>
      <c r="C140" s="3"/>
      <c r="D140" s="3"/>
      <c r="E140" s="3"/>
    </row>
    <row r="141" spans="1:5" x14ac:dyDescent="0.25">
      <c r="A141" s="3"/>
      <c r="B141" s="3"/>
      <c r="C141" s="3"/>
      <c r="D141" s="3"/>
      <c r="E141" s="3"/>
    </row>
    <row r="142" spans="1:5" x14ac:dyDescent="0.25">
      <c r="A142" s="3"/>
      <c r="B142" s="3"/>
      <c r="C142" s="3"/>
      <c r="D142" s="3"/>
      <c r="E142" s="3"/>
    </row>
    <row r="143" spans="1:5" x14ac:dyDescent="0.25">
      <c r="A143" s="3"/>
      <c r="B143" s="3"/>
      <c r="C143" s="3"/>
      <c r="D143" s="3"/>
      <c r="E143" s="3"/>
    </row>
    <row r="146" spans="1:5" x14ac:dyDescent="0.25">
      <c r="A146" s="3"/>
      <c r="B146" s="3"/>
      <c r="C146" s="3"/>
      <c r="D146" s="3"/>
      <c r="E146" s="3"/>
    </row>
    <row r="147" spans="1:5" x14ac:dyDescent="0.25">
      <c r="A147" s="3"/>
      <c r="B147" s="3"/>
      <c r="C147" s="3"/>
      <c r="D147" s="3"/>
      <c r="E147" s="3"/>
    </row>
    <row r="148" spans="1:5" x14ac:dyDescent="0.25">
      <c r="A148" s="3"/>
      <c r="B148" s="3"/>
      <c r="C148" s="3"/>
      <c r="D148" s="3"/>
      <c r="E148" s="3"/>
    </row>
    <row r="151" spans="1:5" x14ac:dyDescent="0.25">
      <c r="A151" s="2"/>
    </row>
    <row r="152" spans="1:5" x14ac:dyDescent="0.25">
      <c r="A152" s="2"/>
      <c r="B152" s="8"/>
      <c r="C152" s="8"/>
      <c r="D152" s="8"/>
      <c r="E152" s="8"/>
    </row>
    <row r="153" spans="1:5" x14ac:dyDescent="0.25">
      <c r="A153" s="3"/>
      <c r="B153" s="3"/>
      <c r="C153" s="3"/>
      <c r="D153" s="3"/>
      <c r="E153" s="3"/>
    </row>
    <row r="154" spans="1:5" x14ac:dyDescent="0.25">
      <c r="A154" s="3"/>
      <c r="B154" s="3"/>
      <c r="C154" s="3"/>
      <c r="D154" s="3"/>
      <c r="E154" s="3"/>
    </row>
    <row r="155" spans="1:5" x14ac:dyDescent="0.25">
      <c r="A155" s="3"/>
      <c r="B155" s="3"/>
      <c r="C155" s="3"/>
      <c r="D155" s="3"/>
      <c r="E155" s="3"/>
    </row>
    <row r="156" spans="1:5" x14ac:dyDescent="0.25">
      <c r="A156" s="3"/>
      <c r="B156" s="3"/>
      <c r="C156" s="3"/>
      <c r="D156" s="3"/>
      <c r="E156" s="3"/>
    </row>
    <row r="157" spans="1:5" x14ac:dyDescent="0.25">
      <c r="A157" s="3"/>
      <c r="B157" s="3"/>
      <c r="C157" s="3"/>
      <c r="D157" s="3"/>
      <c r="E157" s="3"/>
    </row>
    <row r="158" spans="1:5" x14ac:dyDescent="0.25">
      <c r="A158" s="3"/>
      <c r="B158" s="3"/>
      <c r="C158" s="3"/>
      <c r="D158" s="3"/>
      <c r="E158" s="3"/>
    </row>
    <row r="159" spans="1:5" x14ac:dyDescent="0.25">
      <c r="A159" s="3"/>
      <c r="B159" s="3"/>
      <c r="C159" s="3"/>
      <c r="D159" s="3"/>
      <c r="E159" s="3"/>
    </row>
    <row r="160" spans="1:5" x14ac:dyDescent="0.25">
      <c r="A160" s="3"/>
      <c r="B160" s="3"/>
      <c r="C160" s="3"/>
      <c r="D160" s="3"/>
      <c r="E160" s="3"/>
    </row>
    <row r="161" spans="1:5" x14ac:dyDescent="0.25">
      <c r="A161" s="3"/>
      <c r="B161" s="3"/>
      <c r="C161" s="3"/>
      <c r="D161" s="3"/>
      <c r="E161" s="3"/>
    </row>
    <row r="162" spans="1:5" x14ac:dyDescent="0.25">
      <c r="A162" s="3"/>
      <c r="B162" s="3"/>
      <c r="C162" s="3"/>
      <c r="D162" s="3"/>
      <c r="E162" s="3"/>
    </row>
    <row r="163" spans="1:5" x14ac:dyDescent="0.25">
      <c r="A163" s="3"/>
      <c r="B163" s="3"/>
      <c r="C163" s="3"/>
      <c r="D163" s="3"/>
      <c r="E163" s="3"/>
    </row>
    <row r="164" spans="1:5" x14ac:dyDescent="0.25">
      <c r="A164" s="3"/>
      <c r="B164" s="3"/>
      <c r="C164" s="3"/>
      <c r="D164" s="3"/>
      <c r="E164" s="3"/>
    </row>
    <row r="165" spans="1:5" x14ac:dyDescent="0.25">
      <c r="A165" s="3"/>
      <c r="B165" s="3"/>
      <c r="C165" s="3"/>
      <c r="D165" s="3"/>
      <c r="E165" s="3"/>
    </row>
    <row r="166" spans="1:5" x14ac:dyDescent="0.25">
      <c r="A166" s="3"/>
      <c r="B166" s="3"/>
      <c r="C166" s="3"/>
      <c r="D166" s="3"/>
      <c r="E166" s="3"/>
    </row>
    <row r="167" spans="1:5" x14ac:dyDescent="0.25">
      <c r="A167" s="3"/>
      <c r="B167" s="3"/>
      <c r="C167" s="3"/>
      <c r="D167" s="3"/>
      <c r="E167" s="3"/>
    </row>
    <row r="168" spans="1:5" x14ac:dyDescent="0.25">
      <c r="A168" s="3"/>
      <c r="B168" s="3"/>
      <c r="C168" s="3"/>
      <c r="D168" s="3"/>
      <c r="E168" s="3"/>
    </row>
    <row r="169" spans="1:5" x14ac:dyDescent="0.25">
      <c r="A169" s="3"/>
      <c r="B169" s="3"/>
      <c r="C169" s="3"/>
      <c r="D169" s="3"/>
      <c r="E169" s="3"/>
    </row>
    <row r="170" spans="1:5" x14ac:dyDescent="0.25">
      <c r="A170" s="3"/>
      <c r="B170" s="3"/>
      <c r="C170" s="3"/>
      <c r="D170" s="3"/>
      <c r="E170" s="3"/>
    </row>
    <row r="171" spans="1:5" x14ac:dyDescent="0.25">
      <c r="A171" s="3"/>
      <c r="B171" s="3"/>
      <c r="C171" s="3"/>
      <c r="D171" s="3"/>
      <c r="E171" s="3"/>
    </row>
    <row r="172" spans="1:5" x14ac:dyDescent="0.25">
      <c r="A172" s="3"/>
      <c r="B172" s="3"/>
      <c r="C172" s="3"/>
      <c r="D172" s="3"/>
      <c r="E172" s="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G13" sqref="G13"/>
    </sheetView>
  </sheetViews>
  <sheetFormatPr defaultRowHeight="13.2" x14ac:dyDescent="0.25"/>
  <cols>
    <col min="1" max="1" width="16.5546875" bestFit="1" customWidth="1"/>
  </cols>
  <sheetData>
    <row r="2" spans="1:7" x14ac:dyDescent="0.25">
      <c r="D2" s="1" t="s">
        <v>314</v>
      </c>
    </row>
    <row r="4" spans="1:7" x14ac:dyDescent="0.25">
      <c r="C4" s="11">
        <f>2000</f>
        <v>2000</v>
      </c>
      <c r="D4" s="11">
        <f>C4-1</f>
        <v>1999</v>
      </c>
      <c r="E4" s="11">
        <f>D4-1</f>
        <v>1998</v>
      </c>
      <c r="F4" s="11">
        <f>E4-1</f>
        <v>1997</v>
      </c>
      <c r="G4" s="17"/>
    </row>
    <row r="5" spans="1:7" x14ac:dyDescent="0.25">
      <c r="A5" s="1" t="s">
        <v>302</v>
      </c>
      <c r="C5" s="18">
        <f>C6*C7</f>
        <v>0.3401726734175094</v>
      </c>
      <c r="D5" s="18">
        <f>D6*D7</f>
        <v>0.36326445985534461</v>
      </c>
      <c r="E5" s="18">
        <f>E6*E7</f>
        <v>0.35796945499731275</v>
      </c>
      <c r="F5" s="18">
        <f>F6*F7</f>
        <v>0.7552924642202945</v>
      </c>
    </row>
    <row r="6" spans="1:7" x14ac:dyDescent="0.25">
      <c r="A6" s="1" t="s">
        <v>303</v>
      </c>
      <c r="C6" s="12">
        <f>(('Pepsi Financials'!B16+'Pepsi Financials'!C16)/2)/(('Pepsi Financials'!B33+'Pepsi Financials'!C33)/2)</f>
        <v>2.5399858457183297</v>
      </c>
      <c r="D6" s="12">
        <f>(('Pepsi Financials'!C16+'Pepsi Financials'!D16)/2)/(('Pepsi Financials'!C33+'Pepsi Financials'!D33)/2)</f>
        <v>3.0274808010841743</v>
      </c>
      <c r="E6" s="12">
        <f>(('Pepsi Financials'!D16+'Pepsi Financials'!E16)/2)/(('Pepsi Financials'!D33+'Pepsi Financials'!E33)/2)</f>
        <v>3.206193296843368</v>
      </c>
      <c r="F6" s="12">
        <f>(('Pepsi Financials'!E16+'Pepsi Financials'!F16)/2)/(('Pepsi Financials'!E33+'Pepsi Financials'!F33)/2)</f>
        <v>2.8980680507497119</v>
      </c>
    </row>
    <row r="7" spans="1:7" x14ac:dyDescent="0.25">
      <c r="A7" s="1" t="s">
        <v>304</v>
      </c>
      <c r="C7" s="18">
        <f>C9*C8</f>
        <v>0.13392699569209829</v>
      </c>
      <c r="D7" s="18">
        <f>D9*D8</f>
        <v>0.11998902180494608</v>
      </c>
      <c r="E7" s="18">
        <f>E9*E8</f>
        <v>0.11164936791233041</v>
      </c>
      <c r="F7" s="18">
        <f>F9*F8</f>
        <v>0.26061929913098664</v>
      </c>
    </row>
    <row r="8" spans="1:7" x14ac:dyDescent="0.25">
      <c r="A8" s="1" t="s">
        <v>305</v>
      </c>
      <c r="C8" s="12">
        <f>'Pepsi Financials'!B43/(('Pepsi Financials'!B16+'Pepsi Financials'!C16)/2)</f>
        <v>1.1389244915018111</v>
      </c>
      <c r="D8" s="12">
        <f>'Pepsi Financials'!C43/(('Pepsi Financials'!C16+'Pepsi Financials'!D16)/2)</f>
        <v>1.0130063912859666</v>
      </c>
      <c r="E8" s="12">
        <f>'Pepsi Financials'!D43/(('Pepsi Financials'!D16+'Pepsi Financials'!E16)/2)</f>
        <v>1.0452515142302565</v>
      </c>
      <c r="F8" s="12">
        <f>'Pepsi Financials'!E43/(('Pepsi Financials'!E16+'Pepsi Financials'!F16)/2)</f>
        <v>2.0811899905477338</v>
      </c>
    </row>
    <row r="9" spans="1:7" x14ac:dyDescent="0.25">
      <c r="A9" s="1" t="s">
        <v>306</v>
      </c>
      <c r="C9" s="18">
        <f>('Pepsi Financials'!B59+('Pepsi Financials'!B53-(1-('Pepsi Financials'!B56/'Pepsi Financials'!B55))))/'Pepsi Financials'!B43</f>
        <v>0.11759075925700675</v>
      </c>
      <c r="D9" s="18">
        <f>('Pepsi Financials'!C59+('Pepsi Financials'!C53-(1-('Pepsi Financials'!C56/'Pepsi Financials'!C55))))/'Pepsi Financials'!C43</f>
        <v>0.11844843511068608</v>
      </c>
      <c r="E9" s="18">
        <f>('Pepsi Financials'!D59+('Pepsi Financials'!D53-(1-('Pepsi Financials'!D56/'Pepsi Financials'!D55))))/'Pepsi Financials'!D43</f>
        <v>0.106815791598782</v>
      </c>
      <c r="F9" s="18">
        <f>('Pepsi Financials'!E59+('Pepsi Financials'!E53-(1-('Pepsi Financials'!E56/'Pepsi Financials'!E55))))/'Pepsi Financials'!E43</f>
        <v>0.12522609675938143</v>
      </c>
    </row>
    <row r="10" spans="1:7" x14ac:dyDescent="0.25">
      <c r="A10" s="1" t="s">
        <v>307</v>
      </c>
      <c r="C10" s="18">
        <f>((('Pepsi Financials'!B21+'Pepsi Financials'!B24)+('Pepsi Financials'!C21+'Pepsi Financials'!C24))/2)/(('Pepsi Financials'!B33+'Pepsi Financials'!C33)/2)</f>
        <v>0.38662420382165608</v>
      </c>
      <c r="D10" s="18">
        <f>((('Pepsi Financials'!C21+'Pepsi Financials'!C24)+('Pepsi Financials'!D21+'Pepsi Financials'!D24))/2)/(('Pepsi Financials'!C33+'Pepsi Financials'!D33)/2)</f>
        <v>0.82773678662851979</v>
      </c>
      <c r="E10" s="18">
        <f>((('Pepsi Financials'!D21+'Pepsi Financials'!D24)+('Pepsi Financials'!E21+'Pepsi Financials'!E24))/2)/(('Pepsi Financials'!D33+'Pepsi Financials'!E33)/2)</f>
        <v>0.96685911374372047</v>
      </c>
      <c r="F10" s="18">
        <f>((('Pepsi Financials'!E21+'Pepsi Financials'!E24)+('Pepsi Financials'!F21+'Pepsi Financials'!F24))/2)/(('Pepsi Financials'!E33+'Pepsi Financials'!F33)/2)</f>
        <v>0.71309111880046139</v>
      </c>
    </row>
    <row r="12" spans="1:7" x14ac:dyDescent="0.25">
      <c r="A12" s="1" t="s">
        <v>308</v>
      </c>
    </row>
    <row r="13" spans="1:7" x14ac:dyDescent="0.25">
      <c r="A13" s="19" t="s">
        <v>309</v>
      </c>
      <c r="C13" s="18">
        <f>('Pepsi Financials'!B43-'Pepsi Financials'!C43)/'Pepsi Financials'!C43</f>
        <v>3.4860313251828937E-3</v>
      </c>
      <c r="D13" s="18">
        <f>('Pepsi Financials'!C43-'Pepsi Financials'!D43)/'Pepsi Financials'!D43</f>
        <v>-8.8643279040630032E-2</v>
      </c>
      <c r="E13" s="18">
        <f>('Pepsi Financials'!D43-'Pepsi Financials'!E43)/'Pepsi Financials'!E43</f>
        <v>6.8413252378448156E-2</v>
      </c>
    </row>
    <row r="14" spans="1:7" x14ac:dyDescent="0.25">
      <c r="A14" s="19" t="s">
        <v>310</v>
      </c>
      <c r="C14" s="18">
        <f>('Pepsi Financials'!B55-'Pepsi Financials'!C55)/'Pepsi Financials'!C55</f>
        <v>-0.12199124726477024</v>
      </c>
      <c r="D14" s="18">
        <f>('Pepsi Financials'!C55-'Pepsi Financials'!D55)/'Pepsi Financials'!D55</f>
        <v>0.61555457357490062</v>
      </c>
      <c r="E14" s="18">
        <f>('Pepsi Financials'!D55-'Pepsi Financials'!E55)/'Pepsi Financials'!E55</f>
        <v>-1.992204417496752E-2</v>
      </c>
    </row>
    <row r="15" spans="1:7" x14ac:dyDescent="0.25">
      <c r="A15" s="19" t="s">
        <v>311</v>
      </c>
      <c r="C15" s="18">
        <f>('Pepsi Financials'!B68-'Pepsi Financials'!C68)/'Pepsi Financials'!C68</f>
        <v>6.4878048780487807E-2</v>
      </c>
      <c r="D15" s="18">
        <f>('Pepsi Financials'!C68-'Pepsi Financials'!D68)/'Pepsi Financials'!D68</f>
        <v>2.8600100351229302E-2</v>
      </c>
      <c r="E15" s="18">
        <f>('Pepsi Financials'!D68-'Pepsi Financials'!E68)/'Pepsi Financials'!E68</f>
        <v>0.33668678739101277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6" workbookViewId="0">
      <selection activeCell="A41" sqref="A41"/>
    </sheetView>
  </sheetViews>
  <sheetFormatPr defaultRowHeight="13.2" x14ac:dyDescent="0.25"/>
  <cols>
    <col min="1" max="1" width="32" bestFit="1" customWidth="1"/>
    <col min="2" max="5" width="10.33203125" bestFit="1" customWidth="1"/>
  </cols>
  <sheetData>
    <row r="1" spans="1:5" x14ac:dyDescent="0.25">
      <c r="A1" s="15" t="s">
        <v>92</v>
      </c>
      <c r="B1" s="14"/>
      <c r="C1" s="14"/>
      <c r="D1" s="14"/>
      <c r="E1" s="14"/>
    </row>
    <row r="2" spans="1:5" x14ac:dyDescent="0.25">
      <c r="A2" s="15" t="s">
        <v>93</v>
      </c>
      <c r="B2" s="15">
        <v>36861</v>
      </c>
      <c r="C2" s="15">
        <v>36495</v>
      </c>
      <c r="D2" s="15">
        <v>36130</v>
      </c>
      <c r="E2" s="15">
        <v>35765</v>
      </c>
    </row>
    <row r="3" spans="1:5" x14ac:dyDescent="0.25">
      <c r="A3" s="14"/>
      <c r="B3" s="14"/>
      <c r="C3" s="14"/>
      <c r="D3" s="14"/>
      <c r="E3" s="14"/>
    </row>
    <row r="4" spans="1:5" x14ac:dyDescent="0.25">
      <c r="A4" s="16" t="s">
        <v>94</v>
      </c>
      <c r="B4" s="14"/>
      <c r="C4" s="14"/>
      <c r="D4" s="14"/>
      <c r="E4" s="14"/>
    </row>
    <row r="5" spans="1:5" x14ac:dyDescent="0.25">
      <c r="A5" s="13" t="s">
        <v>95</v>
      </c>
      <c r="B5" s="13">
        <v>864</v>
      </c>
      <c r="C5" s="13">
        <v>964</v>
      </c>
      <c r="D5" s="13">
        <v>311</v>
      </c>
      <c r="E5" s="13">
        <v>1928</v>
      </c>
    </row>
    <row r="6" spans="1:5" x14ac:dyDescent="0.25">
      <c r="A6" s="13" t="s">
        <v>96</v>
      </c>
      <c r="B6" s="13">
        <v>1799</v>
      </c>
      <c r="C6" s="13">
        <v>1704</v>
      </c>
      <c r="D6" s="13">
        <v>2453</v>
      </c>
      <c r="E6" s="13">
        <v>2150</v>
      </c>
    </row>
    <row r="7" spans="1:5" x14ac:dyDescent="0.25">
      <c r="A7" s="13" t="s">
        <v>97</v>
      </c>
      <c r="B7" s="13">
        <v>905</v>
      </c>
      <c r="C7" s="13">
        <v>899</v>
      </c>
      <c r="D7" s="13">
        <v>1016</v>
      </c>
      <c r="E7" s="13">
        <v>732</v>
      </c>
    </row>
    <row r="8" spans="1:5" x14ac:dyDescent="0.25">
      <c r="A8" s="13" t="s">
        <v>98</v>
      </c>
      <c r="B8" s="13">
        <v>1036</v>
      </c>
      <c r="C8" s="13">
        <v>606</v>
      </c>
      <c r="D8" s="13">
        <v>582</v>
      </c>
      <c r="E8" s="13">
        <v>1441</v>
      </c>
    </row>
    <row r="9" spans="1:5" x14ac:dyDescent="0.25">
      <c r="A9" s="13" t="s">
        <v>99</v>
      </c>
      <c r="B9" s="13">
        <v>4604</v>
      </c>
      <c r="C9" s="13">
        <v>4173</v>
      </c>
      <c r="D9" s="13">
        <v>4362</v>
      </c>
      <c r="E9" s="13">
        <v>6251</v>
      </c>
    </row>
    <row r="10" spans="1:5" x14ac:dyDescent="0.25">
      <c r="A10" s="13" t="s">
        <v>100</v>
      </c>
      <c r="B10" s="13">
        <v>9539</v>
      </c>
      <c r="C10" s="13">
        <v>11058</v>
      </c>
      <c r="D10" s="13">
        <v>13110</v>
      </c>
      <c r="E10" s="13">
        <v>11294</v>
      </c>
    </row>
    <row r="11" spans="1:5" x14ac:dyDescent="0.25">
      <c r="A11" s="13" t="s">
        <v>101</v>
      </c>
      <c r="B11" s="13">
        <v>4101</v>
      </c>
      <c r="C11" s="13">
        <v>5792</v>
      </c>
      <c r="D11" s="13">
        <v>5792</v>
      </c>
      <c r="E11" s="13">
        <v>5033</v>
      </c>
    </row>
    <row r="12" spans="1:5" x14ac:dyDescent="0.25">
      <c r="A12" s="13" t="s">
        <v>102</v>
      </c>
      <c r="B12" s="13">
        <v>5438</v>
      </c>
      <c r="C12" s="13">
        <v>5266</v>
      </c>
      <c r="D12" s="13">
        <v>7318</v>
      </c>
      <c r="E12" s="13">
        <v>6261</v>
      </c>
    </row>
    <row r="13" spans="1:5" x14ac:dyDescent="0.25">
      <c r="A13" s="13" t="s">
        <v>103</v>
      </c>
      <c r="B13" s="13">
        <v>4485</v>
      </c>
      <c r="C13" s="13">
        <v>4735</v>
      </c>
      <c r="D13" s="13">
        <v>8996</v>
      </c>
      <c r="E13" s="13">
        <v>5855</v>
      </c>
    </row>
    <row r="14" spans="1:5" x14ac:dyDescent="0.25">
      <c r="A14" s="13" t="s">
        <v>104</v>
      </c>
      <c r="B14" s="13">
        <v>3812</v>
      </c>
      <c r="C14" s="13">
        <v>3377</v>
      </c>
      <c r="D14" s="13">
        <v>1984</v>
      </c>
      <c r="E14" s="13">
        <v>1734</v>
      </c>
    </row>
    <row r="15" spans="1:5" x14ac:dyDescent="0.25">
      <c r="A15" s="13" t="s">
        <v>105</v>
      </c>
      <c r="B15" s="13">
        <v>13735</v>
      </c>
      <c r="C15" s="13">
        <v>13378</v>
      </c>
      <c r="D15" s="13">
        <v>18298</v>
      </c>
      <c r="E15" s="13">
        <v>13850</v>
      </c>
    </row>
    <row r="16" spans="1:5" x14ac:dyDescent="0.25">
      <c r="A16" s="13" t="s">
        <v>106</v>
      </c>
      <c r="B16" s="13">
        <v>18339</v>
      </c>
      <c r="C16" s="13">
        <v>17551</v>
      </c>
      <c r="D16" s="13">
        <v>22660</v>
      </c>
      <c r="E16" s="13">
        <v>20101</v>
      </c>
    </row>
    <row r="17" spans="1:5" x14ac:dyDescent="0.25">
      <c r="A17" s="14"/>
      <c r="B17" s="14"/>
      <c r="C17" s="14"/>
      <c r="D17" s="14"/>
      <c r="E17" s="14"/>
    </row>
    <row r="18" spans="1:5" x14ac:dyDescent="0.25">
      <c r="A18" s="14"/>
      <c r="B18" s="14"/>
      <c r="C18" s="14"/>
      <c r="D18" s="14"/>
      <c r="E18" s="14"/>
    </row>
    <row r="19" spans="1:5" x14ac:dyDescent="0.25">
      <c r="A19" s="16" t="s">
        <v>107</v>
      </c>
      <c r="B19" s="14"/>
      <c r="C19" s="14"/>
      <c r="D19" s="14"/>
      <c r="E19" s="14"/>
    </row>
    <row r="20" spans="1:5" x14ac:dyDescent="0.25">
      <c r="A20" s="13" t="s">
        <v>108</v>
      </c>
      <c r="B20" s="13">
        <v>3815</v>
      </c>
      <c r="C20" s="13">
        <v>3399</v>
      </c>
      <c r="D20" s="13">
        <v>3870</v>
      </c>
      <c r="E20" s="13">
        <v>3617</v>
      </c>
    </row>
    <row r="21" spans="1:5" x14ac:dyDescent="0.25">
      <c r="A21" s="13" t="s">
        <v>109</v>
      </c>
      <c r="B21" s="13">
        <v>72</v>
      </c>
      <c r="C21" s="13">
        <v>233</v>
      </c>
      <c r="D21" s="13">
        <v>3921</v>
      </c>
      <c r="E21" s="13">
        <v>0</v>
      </c>
    </row>
    <row r="22" spans="1:5" x14ac:dyDescent="0.25">
      <c r="A22" s="13" t="s">
        <v>110</v>
      </c>
      <c r="B22" s="13">
        <v>48</v>
      </c>
      <c r="C22" s="13">
        <v>156</v>
      </c>
      <c r="D22" s="13">
        <v>123</v>
      </c>
      <c r="E22" s="13">
        <v>640</v>
      </c>
    </row>
    <row r="23" spans="1:5" x14ac:dyDescent="0.25">
      <c r="A23" s="13" t="s">
        <v>111</v>
      </c>
      <c r="B23" s="13">
        <v>3935</v>
      </c>
      <c r="C23" s="13">
        <v>3788</v>
      </c>
      <c r="D23" s="13">
        <v>7914</v>
      </c>
      <c r="E23" s="13">
        <v>4257</v>
      </c>
    </row>
    <row r="24" spans="1:5" x14ac:dyDescent="0.25">
      <c r="A24" s="13" t="s">
        <v>112</v>
      </c>
      <c r="B24" s="13">
        <v>2346</v>
      </c>
      <c r="C24" s="13">
        <v>2812</v>
      </c>
      <c r="D24" s="13">
        <v>4028</v>
      </c>
      <c r="E24" s="13">
        <v>4946</v>
      </c>
    </row>
    <row r="25" spans="1:5" x14ac:dyDescent="0.25">
      <c r="A25" s="13" t="s">
        <v>113</v>
      </c>
      <c r="B25" s="13">
        <v>1361</v>
      </c>
      <c r="C25" s="13">
        <v>1209</v>
      </c>
      <c r="D25" s="13">
        <v>2003</v>
      </c>
      <c r="E25" s="13">
        <v>1697</v>
      </c>
    </row>
    <row r="26" spans="1:5" x14ac:dyDescent="0.25">
      <c r="A26" s="13" t="s">
        <v>114</v>
      </c>
      <c r="B26" s="13">
        <v>3448</v>
      </c>
      <c r="C26" s="13">
        <v>2861</v>
      </c>
      <c r="D26" s="13">
        <v>2314</v>
      </c>
      <c r="E26" s="13">
        <v>2265</v>
      </c>
    </row>
    <row r="27" spans="1:5" x14ac:dyDescent="0.25">
      <c r="A27" s="13" t="s">
        <v>115</v>
      </c>
      <c r="B27" s="13">
        <v>0</v>
      </c>
      <c r="C27" s="13">
        <v>0</v>
      </c>
      <c r="D27" s="13">
        <v>0</v>
      </c>
      <c r="E27" s="13">
        <v>0</v>
      </c>
    </row>
    <row r="28" spans="1:5" x14ac:dyDescent="0.25">
      <c r="A28" s="13" t="s">
        <v>116</v>
      </c>
      <c r="B28" s="13">
        <v>7155</v>
      </c>
      <c r="C28" s="13">
        <v>6882</v>
      </c>
      <c r="D28" s="13">
        <v>8345</v>
      </c>
      <c r="E28" s="13">
        <v>8908</v>
      </c>
    </row>
    <row r="29" spans="1:5" x14ac:dyDescent="0.25">
      <c r="A29" s="13" t="s">
        <v>117</v>
      </c>
      <c r="B29" s="13">
        <v>11090</v>
      </c>
      <c r="C29" s="13">
        <v>10670</v>
      </c>
      <c r="D29" s="13">
        <v>16259</v>
      </c>
      <c r="E29" s="13">
        <v>13165</v>
      </c>
    </row>
    <row r="30" spans="1:5" x14ac:dyDescent="0.25">
      <c r="A30" s="13" t="s">
        <v>118</v>
      </c>
      <c r="B30" s="13">
        <v>0</v>
      </c>
      <c r="C30" s="13">
        <v>0</v>
      </c>
      <c r="D30" s="13">
        <v>0</v>
      </c>
      <c r="E30" s="13">
        <v>0</v>
      </c>
    </row>
    <row r="31" spans="1:5" x14ac:dyDescent="0.25">
      <c r="A31" s="13" t="s">
        <v>119</v>
      </c>
      <c r="B31" s="13">
        <v>7249</v>
      </c>
      <c r="C31" s="13">
        <v>6881</v>
      </c>
      <c r="D31" s="13">
        <v>6401</v>
      </c>
      <c r="E31" s="13">
        <v>6936</v>
      </c>
    </row>
    <row r="32" spans="1:5" x14ac:dyDescent="0.25">
      <c r="A32" s="13" t="s">
        <v>120</v>
      </c>
      <c r="B32" s="13">
        <v>15448</v>
      </c>
      <c r="C32" s="13">
        <v>14066</v>
      </c>
      <c r="D32" s="13">
        <v>12800</v>
      </c>
      <c r="E32" s="13">
        <v>11567</v>
      </c>
    </row>
    <row r="33" spans="1:5" x14ac:dyDescent="0.25">
      <c r="A33" s="13" t="s">
        <v>121</v>
      </c>
      <c r="B33" s="13">
        <v>7249</v>
      </c>
      <c r="C33" s="13">
        <v>6881</v>
      </c>
      <c r="D33" s="13">
        <v>6401</v>
      </c>
      <c r="E33" s="13">
        <v>6936</v>
      </c>
    </row>
    <row r="34" spans="1:5" x14ac:dyDescent="0.25">
      <c r="A34" s="13" t="s">
        <v>122</v>
      </c>
      <c r="B34" s="13">
        <v>18339</v>
      </c>
      <c r="C34" s="13">
        <v>17551</v>
      </c>
      <c r="D34" s="13">
        <v>22660</v>
      </c>
      <c r="E34" s="13">
        <v>20101</v>
      </c>
    </row>
    <row r="40" spans="1:5" x14ac:dyDescent="0.25">
      <c r="A40" s="2" t="s">
        <v>123</v>
      </c>
    </row>
    <row r="41" spans="1:5" x14ac:dyDescent="0.25">
      <c r="A41" s="2" t="s">
        <v>93</v>
      </c>
      <c r="B41" s="8">
        <v>36861</v>
      </c>
      <c r="C41" s="8">
        <v>36495</v>
      </c>
      <c r="D41" s="8">
        <v>36130</v>
      </c>
      <c r="E41" s="8">
        <v>35765</v>
      </c>
    </row>
    <row r="43" spans="1:5" x14ac:dyDescent="0.25">
      <c r="A43" s="3" t="s">
        <v>124</v>
      </c>
      <c r="B43" s="10">
        <v>20438</v>
      </c>
      <c r="C43" s="10">
        <v>20367</v>
      </c>
      <c r="D43" s="10">
        <v>22348</v>
      </c>
      <c r="E43" s="10">
        <v>20917</v>
      </c>
    </row>
    <row r="44" spans="1:5" x14ac:dyDescent="0.25">
      <c r="A44" s="3" t="s">
        <v>125</v>
      </c>
      <c r="B44" s="10">
        <v>7121</v>
      </c>
      <c r="C44" s="10">
        <v>7349</v>
      </c>
      <c r="D44" s="10">
        <v>8318</v>
      </c>
      <c r="E44" s="10">
        <v>7618</v>
      </c>
    </row>
    <row r="45" spans="1:5" x14ac:dyDescent="0.25">
      <c r="A45" s="3" t="s">
        <v>126</v>
      </c>
      <c r="B45" s="10">
        <v>13317</v>
      </c>
      <c r="C45" s="10">
        <v>13018</v>
      </c>
      <c r="D45" s="10">
        <v>14030</v>
      </c>
      <c r="E45" s="10">
        <v>13299</v>
      </c>
    </row>
    <row r="46" spans="1:5" x14ac:dyDescent="0.25">
      <c r="A46" s="3" t="s">
        <v>127</v>
      </c>
      <c r="B46" s="10">
        <v>9132</v>
      </c>
      <c r="C46" s="10">
        <v>9103</v>
      </c>
      <c r="D46" s="10">
        <v>9924</v>
      </c>
      <c r="E46" s="10">
        <v>9241</v>
      </c>
    </row>
    <row r="47" spans="1:5" x14ac:dyDescent="0.25">
      <c r="A47" s="3" t="s">
        <v>128</v>
      </c>
      <c r="B47" s="3">
        <v>0</v>
      </c>
      <c r="C47" s="3">
        <v>0</v>
      </c>
      <c r="D47" s="3">
        <v>0</v>
      </c>
      <c r="E47" s="3">
        <v>0</v>
      </c>
    </row>
    <row r="48" spans="1:5" x14ac:dyDescent="0.25">
      <c r="A48" s="3" t="s">
        <v>129</v>
      </c>
      <c r="B48" s="10">
        <v>4185</v>
      </c>
      <c r="C48" s="10">
        <v>3915</v>
      </c>
      <c r="D48" s="10">
        <v>4106</v>
      </c>
      <c r="E48" s="10">
        <v>4058</v>
      </c>
    </row>
    <row r="49" spans="1:5" x14ac:dyDescent="0.25">
      <c r="A49" s="3" t="s">
        <v>130</v>
      </c>
      <c r="B49" s="3">
        <v>960</v>
      </c>
      <c r="C49" s="10">
        <v>1032</v>
      </c>
      <c r="D49" s="10">
        <v>1234</v>
      </c>
      <c r="E49" s="10">
        <v>1106</v>
      </c>
    </row>
    <row r="50" spans="1:5" x14ac:dyDescent="0.25">
      <c r="A50" s="3" t="s">
        <v>131</v>
      </c>
      <c r="B50" s="10">
        <v>3225</v>
      </c>
      <c r="C50" s="10">
        <v>2883</v>
      </c>
      <c r="D50" s="10">
        <v>2872</v>
      </c>
      <c r="E50" s="10">
        <v>2952</v>
      </c>
    </row>
    <row r="51" spans="1:5" x14ac:dyDescent="0.25">
      <c r="A51" s="3" t="s">
        <v>132</v>
      </c>
      <c r="B51" s="3">
        <v>206</v>
      </c>
      <c r="C51" s="10">
        <v>1201</v>
      </c>
      <c r="D51" s="3">
        <v>74</v>
      </c>
      <c r="E51" s="3">
        <v>125</v>
      </c>
    </row>
    <row r="52" spans="1:5" x14ac:dyDescent="0.25">
      <c r="A52" s="3" t="s">
        <v>133</v>
      </c>
      <c r="B52" s="10">
        <v>3431</v>
      </c>
      <c r="C52" s="10">
        <v>4019</v>
      </c>
      <c r="D52" s="10">
        <v>2658</v>
      </c>
      <c r="E52" s="10">
        <v>2787</v>
      </c>
    </row>
    <row r="53" spans="1:5" x14ac:dyDescent="0.25">
      <c r="A53" s="3" t="s">
        <v>134</v>
      </c>
      <c r="B53" s="3">
        <v>221</v>
      </c>
      <c r="C53" s="3">
        <v>363</v>
      </c>
      <c r="D53" s="3">
        <v>395</v>
      </c>
      <c r="E53" s="3">
        <v>478</v>
      </c>
    </row>
    <row r="54" spans="1:5" x14ac:dyDescent="0.25">
      <c r="A54" s="3" t="s">
        <v>115</v>
      </c>
      <c r="B54" s="3">
        <v>0</v>
      </c>
      <c r="C54" s="3">
        <v>0</v>
      </c>
      <c r="D54" s="3">
        <v>0</v>
      </c>
      <c r="E54" s="3">
        <v>0</v>
      </c>
    </row>
    <row r="55" spans="1:5" x14ac:dyDescent="0.25">
      <c r="A55" s="3" t="s">
        <v>135</v>
      </c>
      <c r="B55" s="10">
        <v>3210</v>
      </c>
      <c r="C55" s="10">
        <v>3656</v>
      </c>
      <c r="D55" s="10">
        <v>2263</v>
      </c>
      <c r="E55" s="10">
        <v>2309</v>
      </c>
    </row>
    <row r="56" spans="1:5" x14ac:dyDescent="0.25">
      <c r="A56" s="3" t="s">
        <v>136</v>
      </c>
      <c r="B56" s="10">
        <v>1027</v>
      </c>
      <c r="C56" s="10">
        <v>1606</v>
      </c>
      <c r="D56" s="3">
        <v>270</v>
      </c>
      <c r="E56" s="3">
        <v>818</v>
      </c>
    </row>
    <row r="57" spans="1:5" x14ac:dyDescent="0.25">
      <c r="A57" s="3" t="s">
        <v>137</v>
      </c>
      <c r="B57" s="10">
        <v>2183</v>
      </c>
      <c r="C57" s="10">
        <v>2050</v>
      </c>
      <c r="D57" s="10">
        <v>1993</v>
      </c>
      <c r="E57" s="10">
        <v>1491</v>
      </c>
    </row>
    <row r="58" spans="1:5" x14ac:dyDescent="0.25">
      <c r="A58" s="3" t="s">
        <v>138</v>
      </c>
      <c r="B58" s="3">
        <v>0</v>
      </c>
      <c r="C58" s="3">
        <v>0</v>
      </c>
      <c r="D58" s="3">
        <v>0</v>
      </c>
      <c r="E58" s="3">
        <v>651</v>
      </c>
    </row>
    <row r="59" spans="1:5" x14ac:dyDescent="0.25">
      <c r="A59" s="3" t="s">
        <v>139</v>
      </c>
      <c r="B59" s="10">
        <v>2183</v>
      </c>
      <c r="C59" s="10">
        <v>2050</v>
      </c>
      <c r="D59" s="10">
        <v>1993</v>
      </c>
      <c r="E59" s="10">
        <v>2142</v>
      </c>
    </row>
    <row r="60" spans="1:5" x14ac:dyDescent="0.25">
      <c r="A60" s="3" t="s">
        <v>140</v>
      </c>
      <c r="B60" s="3">
        <v>0</v>
      </c>
      <c r="C60" s="3">
        <v>-65</v>
      </c>
      <c r="D60" s="3">
        <v>-288</v>
      </c>
      <c r="E60" s="3">
        <v>-290</v>
      </c>
    </row>
    <row r="61" spans="1:5" x14ac:dyDescent="0.25">
      <c r="A61" s="3" t="s">
        <v>141</v>
      </c>
      <c r="B61" s="10">
        <v>2183</v>
      </c>
      <c r="C61" s="10">
        <v>2115</v>
      </c>
      <c r="D61" s="10">
        <v>2281</v>
      </c>
      <c r="E61" s="10">
        <v>1781</v>
      </c>
    </row>
    <row r="62" spans="1:5" x14ac:dyDescent="0.25">
      <c r="A62" s="3" t="s">
        <v>142</v>
      </c>
      <c r="B62" s="3">
        <v>0</v>
      </c>
      <c r="C62" s="3">
        <v>0</v>
      </c>
      <c r="D62" s="3">
        <v>0</v>
      </c>
      <c r="E62" s="3">
        <v>0</v>
      </c>
    </row>
    <row r="63" spans="1:5" x14ac:dyDescent="0.25">
      <c r="A63" s="3" t="s">
        <v>143</v>
      </c>
      <c r="B63" s="3">
        <v>0</v>
      </c>
      <c r="C63" s="3">
        <v>0</v>
      </c>
      <c r="D63" s="3">
        <v>0</v>
      </c>
      <c r="E63" s="3">
        <v>0</v>
      </c>
    </row>
    <row r="64" spans="1:5" x14ac:dyDescent="0.25">
      <c r="A64" s="3" t="s">
        <v>144</v>
      </c>
      <c r="B64" s="3">
        <v>0</v>
      </c>
      <c r="C64" s="3">
        <v>0</v>
      </c>
      <c r="D64" s="3">
        <v>0</v>
      </c>
      <c r="E64" s="3">
        <v>0</v>
      </c>
    </row>
    <row r="65" spans="1:5" x14ac:dyDescent="0.25">
      <c r="A65" s="3" t="s">
        <v>145</v>
      </c>
      <c r="B65" s="3">
        <v>0</v>
      </c>
      <c r="C65" s="3">
        <v>0</v>
      </c>
      <c r="D65" s="3">
        <v>0</v>
      </c>
      <c r="E65" s="3">
        <v>0</v>
      </c>
    </row>
    <row r="66" spans="1:5" x14ac:dyDescent="0.25">
      <c r="A66" s="3" t="s">
        <v>146</v>
      </c>
      <c r="B66" s="10">
        <v>2183</v>
      </c>
      <c r="C66" s="10">
        <v>2050</v>
      </c>
      <c r="D66" s="10">
        <v>1993</v>
      </c>
      <c r="E66" s="10">
        <v>2142</v>
      </c>
    </row>
    <row r="67" spans="1:5" x14ac:dyDescent="0.25">
      <c r="A67" s="3" t="s">
        <v>147</v>
      </c>
      <c r="B67" s="3">
        <v>0</v>
      </c>
      <c r="C67" s="3">
        <v>0</v>
      </c>
      <c r="D67" s="3">
        <v>0</v>
      </c>
      <c r="E67" s="3">
        <v>0</v>
      </c>
    </row>
    <row r="68" spans="1:5" x14ac:dyDescent="0.25">
      <c r="A68" s="3" t="s">
        <v>148</v>
      </c>
      <c r="B68" s="10">
        <v>2183</v>
      </c>
      <c r="C68" s="10">
        <v>2050</v>
      </c>
      <c r="D68" s="10">
        <v>1993</v>
      </c>
      <c r="E68" s="10">
        <v>1491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workbookViewId="0">
      <selection sqref="A1:G1"/>
    </sheetView>
  </sheetViews>
  <sheetFormatPr defaultRowHeight="13.2" x14ac:dyDescent="0.25"/>
  <cols>
    <col min="1" max="1" width="36.88671875" bestFit="1" customWidth="1"/>
    <col min="2" max="2" width="13.33203125" bestFit="1" customWidth="1"/>
  </cols>
  <sheetData>
    <row r="1" spans="1:7" x14ac:dyDescent="0.25">
      <c r="A1" s="22" t="s">
        <v>0</v>
      </c>
      <c r="B1" s="22"/>
      <c r="C1" s="22"/>
      <c r="D1" s="22"/>
      <c r="E1" s="22"/>
      <c r="F1" s="22"/>
      <c r="G1" s="22"/>
    </row>
    <row r="2" spans="1:7" x14ac:dyDescent="0.25">
      <c r="A2" s="21" t="s">
        <v>1</v>
      </c>
      <c r="B2" s="21"/>
      <c r="C2" s="21"/>
      <c r="D2" s="21"/>
      <c r="E2" s="21"/>
      <c r="F2" s="21"/>
      <c r="G2" s="21"/>
    </row>
    <row r="3" spans="1:7" x14ac:dyDescent="0.25">
      <c r="A3" s="20" t="s">
        <v>2</v>
      </c>
      <c r="B3" s="20"/>
      <c r="C3" s="20"/>
      <c r="D3" s="20"/>
      <c r="E3" s="20"/>
      <c r="F3" s="20"/>
      <c r="G3" s="20"/>
    </row>
    <row r="4" spans="1:7" x14ac:dyDescent="0.25">
      <c r="A4" s="20" t="s">
        <v>3</v>
      </c>
      <c r="B4" s="20"/>
      <c r="C4" s="20"/>
      <c r="D4" s="20"/>
      <c r="E4" s="20"/>
      <c r="F4" s="20"/>
      <c r="G4" s="20"/>
    </row>
    <row r="5" spans="1:7" x14ac:dyDescent="0.25">
      <c r="A5" s="20" t="s">
        <v>4</v>
      </c>
      <c r="B5" s="20"/>
      <c r="C5" s="20"/>
      <c r="D5" s="20"/>
      <c r="E5" s="20"/>
      <c r="F5" s="20"/>
      <c r="G5" s="20"/>
    </row>
    <row r="6" spans="1:7" x14ac:dyDescent="0.25">
      <c r="A6" s="20" t="s">
        <v>5</v>
      </c>
      <c r="B6" s="20"/>
      <c r="C6" s="20"/>
      <c r="D6" s="20"/>
      <c r="E6" s="20"/>
      <c r="F6" s="20"/>
      <c r="G6" s="20"/>
    </row>
    <row r="7" spans="1:7" x14ac:dyDescent="0.25">
      <c r="A7" s="20" t="s">
        <v>6</v>
      </c>
      <c r="B7" s="20"/>
      <c r="C7" s="20"/>
      <c r="D7" s="20"/>
      <c r="E7" s="20"/>
      <c r="F7" s="20"/>
      <c r="G7" s="20"/>
    </row>
    <row r="9" spans="1:7" x14ac:dyDescent="0.25">
      <c r="A9" s="20" t="s">
        <v>7</v>
      </c>
      <c r="B9" s="20"/>
      <c r="C9" s="20"/>
      <c r="D9" s="20"/>
      <c r="E9" s="20"/>
      <c r="F9" s="20"/>
      <c r="G9" s="20"/>
    </row>
    <row r="11" spans="1:7" x14ac:dyDescent="0.25">
      <c r="A11" s="21" t="s">
        <v>8</v>
      </c>
      <c r="B11" s="21"/>
      <c r="C11" s="21"/>
      <c r="D11" s="21"/>
      <c r="E11" s="21"/>
      <c r="F11" s="21"/>
      <c r="G11" s="21"/>
    </row>
    <row r="12" spans="1:7" x14ac:dyDescent="0.25">
      <c r="A12" s="20" t="s">
        <v>9</v>
      </c>
      <c r="B12" s="20"/>
      <c r="C12" s="20"/>
      <c r="D12" s="20"/>
      <c r="E12" s="20"/>
      <c r="F12" s="20"/>
      <c r="G12" s="20"/>
    </row>
    <row r="13" spans="1:7" x14ac:dyDescent="0.25">
      <c r="A13" s="20" t="s">
        <v>10</v>
      </c>
      <c r="B13" s="20"/>
      <c r="C13" s="20"/>
      <c r="D13" s="20"/>
      <c r="E13" s="20"/>
      <c r="F13" s="20"/>
      <c r="G13" s="20"/>
    </row>
    <row r="14" spans="1:7" x14ac:dyDescent="0.25">
      <c r="A14" s="20" t="s">
        <v>11</v>
      </c>
      <c r="B14" s="20"/>
      <c r="C14" s="20"/>
      <c r="D14" s="20"/>
      <c r="E14" s="20"/>
      <c r="F14" s="20"/>
      <c r="G14" s="20"/>
    </row>
    <row r="16" spans="1:7" x14ac:dyDescent="0.25">
      <c r="A16" s="20" t="s">
        <v>12</v>
      </c>
      <c r="B16" s="20"/>
      <c r="C16" s="20"/>
      <c r="D16" s="20"/>
      <c r="E16" s="20"/>
      <c r="F16" s="20"/>
      <c r="G16" s="20"/>
    </row>
    <row r="17" spans="1:7" x14ac:dyDescent="0.25">
      <c r="A17" s="20" t="s">
        <v>13</v>
      </c>
      <c r="B17" s="20"/>
      <c r="C17" s="20"/>
      <c r="D17" s="20"/>
      <c r="E17" s="20"/>
      <c r="F17" s="20"/>
      <c r="G17" s="20"/>
    </row>
    <row r="18" spans="1:7" x14ac:dyDescent="0.25">
      <c r="A18" s="20" t="s">
        <v>14</v>
      </c>
      <c r="B18" s="20"/>
      <c r="C18" s="20"/>
      <c r="D18" s="20"/>
      <c r="E18" s="20"/>
      <c r="F18" s="20"/>
      <c r="G18" s="20"/>
    </row>
    <row r="19" spans="1:7" x14ac:dyDescent="0.25">
      <c r="A19" s="20" t="s">
        <v>15</v>
      </c>
      <c r="B19" s="20"/>
      <c r="C19" s="20"/>
      <c r="D19" s="20"/>
      <c r="E19" s="20"/>
      <c r="F19" s="20"/>
      <c r="G19" s="20"/>
    </row>
    <row r="20" spans="1:7" x14ac:dyDescent="0.25">
      <c r="A20" s="20" t="s">
        <v>16</v>
      </c>
      <c r="B20" s="20"/>
      <c r="C20" s="20"/>
      <c r="D20" s="20"/>
      <c r="E20" s="20"/>
      <c r="F20" s="20"/>
      <c r="G20" s="20"/>
    </row>
    <row r="21" spans="1:7" x14ac:dyDescent="0.25">
      <c r="A21" s="20" t="s">
        <v>17</v>
      </c>
      <c r="B21" s="20"/>
      <c r="C21" s="20"/>
      <c r="D21" s="20"/>
      <c r="E21" s="20"/>
      <c r="F21" s="20"/>
      <c r="G21" s="20"/>
    </row>
    <row r="22" spans="1:7" x14ac:dyDescent="0.25">
      <c r="A22" s="20" t="s">
        <v>18</v>
      </c>
      <c r="B22" s="20"/>
      <c r="C22" s="20"/>
      <c r="D22" s="20"/>
      <c r="E22" s="20"/>
      <c r="F22" s="20"/>
      <c r="G22" s="20"/>
    </row>
    <row r="25" spans="1:7" x14ac:dyDescent="0.25">
      <c r="A25" s="1" t="s">
        <v>19</v>
      </c>
    </row>
    <row r="26" spans="1:7" x14ac:dyDescent="0.25">
      <c r="A26" s="3" t="s">
        <v>20</v>
      </c>
      <c r="B26" s="4">
        <v>131933000</v>
      </c>
    </row>
    <row r="27" spans="1:7" x14ac:dyDescent="0.25">
      <c r="A27" s="3" t="s">
        <v>21</v>
      </c>
      <c r="B27" s="5">
        <v>36941</v>
      </c>
    </row>
    <row r="28" spans="1:7" x14ac:dyDescent="0.25">
      <c r="A28" s="3" t="s">
        <v>22</v>
      </c>
      <c r="B28" s="4">
        <v>131933000</v>
      </c>
    </row>
    <row r="29" spans="1:7" x14ac:dyDescent="0.25">
      <c r="A29" s="3" t="s">
        <v>23</v>
      </c>
      <c r="B29" s="4">
        <v>2332515</v>
      </c>
    </row>
    <row r="30" spans="1:7" x14ac:dyDescent="0.25">
      <c r="A30" s="3" t="s">
        <v>24</v>
      </c>
      <c r="B30" s="3" t="s">
        <v>25</v>
      </c>
    </row>
    <row r="31" spans="1:7" x14ac:dyDescent="0.25">
      <c r="A31" s="3" t="s">
        <v>26</v>
      </c>
      <c r="B31" s="5">
        <v>36962</v>
      </c>
    </row>
    <row r="32" spans="1:7" x14ac:dyDescent="0.25">
      <c r="A32" s="3" t="s">
        <v>27</v>
      </c>
      <c r="B32" s="3">
        <v>0</v>
      </c>
    </row>
    <row r="33" spans="1:2" x14ac:dyDescent="0.25">
      <c r="A33" s="3" t="s">
        <v>28</v>
      </c>
      <c r="B33" s="5">
        <v>36922</v>
      </c>
    </row>
    <row r="34" spans="1:2" x14ac:dyDescent="0.25">
      <c r="A34" s="3" t="s">
        <v>29</v>
      </c>
      <c r="B34" s="4">
        <v>84997000</v>
      </c>
    </row>
    <row r="35" spans="1:2" x14ac:dyDescent="0.25">
      <c r="A35" s="3" t="s">
        <v>30</v>
      </c>
      <c r="B35" s="3">
        <v>923</v>
      </c>
    </row>
    <row r="36" spans="1:2" x14ac:dyDescent="0.25">
      <c r="A36" s="3" t="s">
        <v>31</v>
      </c>
      <c r="B36" s="3">
        <v>64.8</v>
      </c>
    </row>
    <row r="37" spans="1:2" x14ac:dyDescent="0.25">
      <c r="A37" s="3" t="s">
        <v>32</v>
      </c>
      <c r="B37" s="5">
        <v>36950</v>
      </c>
    </row>
    <row r="38" spans="1:2" x14ac:dyDescent="0.25">
      <c r="A38" s="3" t="s">
        <v>33</v>
      </c>
      <c r="B38" s="4">
        <v>12791</v>
      </c>
    </row>
    <row r="39" spans="1:2" x14ac:dyDescent="0.25">
      <c r="A39" s="3" t="s">
        <v>34</v>
      </c>
      <c r="B39" s="3">
        <v>254</v>
      </c>
    </row>
    <row r="41" spans="1:2" x14ac:dyDescent="0.25">
      <c r="A41" s="2" t="s">
        <v>35</v>
      </c>
    </row>
    <row r="42" spans="1:2" x14ac:dyDescent="0.25">
      <c r="A42" s="3" t="s">
        <v>36</v>
      </c>
      <c r="B42" s="5">
        <v>36969</v>
      </c>
    </row>
    <row r="43" spans="1:2" x14ac:dyDescent="0.25">
      <c r="A43" s="3" t="s">
        <v>37</v>
      </c>
      <c r="B43" s="3">
        <v>1.1399999999999999</v>
      </c>
    </row>
    <row r="44" spans="1:2" x14ac:dyDescent="0.25">
      <c r="A44" s="3" t="s">
        <v>38</v>
      </c>
      <c r="B44" s="6">
        <v>1.2E-2</v>
      </c>
    </row>
    <row r="45" spans="1:2" x14ac:dyDescent="0.25">
      <c r="A45" s="3" t="s">
        <v>39</v>
      </c>
      <c r="B45" s="3" t="s">
        <v>40</v>
      </c>
    </row>
    <row r="46" spans="1:2" x14ac:dyDescent="0.25">
      <c r="A46" s="3" t="s">
        <v>41</v>
      </c>
      <c r="B46" s="7">
        <v>0.44</v>
      </c>
    </row>
    <row r="47" spans="1:2" x14ac:dyDescent="0.25">
      <c r="A47" s="3" t="s">
        <v>42</v>
      </c>
      <c r="B47" s="3">
        <v>204</v>
      </c>
    </row>
    <row r="48" spans="1:2" x14ac:dyDescent="0.25">
      <c r="A48" s="3" t="s">
        <v>43</v>
      </c>
      <c r="B48" s="6">
        <v>0.02</v>
      </c>
    </row>
    <row r="50" spans="1:2" x14ac:dyDescent="0.25">
      <c r="A50" s="2" t="s">
        <v>44</v>
      </c>
    </row>
    <row r="51" spans="1:2" x14ac:dyDescent="0.25">
      <c r="A51" s="3" t="s">
        <v>45</v>
      </c>
      <c r="B51" s="3">
        <v>96.95</v>
      </c>
    </row>
    <row r="52" spans="1:2" x14ac:dyDescent="0.25">
      <c r="A52" s="3" t="s">
        <v>46</v>
      </c>
      <c r="B52" s="5">
        <v>36983</v>
      </c>
    </row>
    <row r="53" spans="1:2" x14ac:dyDescent="0.25">
      <c r="A53" s="3" t="s">
        <v>47</v>
      </c>
      <c r="B53" s="3">
        <v>98.8</v>
      </c>
    </row>
    <row r="54" spans="1:2" x14ac:dyDescent="0.25">
      <c r="A54" s="3" t="s">
        <v>48</v>
      </c>
      <c r="B54" s="3">
        <v>95.31</v>
      </c>
    </row>
    <row r="55" spans="1:2" x14ac:dyDescent="0.25">
      <c r="A55" s="3" t="s">
        <v>49</v>
      </c>
      <c r="B55" s="3">
        <v>76</v>
      </c>
    </row>
    <row r="56" spans="1:2" x14ac:dyDescent="0.25">
      <c r="A56" s="3" t="s">
        <v>50</v>
      </c>
      <c r="B56" s="3">
        <v>60.81</v>
      </c>
    </row>
    <row r="57" spans="1:2" x14ac:dyDescent="0.25">
      <c r="A57" s="3" t="s">
        <v>51</v>
      </c>
      <c r="B57" s="6">
        <v>1E-3</v>
      </c>
    </row>
    <row r="58" spans="1:2" x14ac:dyDescent="0.25">
      <c r="A58" s="3" t="s">
        <v>52</v>
      </c>
      <c r="B58" s="6">
        <v>2.3E-2</v>
      </c>
    </row>
    <row r="59" spans="1:2" x14ac:dyDescent="0.25">
      <c r="A59" s="3" t="s">
        <v>53</v>
      </c>
      <c r="B59" s="6">
        <v>0.27600000000000002</v>
      </c>
    </row>
    <row r="60" spans="1:2" x14ac:dyDescent="0.25">
      <c r="A60" s="3" t="s">
        <v>54</v>
      </c>
      <c r="B60" s="6">
        <v>0.59399999999999997</v>
      </c>
    </row>
    <row r="61" spans="1:2" x14ac:dyDescent="0.25">
      <c r="A61" s="3" t="s">
        <v>55</v>
      </c>
      <c r="B61" s="6">
        <v>4.0000000000000001E-3</v>
      </c>
    </row>
    <row r="62" spans="1:2" x14ac:dyDescent="0.25">
      <c r="A62" s="3" t="s">
        <v>56</v>
      </c>
      <c r="B62" s="7">
        <v>0.98</v>
      </c>
    </row>
    <row r="63" spans="1:2" x14ac:dyDescent="0.25">
      <c r="A63" s="3" t="s">
        <v>57</v>
      </c>
      <c r="B63" s="7">
        <v>1.04</v>
      </c>
    </row>
    <row r="64" spans="1:2" x14ac:dyDescent="0.25">
      <c r="A64" s="3" t="s">
        <v>58</v>
      </c>
      <c r="B64" s="7">
        <v>1.1599999999999999</v>
      </c>
    </row>
    <row r="65" spans="1:2" x14ac:dyDescent="0.25">
      <c r="A65" s="3" t="s">
        <v>59</v>
      </c>
      <c r="B65" s="7">
        <v>1.58</v>
      </c>
    </row>
    <row r="66" spans="1:2" x14ac:dyDescent="0.25">
      <c r="A66" s="3" t="s">
        <v>60</v>
      </c>
      <c r="B66" s="7">
        <v>2.06</v>
      </c>
    </row>
    <row r="67" spans="1:2" x14ac:dyDescent="0.25">
      <c r="A67" s="3" t="s">
        <v>61</v>
      </c>
      <c r="B67" s="7">
        <v>1.1299999999999999</v>
      </c>
    </row>
    <row r="68" spans="1:2" x14ac:dyDescent="0.25">
      <c r="A68" s="3" t="s">
        <v>62</v>
      </c>
      <c r="B68" s="3">
        <v>99.12</v>
      </c>
    </row>
    <row r="69" spans="1:2" x14ac:dyDescent="0.25">
      <c r="A69" s="3" t="s">
        <v>63</v>
      </c>
      <c r="B69" s="3">
        <v>91.4</v>
      </c>
    </row>
    <row r="70" spans="1:2" x14ac:dyDescent="0.25">
      <c r="A70" s="3" t="s">
        <v>64</v>
      </c>
      <c r="B70" s="3">
        <v>99.33</v>
      </c>
    </row>
    <row r="71" spans="1:2" x14ac:dyDescent="0.25">
      <c r="A71" s="3" t="s">
        <v>65</v>
      </c>
      <c r="B71" s="3">
        <v>91.4</v>
      </c>
    </row>
    <row r="72" spans="1:2" x14ac:dyDescent="0.25">
      <c r="A72" s="3" t="s">
        <v>66</v>
      </c>
      <c r="B72" s="3">
        <v>99.33</v>
      </c>
    </row>
    <row r="73" spans="1:2" x14ac:dyDescent="0.25">
      <c r="A73" s="3" t="s">
        <v>67</v>
      </c>
      <c r="B73" s="3">
        <v>76</v>
      </c>
    </row>
    <row r="74" spans="1:2" x14ac:dyDescent="0.25">
      <c r="A74" s="3" t="s">
        <v>68</v>
      </c>
      <c r="B74" s="3">
        <v>99.33</v>
      </c>
    </row>
    <row r="75" spans="1:2" x14ac:dyDescent="0.25">
      <c r="A75" s="3" t="s">
        <v>69</v>
      </c>
      <c r="B75" s="3">
        <v>60.38</v>
      </c>
    </row>
    <row r="76" spans="1:2" x14ac:dyDescent="0.25">
      <c r="A76" s="3" t="s">
        <v>70</v>
      </c>
      <c r="B76" s="3">
        <v>99.33</v>
      </c>
    </row>
    <row r="77" spans="1:2" x14ac:dyDescent="0.25">
      <c r="A77" s="3" t="s">
        <v>71</v>
      </c>
      <c r="B77" s="3">
        <v>91.4</v>
      </c>
    </row>
    <row r="78" spans="1:2" x14ac:dyDescent="0.25">
      <c r="A78" s="3" t="s">
        <v>72</v>
      </c>
      <c r="B78" s="3">
        <v>96.08</v>
      </c>
    </row>
    <row r="79" spans="1:2" x14ac:dyDescent="0.25">
      <c r="A79" s="3" t="s">
        <v>73</v>
      </c>
      <c r="B79" s="3">
        <v>95.05</v>
      </c>
    </row>
    <row r="80" spans="1:2" x14ac:dyDescent="0.25">
      <c r="A80" s="3" t="s">
        <v>74</v>
      </c>
      <c r="B80" s="3">
        <v>96.36</v>
      </c>
    </row>
    <row r="81" spans="1:2" x14ac:dyDescent="0.25">
      <c r="A81" s="3" t="s">
        <v>75</v>
      </c>
      <c r="B81" s="3">
        <v>89.12</v>
      </c>
    </row>
    <row r="82" spans="1:2" x14ac:dyDescent="0.25">
      <c r="A82" s="3" t="s">
        <v>76</v>
      </c>
      <c r="B82" s="3">
        <v>84.55</v>
      </c>
    </row>
    <row r="83" spans="1:2" x14ac:dyDescent="0.25">
      <c r="A83" s="3" t="s">
        <v>77</v>
      </c>
      <c r="B83" s="3">
        <v>0.43</v>
      </c>
    </row>
    <row r="84" spans="1:2" x14ac:dyDescent="0.25">
      <c r="A84" s="3" t="s">
        <v>78</v>
      </c>
      <c r="B84" s="4">
        <v>796700</v>
      </c>
    </row>
    <row r="85" spans="1:2" x14ac:dyDescent="0.25">
      <c r="A85" s="3" t="s">
        <v>79</v>
      </c>
      <c r="B85" s="6">
        <v>6.0000000000000001E-3</v>
      </c>
    </row>
    <row r="86" spans="1:2" x14ac:dyDescent="0.25">
      <c r="A86" s="3" t="s">
        <v>80</v>
      </c>
      <c r="B86" s="4">
        <v>630300</v>
      </c>
    </row>
    <row r="87" spans="1:2" x14ac:dyDescent="0.25">
      <c r="A87" s="3" t="s">
        <v>81</v>
      </c>
      <c r="B87" s="4">
        <v>977800</v>
      </c>
    </row>
    <row r="88" spans="1:2" x14ac:dyDescent="0.25">
      <c r="A88" s="3" t="s">
        <v>82</v>
      </c>
      <c r="B88" s="4">
        <v>768400</v>
      </c>
    </row>
    <row r="89" spans="1:2" x14ac:dyDescent="0.25">
      <c r="A89" s="3" t="s">
        <v>83</v>
      </c>
      <c r="B89" s="4">
        <v>1008300</v>
      </c>
    </row>
    <row r="90" spans="1:2" x14ac:dyDescent="0.25">
      <c r="A90" s="3" t="s">
        <v>84</v>
      </c>
      <c r="B90" s="4">
        <v>808400</v>
      </c>
    </row>
    <row r="91" spans="1:2" x14ac:dyDescent="0.25">
      <c r="A91" s="3" t="s">
        <v>85</v>
      </c>
      <c r="B91" s="4">
        <v>810900</v>
      </c>
    </row>
    <row r="92" spans="1:2" x14ac:dyDescent="0.25">
      <c r="A92" s="3" t="s">
        <v>86</v>
      </c>
      <c r="B92" s="7">
        <v>1.25</v>
      </c>
    </row>
    <row r="93" spans="1:2" x14ac:dyDescent="0.25">
      <c r="A93" s="3" t="s">
        <v>87</v>
      </c>
      <c r="B93" s="4">
        <v>113128800</v>
      </c>
    </row>
    <row r="94" spans="1:2" x14ac:dyDescent="0.25">
      <c r="A94" s="3" t="s">
        <v>88</v>
      </c>
      <c r="B94" s="3">
        <v>37.1</v>
      </c>
    </row>
    <row r="95" spans="1:2" x14ac:dyDescent="0.25">
      <c r="A95" s="3" t="s">
        <v>89</v>
      </c>
      <c r="B95" s="3" t="s">
        <v>90</v>
      </c>
    </row>
    <row r="96" spans="1:2" x14ac:dyDescent="0.25">
      <c r="A96" s="3" t="s">
        <v>91</v>
      </c>
      <c r="B96" s="3" t="s">
        <v>90</v>
      </c>
    </row>
    <row r="99" spans="1:7" x14ac:dyDescent="0.25">
      <c r="A99" s="2" t="s">
        <v>149</v>
      </c>
    </row>
    <row r="100" spans="1:7" x14ac:dyDescent="0.25">
      <c r="A100" s="3" t="s">
        <v>150</v>
      </c>
      <c r="B100" s="3" t="s">
        <v>90</v>
      </c>
    </row>
    <row r="101" spans="1:7" x14ac:dyDescent="0.25">
      <c r="A101" s="3" t="s">
        <v>151</v>
      </c>
      <c r="B101" s="6">
        <v>0.104</v>
      </c>
    </row>
    <row r="102" spans="1:7" x14ac:dyDescent="0.25">
      <c r="A102" s="3" t="s">
        <v>152</v>
      </c>
      <c r="B102" s="6">
        <v>8.14E-2</v>
      </c>
    </row>
    <row r="103" spans="1:7" x14ac:dyDescent="0.25">
      <c r="A103" s="3" t="s">
        <v>153</v>
      </c>
      <c r="B103" s="3">
        <v>-19.2</v>
      </c>
    </row>
    <row r="104" spans="1:7" x14ac:dyDescent="0.25">
      <c r="A104" s="3" t="s">
        <v>154</v>
      </c>
      <c r="B104" s="3">
        <v>0.62</v>
      </c>
    </row>
    <row r="106" spans="1:7" x14ac:dyDescent="0.25">
      <c r="A106" s="21" t="s">
        <v>155</v>
      </c>
      <c r="B106" s="21"/>
      <c r="C106" s="21"/>
      <c r="D106" s="21"/>
      <c r="E106" s="21"/>
      <c r="F106" s="21"/>
      <c r="G106" s="21"/>
    </row>
    <row r="107" spans="1:7" x14ac:dyDescent="0.25">
      <c r="A107" s="20" t="s">
        <v>156</v>
      </c>
      <c r="B107" s="20"/>
      <c r="C107" s="20"/>
      <c r="D107" s="20"/>
      <c r="E107" s="20"/>
      <c r="F107" s="20"/>
      <c r="G107" s="20"/>
    </row>
    <row r="108" spans="1:7" x14ac:dyDescent="0.25">
      <c r="A108" s="20" t="s">
        <v>157</v>
      </c>
      <c r="B108" s="20"/>
      <c r="C108" s="20"/>
      <c r="D108" s="20"/>
      <c r="E108" s="20"/>
      <c r="F108" s="20"/>
      <c r="G108" s="20"/>
    </row>
    <row r="109" spans="1:7" x14ac:dyDescent="0.25">
      <c r="A109" s="20" t="s">
        <v>158</v>
      </c>
      <c r="B109" s="20"/>
      <c r="C109" s="20"/>
      <c r="D109" s="20"/>
      <c r="E109" s="20"/>
      <c r="F109" s="20"/>
      <c r="G109" s="20"/>
    </row>
    <row r="110" spans="1:7" x14ac:dyDescent="0.25">
      <c r="A110" s="20" t="s">
        <v>159</v>
      </c>
      <c r="B110" s="20"/>
      <c r="C110" s="20"/>
      <c r="D110" s="20"/>
      <c r="E110" s="20"/>
      <c r="F110" s="20"/>
      <c r="G110" s="20"/>
    </row>
    <row r="111" spans="1:7" x14ac:dyDescent="0.25">
      <c r="A111" s="20" t="s">
        <v>160</v>
      </c>
      <c r="B111" s="20"/>
      <c r="C111" s="20"/>
      <c r="D111" s="20"/>
      <c r="E111" s="20"/>
      <c r="F111" s="20"/>
      <c r="G111" s="20"/>
    </row>
    <row r="112" spans="1:7" x14ac:dyDescent="0.25">
      <c r="A112" s="20" t="s">
        <v>161</v>
      </c>
      <c r="B112" s="20"/>
      <c r="C112" s="20"/>
      <c r="D112" s="20"/>
      <c r="E112" s="20"/>
      <c r="F112" s="20"/>
      <c r="G112" s="20"/>
    </row>
    <row r="113" spans="1:7" x14ac:dyDescent="0.25">
      <c r="A113" s="20" t="s">
        <v>162</v>
      </c>
      <c r="B113" s="20"/>
      <c r="C113" s="20"/>
      <c r="D113" s="20"/>
      <c r="E113" s="20"/>
      <c r="F113" s="20"/>
      <c r="G113" s="20"/>
    </row>
    <row r="114" spans="1:7" x14ac:dyDescent="0.25">
      <c r="A114" s="20" t="s">
        <v>163</v>
      </c>
      <c r="B114" s="20"/>
      <c r="C114" s="20"/>
      <c r="D114" s="20"/>
      <c r="E114" s="20"/>
      <c r="F114" s="20"/>
      <c r="G114" s="20"/>
    </row>
    <row r="115" spans="1:7" x14ac:dyDescent="0.25">
      <c r="A115" s="20" t="s">
        <v>164</v>
      </c>
      <c r="B115" s="20"/>
      <c r="C115" s="20"/>
      <c r="D115" s="20"/>
      <c r="E115" s="20"/>
      <c r="F115" s="20"/>
      <c r="G115" s="20"/>
    </row>
    <row r="116" spans="1:7" x14ac:dyDescent="0.25">
      <c r="A116" s="20" t="s">
        <v>165</v>
      </c>
      <c r="B116" s="20"/>
      <c r="C116" s="20"/>
      <c r="D116" s="20"/>
      <c r="E116" s="20"/>
      <c r="F116" s="20"/>
      <c r="G116" s="20"/>
    </row>
    <row r="117" spans="1:7" x14ac:dyDescent="0.25">
      <c r="A117" s="20" t="s">
        <v>166</v>
      </c>
      <c r="B117" s="20"/>
      <c r="C117" s="20"/>
      <c r="D117" s="20"/>
      <c r="E117" s="20"/>
      <c r="F117" s="20"/>
      <c r="G117" s="20"/>
    </row>
    <row r="118" spans="1:7" x14ac:dyDescent="0.25">
      <c r="A118" s="20" t="s">
        <v>167</v>
      </c>
      <c r="B118" s="20"/>
      <c r="C118" s="20"/>
      <c r="D118" s="20"/>
      <c r="E118" s="20"/>
      <c r="F118" s="20"/>
      <c r="G118" s="20"/>
    </row>
    <row r="119" spans="1:7" x14ac:dyDescent="0.25">
      <c r="A119" s="20" t="s">
        <v>168</v>
      </c>
      <c r="B119" s="20"/>
      <c r="C119" s="20"/>
      <c r="D119" s="20"/>
      <c r="E119" s="20"/>
      <c r="F119" s="20"/>
      <c r="G119" s="20"/>
    </row>
    <row r="120" spans="1:7" x14ac:dyDescent="0.25">
      <c r="A120" s="20" t="s">
        <v>169</v>
      </c>
      <c r="B120" s="20"/>
      <c r="C120" s="20"/>
      <c r="D120" s="20"/>
      <c r="E120" s="20"/>
      <c r="F120" s="20"/>
      <c r="G120" s="20"/>
    </row>
    <row r="121" spans="1:7" x14ac:dyDescent="0.25">
      <c r="A121" s="20" t="s">
        <v>170</v>
      </c>
      <c r="B121" s="20"/>
      <c r="C121" s="20"/>
      <c r="D121" s="20"/>
      <c r="E121" s="20"/>
      <c r="F121" s="20"/>
      <c r="G121" s="20"/>
    </row>
    <row r="122" spans="1:7" x14ac:dyDescent="0.25">
      <c r="A122" s="20" t="s">
        <v>171</v>
      </c>
      <c r="B122" s="20"/>
      <c r="C122" s="20"/>
      <c r="D122" s="20"/>
      <c r="E122" s="20"/>
      <c r="F122" s="20"/>
      <c r="G122" s="20"/>
    </row>
    <row r="123" spans="1:7" x14ac:dyDescent="0.25">
      <c r="A123" s="20" t="s">
        <v>172</v>
      </c>
      <c r="B123" s="20"/>
      <c r="C123" s="20"/>
      <c r="D123" s="20"/>
      <c r="E123" s="20"/>
      <c r="F123" s="20"/>
      <c r="G123" s="20"/>
    </row>
    <row r="124" spans="1:7" x14ac:dyDescent="0.25">
      <c r="A124" s="20" t="s">
        <v>173</v>
      </c>
      <c r="B124" s="20"/>
      <c r="C124" s="20"/>
      <c r="D124" s="20"/>
      <c r="E124" s="20"/>
      <c r="F124" s="20"/>
      <c r="G124" s="20"/>
    </row>
    <row r="126" spans="1:7" x14ac:dyDescent="0.25">
      <c r="A126" s="21" t="s">
        <v>174</v>
      </c>
      <c r="B126" s="21"/>
      <c r="C126" s="21"/>
      <c r="D126" s="21"/>
      <c r="E126" s="21"/>
      <c r="F126" s="21"/>
      <c r="G126" s="21"/>
    </row>
    <row r="128" spans="1:7" x14ac:dyDescent="0.25">
      <c r="A128" s="21" t="s">
        <v>175</v>
      </c>
      <c r="B128" s="21"/>
      <c r="C128" s="21"/>
      <c r="D128" s="21"/>
      <c r="E128" s="21"/>
      <c r="F128" s="21"/>
      <c r="G128" s="21"/>
    </row>
    <row r="129" spans="1:7" x14ac:dyDescent="0.25">
      <c r="A129" s="20" t="s">
        <v>176</v>
      </c>
      <c r="B129" s="20"/>
      <c r="C129" s="20"/>
      <c r="D129" s="20"/>
      <c r="E129" s="20"/>
      <c r="F129" s="20"/>
      <c r="G129" s="20"/>
    </row>
    <row r="130" spans="1:7" x14ac:dyDescent="0.25">
      <c r="A130" s="20" t="s">
        <v>177</v>
      </c>
      <c r="B130" s="20"/>
      <c r="C130" s="20"/>
      <c r="D130" s="20"/>
      <c r="E130" s="20"/>
      <c r="F130" s="20"/>
      <c r="G130" s="20"/>
    </row>
    <row r="131" spans="1:7" x14ac:dyDescent="0.25">
      <c r="A131" s="20" t="s">
        <v>178</v>
      </c>
      <c r="B131" s="20"/>
      <c r="C131" s="20"/>
      <c r="D131" s="20"/>
      <c r="E131" s="20"/>
      <c r="F131" s="20"/>
      <c r="G131" s="20"/>
    </row>
    <row r="132" spans="1:7" x14ac:dyDescent="0.25">
      <c r="A132" s="20" t="s">
        <v>179</v>
      </c>
      <c r="B132" s="20"/>
      <c r="C132" s="20"/>
      <c r="D132" s="20"/>
      <c r="E132" s="20"/>
      <c r="F132" s="20"/>
      <c r="G132" s="20"/>
    </row>
    <row r="133" spans="1:7" x14ac:dyDescent="0.25">
      <c r="A133" s="20" t="s">
        <v>180</v>
      </c>
      <c r="B133" s="20"/>
      <c r="C133" s="20"/>
      <c r="D133" s="20"/>
      <c r="E133" s="20"/>
      <c r="F133" s="20"/>
      <c r="G133" s="20"/>
    </row>
    <row r="134" spans="1:7" x14ac:dyDescent="0.25">
      <c r="A134" s="20" t="s">
        <v>181</v>
      </c>
      <c r="B134" s="20"/>
      <c r="C134" s="20"/>
      <c r="D134" s="20"/>
      <c r="E134" s="20"/>
      <c r="F134" s="20"/>
      <c r="G134" s="20"/>
    </row>
    <row r="135" spans="1:7" x14ac:dyDescent="0.25">
      <c r="A135" s="20" t="s">
        <v>182</v>
      </c>
      <c r="B135" s="20"/>
      <c r="C135" s="20"/>
      <c r="D135" s="20"/>
      <c r="E135" s="20"/>
      <c r="F135" s="20"/>
      <c r="G135" s="20"/>
    </row>
    <row r="136" spans="1:7" x14ac:dyDescent="0.25">
      <c r="A136" s="20" t="s">
        <v>183</v>
      </c>
      <c r="B136" s="20"/>
      <c r="C136" s="20"/>
      <c r="D136" s="20"/>
      <c r="E136" s="20"/>
      <c r="F136" s="20"/>
      <c r="G136" s="20"/>
    </row>
    <row r="138" spans="1:7" x14ac:dyDescent="0.25">
      <c r="A138" s="20" t="s">
        <v>184</v>
      </c>
      <c r="B138" s="20"/>
      <c r="C138" s="20"/>
      <c r="D138" s="20"/>
      <c r="E138" s="20"/>
      <c r="F138" s="20"/>
      <c r="G138" s="20"/>
    </row>
    <row r="139" spans="1:7" x14ac:dyDescent="0.25">
      <c r="A139" s="20" t="s">
        <v>185</v>
      </c>
      <c r="B139" s="20"/>
      <c r="C139" s="20"/>
      <c r="D139" s="20"/>
      <c r="E139" s="20"/>
      <c r="F139" s="20"/>
      <c r="G139" s="20"/>
    </row>
    <row r="140" spans="1:7" x14ac:dyDescent="0.25">
      <c r="A140" s="20" t="s">
        <v>186</v>
      </c>
      <c r="B140" s="20"/>
      <c r="C140" s="20"/>
      <c r="D140" s="20"/>
      <c r="E140" s="20"/>
      <c r="F140" s="20"/>
      <c r="G140" s="20"/>
    </row>
    <row r="142" spans="1:7" x14ac:dyDescent="0.25">
      <c r="A142" s="20" t="s">
        <v>187</v>
      </c>
      <c r="B142" s="20"/>
      <c r="C142" s="20"/>
      <c r="D142" s="20"/>
      <c r="E142" s="20"/>
      <c r="F142" s="20"/>
      <c r="G142" s="20"/>
    </row>
    <row r="143" spans="1:7" x14ac:dyDescent="0.25">
      <c r="A143" s="20" t="s">
        <v>188</v>
      </c>
      <c r="B143" s="20"/>
      <c r="C143" s="20"/>
      <c r="D143" s="20"/>
      <c r="E143" s="20"/>
      <c r="F143" s="20"/>
      <c r="G143" s="20"/>
    </row>
    <row r="144" spans="1:7" x14ac:dyDescent="0.25">
      <c r="A144" s="20" t="s">
        <v>189</v>
      </c>
      <c r="B144" s="20"/>
      <c r="C144" s="20"/>
      <c r="D144" s="20"/>
      <c r="E144" s="20"/>
      <c r="F144" s="20"/>
      <c r="G144" s="20"/>
    </row>
    <row r="145" spans="1:7" x14ac:dyDescent="0.25">
      <c r="A145" s="20" t="s">
        <v>190</v>
      </c>
      <c r="B145" s="20"/>
      <c r="C145" s="20"/>
      <c r="D145" s="20"/>
      <c r="E145" s="20"/>
      <c r="F145" s="20"/>
      <c r="G145" s="20"/>
    </row>
    <row r="146" spans="1:7" x14ac:dyDescent="0.25">
      <c r="A146" s="20" t="s">
        <v>191</v>
      </c>
      <c r="B146" s="20"/>
      <c r="C146" s="20"/>
      <c r="D146" s="20"/>
      <c r="E146" s="20"/>
      <c r="F146" s="20"/>
      <c r="G146" s="20"/>
    </row>
    <row r="148" spans="1:7" x14ac:dyDescent="0.25">
      <c r="A148" s="21" t="s">
        <v>192</v>
      </c>
      <c r="B148" s="21"/>
      <c r="C148" s="21"/>
      <c r="D148" s="21"/>
      <c r="E148" s="21"/>
      <c r="F148" s="21"/>
      <c r="G148" s="21"/>
    </row>
    <row r="149" spans="1:7" x14ac:dyDescent="0.25">
      <c r="A149" s="20" t="s">
        <v>193</v>
      </c>
      <c r="B149" s="20"/>
      <c r="C149" s="20"/>
      <c r="D149" s="20"/>
      <c r="E149" s="20"/>
      <c r="F149" s="20"/>
      <c r="G149" s="20"/>
    </row>
    <row r="150" spans="1:7" x14ac:dyDescent="0.25">
      <c r="A150" s="20" t="s">
        <v>194</v>
      </c>
      <c r="B150" s="20"/>
      <c r="C150" s="20"/>
      <c r="D150" s="20"/>
      <c r="E150" s="20"/>
      <c r="F150" s="20"/>
      <c r="G150" s="20"/>
    </row>
    <row r="151" spans="1:7" x14ac:dyDescent="0.25">
      <c r="A151" s="20" t="s">
        <v>195</v>
      </c>
      <c r="B151" s="20"/>
      <c r="C151" s="20"/>
      <c r="D151" s="20"/>
      <c r="E151" s="20"/>
      <c r="F151" s="20"/>
      <c r="G151" s="20"/>
    </row>
    <row r="152" spans="1:7" x14ac:dyDescent="0.25">
      <c r="A152" s="20" t="s">
        <v>196</v>
      </c>
      <c r="B152" s="20"/>
      <c r="C152" s="20"/>
      <c r="D152" s="20"/>
      <c r="E152" s="20"/>
      <c r="F152" s="20"/>
      <c r="G152" s="20"/>
    </row>
    <row r="153" spans="1:7" x14ac:dyDescent="0.25">
      <c r="A153" s="20" t="s">
        <v>197</v>
      </c>
      <c r="B153" s="20"/>
      <c r="C153" s="20"/>
      <c r="D153" s="20"/>
      <c r="E153" s="20"/>
      <c r="F153" s="20"/>
      <c r="G153" s="20"/>
    </row>
    <row r="154" spans="1:7" x14ac:dyDescent="0.25">
      <c r="A154" s="20" t="s">
        <v>198</v>
      </c>
      <c r="B154" s="20"/>
      <c r="C154" s="20"/>
      <c r="D154" s="20"/>
      <c r="E154" s="20"/>
      <c r="F154" s="20"/>
      <c r="G154" s="20"/>
    </row>
    <row r="155" spans="1:7" x14ac:dyDescent="0.25">
      <c r="A155" s="20" t="s">
        <v>199</v>
      </c>
      <c r="B155" s="20"/>
      <c r="C155" s="20"/>
      <c r="D155" s="20"/>
      <c r="E155" s="20"/>
      <c r="F155" s="20"/>
      <c r="G155" s="20"/>
    </row>
    <row r="156" spans="1:7" x14ac:dyDescent="0.25">
      <c r="A156" s="20" t="s">
        <v>200</v>
      </c>
      <c r="B156" s="20"/>
      <c r="C156" s="20"/>
      <c r="D156" s="20"/>
      <c r="E156" s="20"/>
      <c r="F156" s="20"/>
      <c r="G156" s="20"/>
    </row>
    <row r="157" spans="1:7" x14ac:dyDescent="0.25">
      <c r="A157" s="20" t="s">
        <v>201</v>
      </c>
      <c r="B157" s="20"/>
      <c r="C157" s="20"/>
      <c r="D157" s="20"/>
      <c r="E157" s="20"/>
      <c r="F157" s="20"/>
      <c r="G157" s="20"/>
    </row>
    <row r="158" spans="1:7" x14ac:dyDescent="0.25">
      <c r="A158" s="20" t="s">
        <v>202</v>
      </c>
      <c r="B158" s="20"/>
      <c r="C158" s="20"/>
      <c r="D158" s="20"/>
      <c r="E158" s="20"/>
      <c r="F158" s="20"/>
      <c r="G158" s="20"/>
    </row>
    <row r="159" spans="1:7" x14ac:dyDescent="0.25">
      <c r="A159" s="20" t="s">
        <v>203</v>
      </c>
      <c r="B159" s="20"/>
      <c r="C159" s="20"/>
      <c r="D159" s="20"/>
      <c r="E159" s="20"/>
      <c r="F159" s="20"/>
      <c r="G159" s="20"/>
    </row>
    <row r="160" spans="1:7" x14ac:dyDescent="0.25">
      <c r="A160" s="20" t="s">
        <v>204</v>
      </c>
      <c r="B160" s="20"/>
      <c r="C160" s="20"/>
      <c r="D160" s="20"/>
      <c r="E160" s="20"/>
      <c r="F160" s="20"/>
      <c r="G160" s="20"/>
    </row>
    <row r="161" spans="1:7" x14ac:dyDescent="0.25">
      <c r="A161" s="20" t="s">
        <v>205</v>
      </c>
      <c r="B161" s="20"/>
      <c r="C161" s="20"/>
      <c r="D161" s="20"/>
      <c r="E161" s="20"/>
      <c r="F161" s="20"/>
      <c r="G161" s="20"/>
    </row>
    <row r="162" spans="1:7" x14ac:dyDescent="0.25">
      <c r="A162" s="20" t="s">
        <v>206</v>
      </c>
      <c r="B162" s="20"/>
      <c r="C162" s="20"/>
      <c r="D162" s="20"/>
      <c r="E162" s="20"/>
      <c r="F162" s="20"/>
      <c r="G162" s="20"/>
    </row>
    <row r="163" spans="1:7" x14ac:dyDescent="0.25">
      <c r="A163" s="20" t="s">
        <v>207</v>
      </c>
      <c r="B163" s="20"/>
      <c r="C163" s="20"/>
      <c r="D163" s="20"/>
      <c r="E163" s="20"/>
      <c r="F163" s="20"/>
      <c r="G163" s="20"/>
    </row>
    <row r="164" spans="1:7" x14ac:dyDescent="0.25">
      <c r="A164" s="20" t="s">
        <v>208</v>
      </c>
      <c r="B164" s="20"/>
      <c r="C164" s="20"/>
      <c r="D164" s="20"/>
      <c r="E164" s="20"/>
      <c r="F164" s="20"/>
      <c r="G164" s="20"/>
    </row>
    <row r="165" spans="1:7" x14ac:dyDescent="0.25">
      <c r="A165" s="20" t="s">
        <v>194</v>
      </c>
      <c r="B165" s="20"/>
      <c r="C165" s="20"/>
      <c r="D165" s="20"/>
      <c r="E165" s="20"/>
      <c r="F165" s="20"/>
      <c r="G165" s="20"/>
    </row>
    <row r="166" spans="1:7" x14ac:dyDescent="0.25">
      <c r="A166" s="20" t="s">
        <v>209</v>
      </c>
      <c r="B166" s="20"/>
      <c r="C166" s="20"/>
      <c r="D166" s="20"/>
      <c r="E166" s="20"/>
      <c r="F166" s="20"/>
      <c r="G166" s="20"/>
    </row>
    <row r="167" spans="1:7" x14ac:dyDescent="0.25">
      <c r="A167" s="20" t="s">
        <v>210</v>
      </c>
      <c r="B167" s="20"/>
      <c r="C167" s="20"/>
      <c r="D167" s="20"/>
      <c r="E167" s="20"/>
      <c r="F167" s="20"/>
      <c r="G167" s="20"/>
    </row>
    <row r="168" spans="1:7" x14ac:dyDescent="0.25">
      <c r="A168" s="20" t="s">
        <v>211</v>
      </c>
      <c r="B168" s="20"/>
      <c r="C168" s="20"/>
      <c r="D168" s="20"/>
      <c r="E168" s="20"/>
      <c r="F168" s="20"/>
      <c r="G168" s="20"/>
    </row>
    <row r="169" spans="1:7" x14ac:dyDescent="0.25">
      <c r="A169" s="20" t="s">
        <v>212</v>
      </c>
      <c r="B169" s="20"/>
      <c r="C169" s="20"/>
      <c r="D169" s="20"/>
      <c r="E169" s="20"/>
      <c r="F169" s="20"/>
      <c r="G169" s="20"/>
    </row>
    <row r="170" spans="1:7" x14ac:dyDescent="0.25">
      <c r="A170" s="20" t="s">
        <v>213</v>
      </c>
      <c r="B170" s="20"/>
      <c r="C170" s="20"/>
      <c r="D170" s="20"/>
      <c r="E170" s="20"/>
      <c r="F170" s="20"/>
      <c r="G170" s="20"/>
    </row>
    <row r="171" spans="1:7" x14ac:dyDescent="0.25">
      <c r="A171" s="20" t="s">
        <v>214</v>
      </c>
      <c r="B171" s="20"/>
      <c r="C171" s="20"/>
      <c r="D171" s="20"/>
      <c r="E171" s="20"/>
      <c r="F171" s="20"/>
      <c r="G171" s="20"/>
    </row>
    <row r="172" spans="1:7" x14ac:dyDescent="0.25">
      <c r="A172" s="20">
        <v>41</v>
      </c>
      <c r="B172" s="20"/>
      <c r="C172" s="20"/>
      <c r="D172" s="20"/>
      <c r="E172" s="20"/>
      <c r="F172" s="20"/>
      <c r="G172" s="20"/>
    </row>
    <row r="173" spans="1:7" x14ac:dyDescent="0.25">
      <c r="A173" s="20" t="s">
        <v>215</v>
      </c>
      <c r="B173" s="20"/>
      <c r="C173" s="20"/>
      <c r="D173" s="20"/>
      <c r="E173" s="20"/>
      <c r="F173" s="20"/>
      <c r="G173" s="20"/>
    </row>
    <row r="176" spans="1:7" x14ac:dyDescent="0.25">
      <c r="A176" s="21" t="s">
        <v>216</v>
      </c>
      <c r="B176" s="21"/>
      <c r="C176" s="21"/>
      <c r="D176" s="21"/>
      <c r="E176" s="21"/>
      <c r="F176" s="21"/>
      <c r="G176" s="21"/>
    </row>
    <row r="177" spans="1:7" x14ac:dyDescent="0.25">
      <c r="A177" s="20" t="s">
        <v>217</v>
      </c>
      <c r="B177" s="20"/>
      <c r="C177" s="20"/>
      <c r="D177" s="20"/>
      <c r="E177" s="20"/>
      <c r="F177" s="20"/>
      <c r="G177" s="20"/>
    </row>
    <row r="178" spans="1:7" x14ac:dyDescent="0.25">
      <c r="A178" s="20" t="s">
        <v>218</v>
      </c>
      <c r="B178" s="20"/>
      <c r="C178" s="20"/>
      <c r="D178" s="20"/>
      <c r="E178" s="20"/>
      <c r="F178" s="20"/>
      <c r="G178" s="20"/>
    </row>
    <row r="179" spans="1:7" x14ac:dyDescent="0.25">
      <c r="A179" s="20" t="s">
        <v>219</v>
      </c>
      <c r="B179" s="20"/>
      <c r="C179" s="20"/>
      <c r="D179" s="20"/>
      <c r="E179" s="20"/>
      <c r="F179" s="20"/>
      <c r="G179" s="20"/>
    </row>
    <row r="180" spans="1:7" x14ac:dyDescent="0.25">
      <c r="A180" s="20" t="s">
        <v>220</v>
      </c>
      <c r="B180" s="20"/>
      <c r="C180" s="20"/>
      <c r="D180" s="20"/>
      <c r="E180" s="20"/>
      <c r="F180" s="20"/>
      <c r="G180" s="20"/>
    </row>
    <row r="181" spans="1:7" x14ac:dyDescent="0.25">
      <c r="A181" s="20" t="s">
        <v>221</v>
      </c>
      <c r="B181" s="20"/>
      <c r="C181" s="20"/>
      <c r="D181" s="20"/>
      <c r="E181" s="20"/>
      <c r="F181" s="20"/>
      <c r="G181" s="20"/>
    </row>
    <row r="182" spans="1:7" x14ac:dyDescent="0.25">
      <c r="A182" s="20" t="s">
        <v>222</v>
      </c>
      <c r="B182" s="20"/>
      <c r="C182" s="20"/>
      <c r="D182" s="20"/>
      <c r="E182" s="20"/>
      <c r="F182" s="20"/>
      <c r="G182" s="20"/>
    </row>
    <row r="183" spans="1:7" x14ac:dyDescent="0.25">
      <c r="A183" s="20" t="s">
        <v>223</v>
      </c>
      <c r="B183" s="20"/>
      <c r="C183" s="20"/>
      <c r="D183" s="20"/>
      <c r="E183" s="20"/>
      <c r="F183" s="20"/>
      <c r="G183" s="20"/>
    </row>
    <row r="184" spans="1:7" x14ac:dyDescent="0.25">
      <c r="A184" s="20" t="s">
        <v>224</v>
      </c>
      <c r="B184" s="20"/>
      <c r="C184" s="20"/>
      <c r="D184" s="20"/>
      <c r="E184" s="20"/>
      <c r="F184" s="20"/>
      <c r="G184" s="20"/>
    </row>
    <row r="185" spans="1:7" x14ac:dyDescent="0.25">
      <c r="A185" s="20" t="s">
        <v>225</v>
      </c>
      <c r="B185" s="20"/>
      <c r="C185" s="20"/>
      <c r="D185" s="20"/>
      <c r="E185" s="20"/>
      <c r="F185" s="20"/>
      <c r="G185" s="20"/>
    </row>
    <row r="186" spans="1:7" x14ac:dyDescent="0.25">
      <c r="A186" s="20" t="s">
        <v>226</v>
      </c>
      <c r="B186" s="20"/>
      <c r="C186" s="20"/>
      <c r="D186" s="20"/>
      <c r="E186" s="20"/>
      <c r="F186" s="20"/>
      <c r="G186" s="20"/>
    </row>
    <row r="187" spans="1:7" x14ac:dyDescent="0.25">
      <c r="A187" s="20" t="s">
        <v>227</v>
      </c>
      <c r="B187" s="20"/>
      <c r="C187" s="20"/>
      <c r="D187" s="20"/>
      <c r="E187" s="20"/>
      <c r="F187" s="20"/>
      <c r="G187" s="20"/>
    </row>
    <row r="188" spans="1:7" x14ac:dyDescent="0.25">
      <c r="A188" s="20" t="s">
        <v>228</v>
      </c>
      <c r="B188" s="20"/>
      <c r="C188" s="20"/>
      <c r="D188" s="20"/>
      <c r="E188" s="20"/>
      <c r="F188" s="20"/>
      <c r="G188" s="20"/>
    </row>
    <row r="189" spans="1:7" x14ac:dyDescent="0.25">
      <c r="A189" s="20" t="s">
        <v>229</v>
      </c>
      <c r="B189" s="20"/>
      <c r="C189" s="20"/>
      <c r="D189" s="20"/>
      <c r="E189" s="20"/>
      <c r="F189" s="20"/>
      <c r="G189" s="20"/>
    </row>
    <row r="190" spans="1:7" x14ac:dyDescent="0.25">
      <c r="A190" s="20" t="s">
        <v>230</v>
      </c>
      <c r="B190" s="20"/>
      <c r="C190" s="20"/>
      <c r="D190" s="20"/>
      <c r="E190" s="20"/>
      <c r="F190" s="20"/>
      <c r="G190" s="20"/>
    </row>
    <row r="191" spans="1:7" x14ac:dyDescent="0.25">
      <c r="A191" s="20" t="s">
        <v>231</v>
      </c>
      <c r="B191" s="20"/>
      <c r="C191" s="20"/>
      <c r="D191" s="20"/>
      <c r="E191" s="20"/>
      <c r="F191" s="20"/>
      <c r="G191" s="20"/>
    </row>
    <row r="192" spans="1:7" x14ac:dyDescent="0.25">
      <c r="A192" s="20" t="s">
        <v>232</v>
      </c>
      <c r="B192" s="20"/>
      <c r="C192" s="20"/>
      <c r="D192" s="20"/>
      <c r="E192" s="20"/>
      <c r="F192" s="20"/>
      <c r="G192" s="20"/>
    </row>
    <row r="193" spans="1:7" x14ac:dyDescent="0.25">
      <c r="A193" s="20" t="s">
        <v>233</v>
      </c>
      <c r="B193" s="20"/>
      <c r="C193" s="20"/>
      <c r="D193" s="20"/>
      <c r="E193" s="20"/>
      <c r="F193" s="20"/>
      <c r="G193" s="20"/>
    </row>
    <row r="194" spans="1:7" x14ac:dyDescent="0.25">
      <c r="A194" s="20" t="s">
        <v>234</v>
      </c>
      <c r="B194" s="20"/>
      <c r="C194" s="20"/>
      <c r="D194" s="20"/>
      <c r="E194" s="20"/>
      <c r="F194" s="20"/>
      <c r="G194" s="20"/>
    </row>
    <row r="195" spans="1:7" x14ac:dyDescent="0.25">
      <c r="A195" s="20" t="s">
        <v>235</v>
      </c>
      <c r="B195" s="20"/>
      <c r="C195" s="20"/>
      <c r="D195" s="20"/>
      <c r="E195" s="20"/>
      <c r="F195" s="20"/>
      <c r="G195" s="20"/>
    </row>
    <row r="196" spans="1:7" x14ac:dyDescent="0.25">
      <c r="A196" s="20" t="s">
        <v>236</v>
      </c>
      <c r="B196" s="20"/>
      <c r="C196" s="20"/>
      <c r="D196" s="20"/>
      <c r="E196" s="20"/>
      <c r="F196" s="20"/>
      <c r="G196" s="20"/>
    </row>
    <row r="197" spans="1:7" x14ac:dyDescent="0.25">
      <c r="A197" s="20" t="s">
        <v>237</v>
      </c>
      <c r="B197" s="20"/>
      <c r="C197" s="20"/>
      <c r="D197" s="20"/>
      <c r="E197" s="20"/>
      <c r="F197" s="20"/>
      <c r="G197" s="20"/>
    </row>
    <row r="198" spans="1:7" x14ac:dyDescent="0.25">
      <c r="A198" s="20" t="s">
        <v>238</v>
      </c>
      <c r="B198" s="20"/>
      <c r="C198" s="20"/>
      <c r="D198" s="20"/>
      <c r="E198" s="20"/>
      <c r="F198" s="20"/>
      <c r="G198" s="20"/>
    </row>
    <row r="199" spans="1:7" x14ac:dyDescent="0.25">
      <c r="A199" s="20" t="s">
        <v>239</v>
      </c>
      <c r="B199" s="20"/>
      <c r="C199" s="20"/>
      <c r="D199" s="20"/>
      <c r="E199" s="20"/>
      <c r="F199" s="20"/>
      <c r="G199" s="20"/>
    </row>
    <row r="200" spans="1:7" x14ac:dyDescent="0.25">
      <c r="A200" s="20" t="s">
        <v>240</v>
      </c>
      <c r="B200" s="20"/>
      <c r="C200" s="20"/>
      <c r="D200" s="20"/>
      <c r="E200" s="20"/>
      <c r="F200" s="20"/>
      <c r="G200" s="20"/>
    </row>
    <row r="201" spans="1:7" x14ac:dyDescent="0.25">
      <c r="A201" s="20" t="s">
        <v>241</v>
      </c>
      <c r="B201" s="20"/>
      <c r="C201" s="20"/>
      <c r="D201" s="20"/>
      <c r="E201" s="20"/>
      <c r="F201" s="20"/>
      <c r="G201" s="20"/>
    </row>
    <row r="202" spans="1:7" x14ac:dyDescent="0.25">
      <c r="A202" s="20" t="s">
        <v>242</v>
      </c>
      <c r="B202" s="20"/>
      <c r="C202" s="20"/>
      <c r="D202" s="20"/>
      <c r="E202" s="20"/>
      <c r="F202" s="20"/>
      <c r="G202" s="20"/>
    </row>
    <row r="203" spans="1:7" x14ac:dyDescent="0.25">
      <c r="A203" s="20" t="s">
        <v>243</v>
      </c>
      <c r="B203" s="20"/>
      <c r="C203" s="20"/>
      <c r="D203" s="20"/>
      <c r="E203" s="20"/>
      <c r="F203" s="20"/>
      <c r="G203" s="20"/>
    </row>
    <row r="204" spans="1:7" x14ac:dyDescent="0.25">
      <c r="A204" s="20" t="s">
        <v>244</v>
      </c>
      <c r="B204" s="20"/>
      <c r="C204" s="20"/>
      <c r="D204" s="20"/>
      <c r="E204" s="20"/>
      <c r="F204" s="20"/>
      <c r="G204" s="20"/>
    </row>
    <row r="205" spans="1:7" x14ac:dyDescent="0.25">
      <c r="A205" s="20" t="s">
        <v>245</v>
      </c>
      <c r="B205" s="20"/>
      <c r="C205" s="20"/>
      <c r="D205" s="20"/>
      <c r="E205" s="20"/>
      <c r="F205" s="20"/>
      <c r="G205" s="20"/>
    </row>
    <row r="206" spans="1:7" x14ac:dyDescent="0.25">
      <c r="A206" s="20" t="s">
        <v>246</v>
      </c>
      <c r="B206" s="20"/>
      <c r="C206" s="20"/>
      <c r="D206" s="20"/>
      <c r="E206" s="20"/>
      <c r="F206" s="20"/>
      <c r="G206" s="20"/>
    </row>
    <row r="207" spans="1:7" x14ac:dyDescent="0.25">
      <c r="A207" s="20" t="s">
        <v>247</v>
      </c>
      <c r="B207" s="20"/>
      <c r="C207" s="20"/>
      <c r="D207" s="20"/>
      <c r="E207" s="20"/>
      <c r="F207" s="20"/>
      <c r="G207" s="20"/>
    </row>
    <row r="208" spans="1:7" x14ac:dyDescent="0.25">
      <c r="A208" s="20" t="s">
        <v>248</v>
      </c>
      <c r="B208" s="20"/>
      <c r="C208" s="20"/>
      <c r="D208" s="20"/>
      <c r="E208" s="20"/>
      <c r="F208" s="20"/>
      <c r="G208" s="20"/>
    </row>
    <row r="209" spans="1:7" x14ac:dyDescent="0.25">
      <c r="A209" s="20" t="s">
        <v>249</v>
      </c>
      <c r="B209" s="20"/>
      <c r="C209" s="20"/>
      <c r="D209" s="20"/>
      <c r="E209" s="20"/>
      <c r="F209" s="20"/>
      <c r="G209" s="20"/>
    </row>
    <row r="210" spans="1:7" x14ac:dyDescent="0.25">
      <c r="A210" s="20" t="s">
        <v>250</v>
      </c>
      <c r="B210" s="20"/>
      <c r="C210" s="20"/>
      <c r="D210" s="20"/>
      <c r="E210" s="20"/>
      <c r="F210" s="20"/>
      <c r="G210" s="20"/>
    </row>
    <row r="211" spans="1:7" x14ac:dyDescent="0.25">
      <c r="A211" s="20" t="s">
        <v>251</v>
      </c>
      <c r="B211" s="20"/>
      <c r="C211" s="20"/>
      <c r="D211" s="20"/>
      <c r="E211" s="20"/>
      <c r="F211" s="20"/>
      <c r="G211" s="20"/>
    </row>
    <row r="213" spans="1:7" x14ac:dyDescent="0.25">
      <c r="A213" s="21" t="s">
        <v>252</v>
      </c>
      <c r="B213" s="21"/>
      <c r="C213" s="21"/>
      <c r="D213" s="21"/>
      <c r="E213" s="21"/>
      <c r="F213" s="21"/>
      <c r="G213" s="21"/>
    </row>
    <row r="214" spans="1:7" x14ac:dyDescent="0.25">
      <c r="A214" s="20" t="s">
        <v>253</v>
      </c>
      <c r="B214" s="20"/>
      <c r="C214" s="20"/>
      <c r="D214" s="20"/>
      <c r="E214" s="20"/>
      <c r="F214" s="20"/>
      <c r="G214" s="20"/>
    </row>
    <row r="215" spans="1:7" x14ac:dyDescent="0.25">
      <c r="A215" s="20" t="s">
        <v>254</v>
      </c>
      <c r="B215" s="20"/>
      <c r="C215" s="20"/>
      <c r="D215" s="20"/>
      <c r="E215" s="20"/>
      <c r="F215" s="20"/>
      <c r="G215" s="20"/>
    </row>
    <row r="216" spans="1:7" x14ac:dyDescent="0.25">
      <c r="A216" s="20" t="s">
        <v>255</v>
      </c>
      <c r="B216" s="20"/>
      <c r="C216" s="20"/>
      <c r="D216" s="20"/>
      <c r="E216" s="20"/>
      <c r="F216" s="20"/>
      <c r="G216" s="20"/>
    </row>
    <row r="217" spans="1:7" x14ac:dyDescent="0.25">
      <c r="A217" s="20" t="s">
        <v>256</v>
      </c>
      <c r="B217" s="20"/>
      <c r="C217" s="20"/>
      <c r="D217" s="20"/>
      <c r="E217" s="20"/>
      <c r="F217" s="20"/>
      <c r="G217" s="20"/>
    </row>
    <row r="218" spans="1:7" x14ac:dyDescent="0.25">
      <c r="A218" s="20" t="s">
        <v>257</v>
      </c>
      <c r="B218" s="20"/>
      <c r="C218" s="20"/>
      <c r="D218" s="20"/>
      <c r="E218" s="20"/>
      <c r="F218" s="20"/>
      <c r="G218" s="20"/>
    </row>
    <row r="219" spans="1:7" x14ac:dyDescent="0.25">
      <c r="A219" s="20" t="s">
        <v>258</v>
      </c>
      <c r="B219" s="20"/>
      <c r="C219" s="20"/>
      <c r="D219" s="20"/>
      <c r="E219" s="20"/>
      <c r="F219" s="20"/>
      <c r="G219" s="20"/>
    </row>
    <row r="220" spans="1:7" x14ac:dyDescent="0.25">
      <c r="A220" s="20" t="s">
        <v>259</v>
      </c>
      <c r="B220" s="20"/>
      <c r="C220" s="20"/>
      <c r="D220" s="20"/>
      <c r="E220" s="20"/>
      <c r="F220" s="20"/>
      <c r="G220" s="20"/>
    </row>
    <row r="221" spans="1:7" x14ac:dyDescent="0.25">
      <c r="A221" s="20" t="s">
        <v>260</v>
      </c>
      <c r="B221" s="20"/>
      <c r="C221" s="20"/>
      <c r="D221" s="20"/>
      <c r="E221" s="20"/>
      <c r="F221" s="20"/>
      <c r="G221" s="20"/>
    </row>
    <row r="223" spans="1:7" x14ac:dyDescent="0.25">
      <c r="A223" s="20" t="s">
        <v>261</v>
      </c>
      <c r="B223" s="20"/>
      <c r="C223" s="20"/>
      <c r="D223" s="20"/>
      <c r="E223" s="20"/>
      <c r="F223" s="20"/>
      <c r="G223" s="20"/>
    </row>
    <row r="224" spans="1:7" x14ac:dyDescent="0.25">
      <c r="A224" s="20" t="s">
        <v>262</v>
      </c>
      <c r="B224" s="20"/>
      <c r="C224" s="20"/>
      <c r="D224" s="20"/>
      <c r="E224" s="20"/>
      <c r="F224" s="20"/>
      <c r="G224" s="20"/>
    </row>
    <row r="225" spans="1:7" x14ac:dyDescent="0.25">
      <c r="A225" s="20" t="s">
        <v>263</v>
      </c>
      <c r="B225" s="20"/>
      <c r="C225" s="20"/>
      <c r="D225" s="20"/>
      <c r="E225" s="20"/>
      <c r="F225" s="20"/>
      <c r="G225" s="20"/>
    </row>
    <row r="226" spans="1:7" x14ac:dyDescent="0.25">
      <c r="A226" s="20" t="s">
        <v>264</v>
      </c>
      <c r="B226" s="20"/>
      <c r="C226" s="20"/>
      <c r="D226" s="20"/>
      <c r="E226" s="20"/>
      <c r="F226" s="20"/>
      <c r="G226" s="20"/>
    </row>
    <row r="227" spans="1:7" x14ac:dyDescent="0.25">
      <c r="A227" s="20" t="s">
        <v>265</v>
      </c>
      <c r="B227" s="20"/>
      <c r="C227" s="20"/>
      <c r="D227" s="20"/>
      <c r="E227" s="20"/>
      <c r="F227" s="20"/>
      <c r="G227" s="20"/>
    </row>
    <row r="229" spans="1:7" x14ac:dyDescent="0.25">
      <c r="A229" s="20" t="s">
        <v>266</v>
      </c>
      <c r="B229" s="20"/>
      <c r="C229" s="20"/>
      <c r="D229" s="20"/>
      <c r="E229" s="20"/>
      <c r="F229" s="20"/>
      <c r="G229" s="20"/>
    </row>
    <row r="230" spans="1:7" x14ac:dyDescent="0.25">
      <c r="A230" s="20" t="s">
        <v>267</v>
      </c>
      <c r="B230" s="20"/>
      <c r="C230" s="20"/>
      <c r="D230" s="20"/>
      <c r="E230" s="20"/>
      <c r="F230" s="20"/>
      <c r="G230" s="20"/>
    </row>
    <row r="231" spans="1:7" x14ac:dyDescent="0.25">
      <c r="A231" s="20" t="s">
        <v>268</v>
      </c>
      <c r="B231" s="20"/>
      <c r="C231" s="20"/>
      <c r="D231" s="20"/>
      <c r="E231" s="20"/>
      <c r="F231" s="20"/>
      <c r="G231" s="20"/>
    </row>
    <row r="232" spans="1:7" x14ac:dyDescent="0.25">
      <c r="A232" s="20" t="s">
        <v>269</v>
      </c>
      <c r="B232" s="20"/>
      <c r="C232" s="20"/>
      <c r="D232" s="20"/>
      <c r="E232" s="20"/>
      <c r="F232" s="20"/>
      <c r="G232" s="20"/>
    </row>
    <row r="234" spans="1:7" x14ac:dyDescent="0.25">
      <c r="A234" s="20" t="s">
        <v>270</v>
      </c>
      <c r="B234" s="20"/>
      <c r="C234" s="20"/>
      <c r="D234" s="20"/>
      <c r="E234" s="20"/>
      <c r="F234" s="20"/>
      <c r="G234" s="20"/>
    </row>
    <row r="235" spans="1:7" x14ac:dyDescent="0.25">
      <c r="A235" s="20" t="s">
        <v>271</v>
      </c>
      <c r="B235" s="20"/>
      <c r="C235" s="20"/>
      <c r="D235" s="20"/>
      <c r="E235" s="20"/>
      <c r="F235" s="20"/>
      <c r="G235" s="20"/>
    </row>
    <row r="236" spans="1:7" x14ac:dyDescent="0.25">
      <c r="A236" s="20" t="s">
        <v>272</v>
      </c>
      <c r="B236" s="20"/>
      <c r="C236" s="20"/>
      <c r="D236" s="20"/>
      <c r="E236" s="20"/>
      <c r="F236" s="20"/>
      <c r="G236" s="20"/>
    </row>
    <row r="237" spans="1:7" x14ac:dyDescent="0.25">
      <c r="A237" s="20" t="s">
        <v>273</v>
      </c>
      <c r="B237" s="20"/>
      <c r="C237" s="20"/>
      <c r="D237" s="20"/>
      <c r="E237" s="20"/>
      <c r="F237" s="20"/>
      <c r="G237" s="20"/>
    </row>
    <row r="238" spans="1:7" x14ac:dyDescent="0.25">
      <c r="A238" s="20" t="s">
        <v>274</v>
      </c>
      <c r="B238" s="20"/>
      <c r="C238" s="20"/>
      <c r="D238" s="20"/>
      <c r="E238" s="20"/>
      <c r="F238" s="20"/>
      <c r="G238" s="20"/>
    </row>
    <row r="239" spans="1:7" x14ac:dyDescent="0.25">
      <c r="A239" s="20" t="s">
        <v>275</v>
      </c>
      <c r="B239" s="20"/>
      <c r="C239" s="20"/>
      <c r="D239" s="20"/>
      <c r="E239" s="20"/>
      <c r="F239" s="20"/>
      <c r="G239" s="20"/>
    </row>
    <row r="240" spans="1:7" x14ac:dyDescent="0.25">
      <c r="A240" s="20" t="s">
        <v>276</v>
      </c>
      <c r="B240" s="20"/>
      <c r="C240" s="20"/>
      <c r="D240" s="20"/>
      <c r="E240" s="20"/>
      <c r="F240" s="20"/>
      <c r="G240" s="20"/>
    </row>
    <row r="242" spans="1:7" x14ac:dyDescent="0.25">
      <c r="A242" s="20" t="s">
        <v>277</v>
      </c>
      <c r="B242" s="20"/>
      <c r="C242" s="20"/>
      <c r="D242" s="20"/>
      <c r="E242" s="20"/>
      <c r="F242" s="20"/>
      <c r="G242" s="20"/>
    </row>
    <row r="243" spans="1:7" x14ac:dyDescent="0.25">
      <c r="A243" s="20" t="s">
        <v>278</v>
      </c>
      <c r="B243" s="20"/>
      <c r="C243" s="20"/>
      <c r="D243" s="20"/>
      <c r="E243" s="20"/>
      <c r="F243" s="20"/>
      <c r="G243" s="20"/>
    </row>
    <row r="244" spans="1:7" x14ac:dyDescent="0.25">
      <c r="A244" s="20" t="s">
        <v>279</v>
      </c>
      <c r="B244" s="20"/>
      <c r="C244" s="20"/>
      <c r="D244" s="20"/>
      <c r="E244" s="20"/>
      <c r="F244" s="20"/>
      <c r="G244" s="20"/>
    </row>
    <row r="245" spans="1:7" x14ac:dyDescent="0.25">
      <c r="A245" s="20" t="s">
        <v>280</v>
      </c>
      <c r="B245" s="20"/>
      <c r="C245" s="20"/>
      <c r="D245" s="20"/>
      <c r="E245" s="20"/>
      <c r="F245" s="20"/>
      <c r="G245" s="20"/>
    </row>
    <row r="246" spans="1:7" x14ac:dyDescent="0.25">
      <c r="A246" s="20" t="s">
        <v>281</v>
      </c>
      <c r="B246" s="20"/>
      <c r="C246" s="20"/>
      <c r="D246" s="20"/>
      <c r="E246" s="20"/>
      <c r="F246" s="20"/>
      <c r="G246" s="20"/>
    </row>
    <row r="247" spans="1:7" x14ac:dyDescent="0.25">
      <c r="A247" s="20" t="s">
        <v>282</v>
      </c>
      <c r="B247" s="20"/>
      <c r="C247" s="20"/>
      <c r="D247" s="20"/>
      <c r="E247" s="20"/>
      <c r="F247" s="20"/>
      <c r="G247" s="20"/>
    </row>
    <row r="248" spans="1:7" x14ac:dyDescent="0.25">
      <c r="A248" s="20" t="s">
        <v>283</v>
      </c>
      <c r="B248" s="20"/>
      <c r="C248" s="20"/>
      <c r="D248" s="20"/>
      <c r="E248" s="20"/>
      <c r="F248" s="20"/>
      <c r="G248" s="20"/>
    </row>
    <row r="249" spans="1:7" x14ac:dyDescent="0.25">
      <c r="A249" s="20" t="s">
        <v>284</v>
      </c>
      <c r="B249" s="20"/>
      <c r="C249" s="20"/>
      <c r="D249" s="20"/>
      <c r="E249" s="20"/>
      <c r="F249" s="20"/>
      <c r="G249" s="20"/>
    </row>
    <row r="251" spans="1:7" x14ac:dyDescent="0.25">
      <c r="A251" s="20" t="s">
        <v>285</v>
      </c>
      <c r="B251" s="20"/>
      <c r="C251" s="20"/>
      <c r="D251" s="20"/>
      <c r="E251" s="20"/>
      <c r="F251" s="20"/>
      <c r="G251" s="20"/>
    </row>
    <row r="252" spans="1:7" x14ac:dyDescent="0.25">
      <c r="A252" s="20" t="s">
        <v>286</v>
      </c>
      <c r="B252" s="20"/>
      <c r="C252" s="20"/>
      <c r="D252" s="20"/>
      <c r="E252" s="20"/>
      <c r="F252" s="20"/>
      <c r="G252" s="20"/>
    </row>
    <row r="253" spans="1:7" x14ac:dyDescent="0.25">
      <c r="A253" s="20" t="s">
        <v>287</v>
      </c>
      <c r="B253" s="20"/>
      <c r="C253" s="20"/>
      <c r="D253" s="20"/>
      <c r="E253" s="20"/>
      <c r="F253" s="20"/>
      <c r="G253" s="20"/>
    </row>
    <row r="254" spans="1:7" x14ac:dyDescent="0.25">
      <c r="A254" s="20" t="s">
        <v>288</v>
      </c>
      <c r="B254" s="20"/>
      <c r="C254" s="20"/>
      <c r="D254" s="20"/>
      <c r="E254" s="20"/>
      <c r="F254" s="20"/>
      <c r="G254" s="20"/>
    </row>
    <row r="255" spans="1:7" x14ac:dyDescent="0.25">
      <c r="A255" s="20" t="s">
        <v>289</v>
      </c>
      <c r="B255" s="20"/>
      <c r="C255" s="20"/>
      <c r="D255" s="20"/>
      <c r="E255" s="20"/>
      <c r="F255" s="20"/>
      <c r="G255" s="20"/>
    </row>
    <row r="257" spans="1:7" x14ac:dyDescent="0.25">
      <c r="A257" s="20" t="s">
        <v>290</v>
      </c>
      <c r="B257" s="20"/>
      <c r="C257" s="20"/>
      <c r="D257" s="20"/>
      <c r="E257" s="20"/>
      <c r="F257" s="20"/>
      <c r="G257" s="20"/>
    </row>
    <row r="258" spans="1:7" x14ac:dyDescent="0.25">
      <c r="A258" s="20" t="s">
        <v>291</v>
      </c>
      <c r="B258" s="20"/>
      <c r="C258" s="20"/>
      <c r="D258" s="20"/>
      <c r="E258" s="20"/>
      <c r="F258" s="20"/>
      <c r="G258" s="20"/>
    </row>
    <row r="259" spans="1:7" x14ac:dyDescent="0.25">
      <c r="A259" s="20" t="s">
        <v>292</v>
      </c>
      <c r="B259" s="20"/>
      <c r="C259" s="20"/>
      <c r="D259" s="20"/>
      <c r="E259" s="20"/>
      <c r="F259" s="20"/>
      <c r="G259" s="20"/>
    </row>
    <row r="260" spans="1:7" x14ac:dyDescent="0.25">
      <c r="A260" s="20" t="s">
        <v>293</v>
      </c>
      <c r="B260" s="20"/>
      <c r="C260" s="20"/>
      <c r="D260" s="20"/>
      <c r="E260" s="20"/>
      <c r="F260" s="20"/>
      <c r="G260" s="20"/>
    </row>
    <row r="261" spans="1:7" x14ac:dyDescent="0.25">
      <c r="A261" s="20" t="s">
        <v>294</v>
      </c>
      <c r="B261" s="20"/>
      <c r="C261" s="20"/>
      <c r="D261" s="20"/>
      <c r="E261" s="20"/>
      <c r="F261" s="20"/>
      <c r="G261" s="20"/>
    </row>
    <row r="262" spans="1:7" x14ac:dyDescent="0.25">
      <c r="A262" s="20" t="s">
        <v>295</v>
      </c>
      <c r="B262" s="20"/>
      <c r="C262" s="20"/>
      <c r="D262" s="20"/>
      <c r="E262" s="20"/>
      <c r="F262" s="20"/>
      <c r="G262" s="20"/>
    </row>
    <row r="264" spans="1:7" x14ac:dyDescent="0.25">
      <c r="A264" s="20" t="s">
        <v>296</v>
      </c>
      <c r="B264" s="20"/>
      <c r="C264" s="20"/>
      <c r="D264" s="20"/>
      <c r="E264" s="20"/>
      <c r="F264" s="20"/>
      <c r="G264" s="20"/>
    </row>
    <row r="265" spans="1:7" x14ac:dyDescent="0.25">
      <c r="A265" s="20" t="s">
        <v>297</v>
      </c>
      <c r="B265" s="20"/>
      <c r="C265" s="20"/>
      <c r="D265" s="20"/>
      <c r="E265" s="20"/>
      <c r="F265" s="20"/>
      <c r="G265" s="20"/>
    </row>
    <row r="266" spans="1:7" x14ac:dyDescent="0.25">
      <c r="A266" s="20" t="s">
        <v>298</v>
      </c>
      <c r="B266" s="20"/>
      <c r="C266" s="20"/>
      <c r="D266" s="20"/>
      <c r="E266" s="20"/>
      <c r="F266" s="20"/>
      <c r="G266" s="20"/>
    </row>
    <row r="267" spans="1:7" x14ac:dyDescent="0.25">
      <c r="A267" s="20" t="s">
        <v>299</v>
      </c>
      <c r="B267" s="20"/>
      <c r="C267" s="20"/>
      <c r="D267" s="20"/>
      <c r="E267" s="20"/>
      <c r="F267" s="20"/>
      <c r="G267" s="20"/>
    </row>
    <row r="268" spans="1:7" x14ac:dyDescent="0.25">
      <c r="A268" s="20" t="s">
        <v>300</v>
      </c>
      <c r="B268" s="20"/>
      <c r="C268" s="20"/>
      <c r="D268" s="20"/>
      <c r="E268" s="20"/>
      <c r="F268" s="20"/>
      <c r="G268" s="20"/>
    </row>
    <row r="269" spans="1:7" x14ac:dyDescent="0.25">
      <c r="A269" s="20" t="s">
        <v>301</v>
      </c>
      <c r="B269" s="20"/>
      <c r="C269" s="20"/>
      <c r="D269" s="20"/>
      <c r="E269" s="20"/>
      <c r="F269" s="20"/>
      <c r="G269" s="20"/>
    </row>
  </sheetData>
  <mergeCells count="168">
    <mergeCell ref="A5:G5"/>
    <mergeCell ref="A6:G6"/>
    <mergeCell ref="A7:G7"/>
    <mergeCell ref="A9:G9"/>
    <mergeCell ref="A1:G1"/>
    <mergeCell ref="A2:G2"/>
    <mergeCell ref="A3:G3"/>
    <mergeCell ref="A4:G4"/>
    <mergeCell ref="A16:G16"/>
    <mergeCell ref="A17:G17"/>
    <mergeCell ref="A18:G18"/>
    <mergeCell ref="A19:G19"/>
    <mergeCell ref="A11:G11"/>
    <mergeCell ref="A12:G12"/>
    <mergeCell ref="A13:G13"/>
    <mergeCell ref="A14:G14"/>
    <mergeCell ref="A107:G107"/>
    <mergeCell ref="A108:G108"/>
    <mergeCell ref="A109:G109"/>
    <mergeCell ref="A110:G110"/>
    <mergeCell ref="A20:G20"/>
    <mergeCell ref="A21:G21"/>
    <mergeCell ref="A22:G22"/>
    <mergeCell ref="A106:G106"/>
    <mergeCell ref="A115:G115"/>
    <mergeCell ref="A116:G116"/>
    <mergeCell ref="A117:G117"/>
    <mergeCell ref="A118:G118"/>
    <mergeCell ref="A111:G111"/>
    <mergeCell ref="A112:G112"/>
    <mergeCell ref="A113:G113"/>
    <mergeCell ref="A114:G114"/>
    <mergeCell ref="A123:G123"/>
    <mergeCell ref="A124:G124"/>
    <mergeCell ref="A126:G126"/>
    <mergeCell ref="A128:G128"/>
    <mergeCell ref="A119:G119"/>
    <mergeCell ref="A120:G120"/>
    <mergeCell ref="A121:G121"/>
    <mergeCell ref="A122:G122"/>
    <mergeCell ref="A133:G133"/>
    <mergeCell ref="A134:G134"/>
    <mergeCell ref="A135:G135"/>
    <mergeCell ref="A136:G136"/>
    <mergeCell ref="A129:G129"/>
    <mergeCell ref="A130:G130"/>
    <mergeCell ref="A131:G131"/>
    <mergeCell ref="A132:G132"/>
    <mergeCell ref="A143:G143"/>
    <mergeCell ref="A144:G144"/>
    <mergeCell ref="A145:G145"/>
    <mergeCell ref="A146:G146"/>
    <mergeCell ref="A138:G138"/>
    <mergeCell ref="A139:G139"/>
    <mergeCell ref="A140:G140"/>
    <mergeCell ref="A142:G142"/>
    <mergeCell ref="A152:G152"/>
    <mergeCell ref="A153:G153"/>
    <mergeCell ref="A154:G154"/>
    <mergeCell ref="A155:G155"/>
    <mergeCell ref="A148:G148"/>
    <mergeCell ref="A149:G149"/>
    <mergeCell ref="A150:G150"/>
    <mergeCell ref="A151:G151"/>
    <mergeCell ref="A160:G160"/>
    <mergeCell ref="A161:G161"/>
    <mergeCell ref="A162:G162"/>
    <mergeCell ref="A163:G163"/>
    <mergeCell ref="A156:G156"/>
    <mergeCell ref="A157:G157"/>
    <mergeCell ref="A158:G158"/>
    <mergeCell ref="A159:G159"/>
    <mergeCell ref="A168:G168"/>
    <mergeCell ref="A169:G169"/>
    <mergeCell ref="A170:G170"/>
    <mergeCell ref="A171:G171"/>
    <mergeCell ref="A164:G164"/>
    <mergeCell ref="A165:G165"/>
    <mergeCell ref="A166:G166"/>
    <mergeCell ref="A167:G167"/>
    <mergeCell ref="A178:G178"/>
    <mergeCell ref="A179:G179"/>
    <mergeCell ref="A180:G180"/>
    <mergeCell ref="A181:G181"/>
    <mergeCell ref="A172:G172"/>
    <mergeCell ref="A173:G173"/>
    <mergeCell ref="A176:G176"/>
    <mergeCell ref="A177:G177"/>
    <mergeCell ref="A186:G186"/>
    <mergeCell ref="A187:G187"/>
    <mergeCell ref="A188:G188"/>
    <mergeCell ref="A189:G189"/>
    <mergeCell ref="A182:G182"/>
    <mergeCell ref="A183:G183"/>
    <mergeCell ref="A184:G184"/>
    <mergeCell ref="A185:G185"/>
    <mergeCell ref="A194:G194"/>
    <mergeCell ref="A195:G195"/>
    <mergeCell ref="A196:G196"/>
    <mergeCell ref="A197:G197"/>
    <mergeCell ref="A190:G190"/>
    <mergeCell ref="A191:G191"/>
    <mergeCell ref="A192:G192"/>
    <mergeCell ref="A193:G193"/>
    <mergeCell ref="A202:G202"/>
    <mergeCell ref="A203:G203"/>
    <mergeCell ref="A204:G204"/>
    <mergeCell ref="A205:G205"/>
    <mergeCell ref="A198:G198"/>
    <mergeCell ref="A199:G199"/>
    <mergeCell ref="A200:G200"/>
    <mergeCell ref="A201:G201"/>
    <mergeCell ref="A210:G210"/>
    <mergeCell ref="A211:G211"/>
    <mergeCell ref="A213:G213"/>
    <mergeCell ref="A214:G214"/>
    <mergeCell ref="A206:G206"/>
    <mergeCell ref="A207:G207"/>
    <mergeCell ref="A208:G208"/>
    <mergeCell ref="A209:G209"/>
    <mergeCell ref="A219:G219"/>
    <mergeCell ref="A220:G220"/>
    <mergeCell ref="A221:G221"/>
    <mergeCell ref="A223:G223"/>
    <mergeCell ref="A215:G215"/>
    <mergeCell ref="A216:G216"/>
    <mergeCell ref="A217:G217"/>
    <mergeCell ref="A218:G218"/>
    <mergeCell ref="A229:G229"/>
    <mergeCell ref="A230:G230"/>
    <mergeCell ref="A231:G231"/>
    <mergeCell ref="A232:G232"/>
    <mergeCell ref="A224:G224"/>
    <mergeCell ref="A225:G225"/>
    <mergeCell ref="A226:G226"/>
    <mergeCell ref="A227:G227"/>
    <mergeCell ref="A238:G238"/>
    <mergeCell ref="A239:G239"/>
    <mergeCell ref="A240:G240"/>
    <mergeCell ref="A242:G242"/>
    <mergeCell ref="A234:G234"/>
    <mergeCell ref="A235:G235"/>
    <mergeCell ref="A236:G236"/>
    <mergeCell ref="A237:G237"/>
    <mergeCell ref="A247:G247"/>
    <mergeCell ref="A248:G248"/>
    <mergeCell ref="A249:G249"/>
    <mergeCell ref="A251:G251"/>
    <mergeCell ref="A243:G243"/>
    <mergeCell ref="A244:G244"/>
    <mergeCell ref="A245:G245"/>
    <mergeCell ref="A246:G246"/>
    <mergeCell ref="A257:G257"/>
    <mergeCell ref="A258:G258"/>
    <mergeCell ref="A259:G259"/>
    <mergeCell ref="A260:G260"/>
    <mergeCell ref="A252:G252"/>
    <mergeCell ref="A253:G253"/>
    <mergeCell ref="A254:G254"/>
    <mergeCell ref="A255:G255"/>
    <mergeCell ref="A266:G266"/>
    <mergeCell ref="A267:G267"/>
    <mergeCell ref="A268:G268"/>
    <mergeCell ref="A269:G269"/>
    <mergeCell ref="A261:G261"/>
    <mergeCell ref="A262:G262"/>
    <mergeCell ref="A264:G264"/>
    <mergeCell ref="A265:G26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Coke Ratios</vt:lpstr>
      <vt:lpstr>Coke Financials</vt:lpstr>
      <vt:lpstr>Quaker Ratios</vt:lpstr>
      <vt:lpstr>Quaker Financials</vt:lpstr>
      <vt:lpstr>Pepsi Ratios</vt:lpstr>
      <vt:lpstr>Pepsi Financials</vt:lpstr>
      <vt:lpstr>Other Profile Information</vt:lpstr>
    </vt:vector>
  </TitlesOfParts>
  <Company>djrbi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Havlíček Jan</cp:lastModifiedBy>
  <dcterms:created xsi:type="dcterms:W3CDTF">2001-04-03T20:10:52Z</dcterms:created>
  <dcterms:modified xsi:type="dcterms:W3CDTF">2023-09-10T14:57:06Z</dcterms:modified>
</cp:coreProperties>
</file>