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Sheet1!$A$1:$L$36</definedName>
  </definedNames>
  <calcPr calcId="92512"/>
</workbook>
</file>

<file path=xl/calcChain.xml><?xml version="1.0" encoding="utf-8"?>
<calcChain xmlns="http://schemas.openxmlformats.org/spreadsheetml/2006/main">
  <c r="I18" i="1" l="1"/>
  <c r="K18" i="1"/>
  <c r="I19" i="1"/>
  <c r="K19" i="1"/>
  <c r="I20" i="1"/>
  <c r="K20" i="1"/>
  <c r="H21" i="1"/>
  <c r="I21" i="1"/>
  <c r="K21" i="1"/>
  <c r="I23" i="1"/>
  <c r="K23" i="1"/>
  <c r="I24" i="1"/>
  <c r="K24" i="1"/>
  <c r="I25" i="1"/>
  <c r="K25" i="1"/>
  <c r="H26" i="1"/>
  <c r="I26" i="1"/>
  <c r="K26" i="1"/>
  <c r="I28" i="1"/>
  <c r="K28" i="1"/>
  <c r="I29" i="1"/>
  <c r="K29" i="1"/>
  <c r="I30" i="1"/>
  <c r="K30" i="1"/>
  <c r="H31" i="1"/>
  <c r="I31" i="1"/>
  <c r="K31" i="1"/>
  <c r="H33" i="1"/>
  <c r="K33" i="1"/>
</calcChain>
</file>

<file path=xl/sharedStrings.xml><?xml version="1.0" encoding="utf-8"?>
<sst xmlns="http://schemas.openxmlformats.org/spreadsheetml/2006/main" count="35" uniqueCount="31">
  <si>
    <t>Ending:</t>
  </si>
  <si>
    <t>Beginning:</t>
  </si>
  <si>
    <t>TERM</t>
  </si>
  <si>
    <t>E-Mail:</t>
  </si>
  <si>
    <t>From:</t>
  </si>
  <si>
    <t>Phone:</t>
  </si>
  <si>
    <t>Receipt Volume</t>
  </si>
  <si>
    <t>TOTAL</t>
  </si>
  <si>
    <t>Delivery Point</t>
  </si>
  <si>
    <t>Enron Energy Services</t>
  </si>
  <si>
    <t>bfrihart@enron.com</t>
  </si>
  <si>
    <t>Alcoa/Reynolds - Bauxite, Magnolia, Texarkana, Gum Springs, and Hot Springs</t>
  </si>
  <si>
    <t>REGT Fuel</t>
  </si>
  <si>
    <t>Scheduled Delivery</t>
  </si>
  <si>
    <t>Plant Name</t>
  </si>
  <si>
    <t>Enron Pool</t>
  </si>
  <si>
    <t xml:space="preserve">REGT Contract: </t>
  </si>
  <si>
    <t>Shipper:</t>
  </si>
  <si>
    <t>South</t>
  </si>
  <si>
    <t>North</t>
  </si>
  <si>
    <t>West</t>
  </si>
  <si>
    <t>Confirmation of REGT Baseload Purchase</t>
  </si>
  <si>
    <t>ATTN: Bryant Frihart</t>
  </si>
  <si>
    <t>Alcoa - Magnolia</t>
  </si>
  <si>
    <t>Alcoa - Texarkana</t>
  </si>
  <si>
    <t>Alcoa - Bauxite</t>
  </si>
  <si>
    <t>Reynolds - Hot Springs</t>
  </si>
  <si>
    <t>Reynolds - Gum Springs</t>
  </si>
  <si>
    <t xml:space="preserve">***The terms and conditions set forth in this confirmation are binding unless disputed in writing within two (2) business days after the date of this e-mail.***
</t>
  </si>
  <si>
    <t>Hugh Paquette</t>
  </si>
  <si>
    <t>703.227.2171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</si>
</sst>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</font>
    <font>
      <b/>
      <sz val="11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1" applyAlignment="1" applyProtection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0" fontId="7" fillId="0" borderId="0" xfId="2" applyNumberFormat="1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0</xdr:row>
      <xdr:rowOff>129540</xdr:rowOff>
    </xdr:from>
    <xdr:to>
      <xdr:col>11</xdr:col>
      <xdr:colOff>205740</xdr:colOff>
      <xdr:row>3</xdr:row>
      <xdr:rowOff>30480</xdr:rowOff>
    </xdr:to>
    <xdr:pic>
      <xdr:nvPicPr>
        <xdr:cNvPr id="1025" name="Picture 1" descr="\\Ccpace_nt\server d\PaceEnergy\Drop Boxes\John Michaels\logo\lettrhd color logo.T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720" y="129540"/>
          <a:ext cx="316992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frihart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tabSelected="1" zoomScaleNormal="100" workbookViewId="0">
      <selection activeCell="D12" sqref="D12"/>
    </sheetView>
  </sheetViews>
  <sheetFormatPr defaultRowHeight="13.2" x14ac:dyDescent="0.25"/>
  <cols>
    <col min="1" max="1" width="3.88671875" customWidth="1"/>
    <col min="4" max="4" width="11" customWidth="1"/>
    <col min="5" max="5" width="21.44140625" customWidth="1"/>
    <col min="6" max="6" width="8.5546875" customWidth="1"/>
    <col min="7" max="7" width="5.5546875" customWidth="1"/>
    <col min="8" max="8" width="10.6640625" customWidth="1"/>
    <col min="9" max="9" width="11" customWidth="1"/>
    <col min="10" max="10" width="4" customWidth="1"/>
    <col min="11" max="11" width="11.109375" customWidth="1"/>
    <col min="12" max="12" width="4.109375" customWidth="1"/>
  </cols>
  <sheetData>
    <row r="2" spans="2:11" x14ac:dyDescent="0.25">
      <c r="B2" t="s">
        <v>22</v>
      </c>
    </row>
    <row r="3" spans="2:11" x14ac:dyDescent="0.25">
      <c r="B3" t="s">
        <v>9</v>
      </c>
    </row>
    <row r="5" spans="2:11" ht="12.75" customHeight="1" x14ac:dyDescent="0.25">
      <c r="B5" t="s">
        <v>3</v>
      </c>
      <c r="C5" s="3" t="s">
        <v>10</v>
      </c>
    </row>
    <row r="6" spans="2:11" ht="12.75" customHeight="1" x14ac:dyDescent="0.25">
      <c r="C6" s="3"/>
    </row>
    <row r="7" spans="2:11" ht="13.8" x14ac:dyDescent="0.25">
      <c r="B7" s="21" t="s">
        <v>11</v>
      </c>
      <c r="C7" s="21"/>
      <c r="D7" s="21"/>
      <c r="E7" s="21"/>
      <c r="F7" s="21"/>
      <c r="G7" s="21"/>
      <c r="H7" s="21"/>
      <c r="I7" s="21"/>
      <c r="J7" s="21"/>
      <c r="K7" s="21"/>
    </row>
    <row r="9" spans="2:11" ht="17.399999999999999" x14ac:dyDescent="0.3">
      <c r="B9" s="24" t="s">
        <v>21</v>
      </c>
      <c r="C9" s="24"/>
      <c r="D9" s="24"/>
      <c r="E9" s="24"/>
      <c r="F9" s="24"/>
      <c r="G9" s="24"/>
      <c r="H9" s="24"/>
      <c r="I9" s="24"/>
      <c r="J9" s="24"/>
      <c r="K9" s="24"/>
    </row>
    <row r="11" spans="2:11" x14ac:dyDescent="0.25">
      <c r="B11" s="1" t="s">
        <v>2</v>
      </c>
      <c r="C11" t="s">
        <v>1</v>
      </c>
      <c r="D11" s="2">
        <v>37128</v>
      </c>
      <c r="H11" t="s">
        <v>4</v>
      </c>
      <c r="I11" t="s">
        <v>29</v>
      </c>
    </row>
    <row r="13" spans="2:11" x14ac:dyDescent="0.25">
      <c r="C13" t="s">
        <v>0</v>
      </c>
      <c r="D13" s="2">
        <v>37134</v>
      </c>
      <c r="H13" t="s">
        <v>5</v>
      </c>
      <c r="I13" t="s">
        <v>30</v>
      </c>
    </row>
    <row r="15" spans="2:11" ht="13.8" thickBot="1" x14ac:dyDescent="0.3">
      <c r="B15" t="s">
        <v>16</v>
      </c>
      <c r="D15" s="11">
        <v>1002703</v>
      </c>
      <c r="H15" t="s">
        <v>17</v>
      </c>
      <c r="I15" s="11">
        <v>767437</v>
      </c>
    </row>
    <row r="16" spans="2:11" s="4" customFormat="1" ht="27.6" thickTop="1" thickBot="1" x14ac:dyDescent="0.3">
      <c r="B16" s="22" t="s">
        <v>15</v>
      </c>
      <c r="C16" s="22"/>
      <c r="D16" s="6"/>
      <c r="E16" s="6" t="s">
        <v>14</v>
      </c>
      <c r="F16" s="6" t="s">
        <v>8</v>
      </c>
      <c r="G16" s="6"/>
      <c r="H16" s="6" t="s">
        <v>13</v>
      </c>
      <c r="I16" s="6" t="s">
        <v>12</v>
      </c>
      <c r="J16" s="6"/>
      <c r="K16" s="6" t="s">
        <v>6</v>
      </c>
    </row>
    <row r="17" spans="2:11" s="4" customFormat="1" ht="13.8" thickTop="1" x14ac:dyDescent="0.25">
      <c r="I17" s="9">
        <v>1.61E-2</v>
      </c>
    </row>
    <row r="18" spans="2:11" x14ac:dyDescent="0.25">
      <c r="B18" s="8">
        <v>972</v>
      </c>
      <c r="C18" s="5" t="s">
        <v>18</v>
      </c>
      <c r="D18" s="5"/>
      <c r="E18" s="11" t="s">
        <v>23</v>
      </c>
      <c r="F18" s="5">
        <v>11258</v>
      </c>
      <c r="G18" s="5"/>
      <c r="H18" s="16">
        <v>0</v>
      </c>
      <c r="I18" s="10">
        <f>ROUND(H18*$I$17,0)</f>
        <v>0</v>
      </c>
      <c r="J18" s="5"/>
      <c r="K18" s="10">
        <f>H18+I18</f>
        <v>0</v>
      </c>
    </row>
    <row r="19" spans="2:11" x14ac:dyDescent="0.25">
      <c r="B19" s="8"/>
      <c r="C19" s="5"/>
      <c r="D19" s="5"/>
      <c r="E19" s="11" t="s">
        <v>25</v>
      </c>
      <c r="F19" s="5">
        <v>801655</v>
      </c>
      <c r="H19" s="19">
        <v>3120</v>
      </c>
      <c r="I19" s="10">
        <f>ROUNDUP(H19*$I$17,0)</f>
        <v>51</v>
      </c>
      <c r="K19" s="10">
        <f>H19+I19</f>
        <v>3171</v>
      </c>
    </row>
    <row r="20" spans="2:11" x14ac:dyDescent="0.25">
      <c r="B20" s="8"/>
      <c r="C20" s="5"/>
      <c r="D20" s="5"/>
      <c r="E20" s="11" t="s">
        <v>24</v>
      </c>
      <c r="F20" s="5">
        <v>801653</v>
      </c>
      <c r="G20" s="5"/>
      <c r="H20" s="20">
        <v>600</v>
      </c>
      <c r="I20" s="12">
        <f>ROUND(H20*$I$17,0)</f>
        <v>10</v>
      </c>
      <c r="J20" s="12"/>
      <c r="K20" s="12">
        <f t="shared" ref="K20:K29" si="0">H20+I20</f>
        <v>610</v>
      </c>
    </row>
    <row r="21" spans="2:11" x14ac:dyDescent="0.25">
      <c r="B21" s="8"/>
      <c r="C21" s="5"/>
      <c r="D21" s="5"/>
      <c r="E21" s="11"/>
      <c r="F21" s="5"/>
      <c r="G21" s="5"/>
      <c r="H21" s="18">
        <f>SUM(H18:H20)</f>
        <v>3720</v>
      </c>
      <c r="I21" s="5">
        <f>SUM(I18:I20)</f>
        <v>61</v>
      </c>
      <c r="J21" s="5"/>
      <c r="K21" s="7">
        <f>SUM(K18:K20)</f>
        <v>3781</v>
      </c>
    </row>
    <row r="22" spans="2:11" ht="14.25" customHeight="1" x14ac:dyDescent="0.25">
      <c r="B22" s="8"/>
      <c r="C22" s="5"/>
      <c r="D22" s="5"/>
      <c r="E22" s="5"/>
      <c r="F22" s="5"/>
      <c r="G22" s="5"/>
      <c r="H22" s="16"/>
      <c r="I22" s="10"/>
      <c r="J22" s="5"/>
      <c r="K22" s="7"/>
    </row>
    <row r="23" spans="2:11" x14ac:dyDescent="0.25">
      <c r="B23" s="8">
        <v>961</v>
      </c>
      <c r="C23" s="5" t="s">
        <v>19</v>
      </c>
      <c r="D23" s="5"/>
      <c r="E23" s="11" t="s">
        <v>24</v>
      </c>
      <c r="F23" s="5">
        <v>801653</v>
      </c>
      <c r="G23" s="5"/>
      <c r="H23" s="16">
        <v>2910</v>
      </c>
      <c r="I23" s="10">
        <f>ROUNDUP(H23*$I$17,0)</f>
        <v>47</v>
      </c>
      <c r="J23" s="5"/>
      <c r="K23" s="10">
        <f t="shared" si="0"/>
        <v>2957</v>
      </c>
    </row>
    <row r="24" spans="2:11" x14ac:dyDescent="0.25">
      <c r="B24" s="8"/>
      <c r="C24" s="5"/>
      <c r="D24" s="5"/>
      <c r="E24" s="11" t="s">
        <v>23</v>
      </c>
      <c r="F24" s="5">
        <v>11258</v>
      </c>
      <c r="G24" s="5"/>
      <c r="H24" s="16">
        <v>1100</v>
      </c>
      <c r="I24" s="10">
        <f>ROUND(H24*$I$17,0)</f>
        <v>18</v>
      </c>
      <c r="J24" s="5"/>
      <c r="K24" s="10">
        <f>H24+I24</f>
        <v>1118</v>
      </c>
    </row>
    <row r="25" spans="2:11" x14ac:dyDescent="0.25">
      <c r="B25" s="8"/>
      <c r="C25" s="5"/>
      <c r="E25" s="11" t="s">
        <v>25</v>
      </c>
      <c r="F25" s="5">
        <v>801655</v>
      </c>
      <c r="H25" s="17">
        <v>990</v>
      </c>
      <c r="I25" s="12">
        <f>ROUND(H25*$I$17,0)</f>
        <v>16</v>
      </c>
      <c r="J25" s="13"/>
      <c r="K25" s="12">
        <f t="shared" si="0"/>
        <v>1006</v>
      </c>
    </row>
    <row r="26" spans="2:11" x14ac:dyDescent="0.25">
      <c r="B26" s="8"/>
      <c r="C26" s="5"/>
      <c r="E26" s="11"/>
      <c r="F26" s="5"/>
      <c r="H26" s="18">
        <f>SUM(H23:H25)</f>
        <v>5000</v>
      </c>
      <c r="I26" s="5">
        <f>SUM(I23:I25)</f>
        <v>81</v>
      </c>
      <c r="J26" s="5"/>
      <c r="K26" s="7">
        <f>SUM(K23:K25)</f>
        <v>5081</v>
      </c>
    </row>
    <row r="27" spans="2:11" x14ac:dyDescent="0.25">
      <c r="B27" s="8"/>
      <c r="C27" s="5"/>
      <c r="E27" s="11"/>
      <c r="F27" s="5"/>
      <c r="H27" s="18"/>
      <c r="I27" s="5"/>
      <c r="J27" s="5"/>
      <c r="K27" s="7"/>
    </row>
    <row r="28" spans="2:11" x14ac:dyDescent="0.25">
      <c r="B28" s="8">
        <v>1943</v>
      </c>
      <c r="C28" s="5" t="s">
        <v>20</v>
      </c>
      <c r="E28" s="11" t="s">
        <v>25</v>
      </c>
      <c r="F28" s="5">
        <v>801655</v>
      </c>
      <c r="H28" s="16">
        <v>890</v>
      </c>
      <c r="I28" s="10">
        <f>ROUND(H28*$I$17,0)</f>
        <v>14</v>
      </c>
      <c r="K28" s="10">
        <f t="shared" si="0"/>
        <v>904</v>
      </c>
    </row>
    <row r="29" spans="2:11" x14ac:dyDescent="0.25">
      <c r="B29" s="8"/>
      <c r="C29" s="5"/>
      <c r="E29" s="11" t="s">
        <v>26</v>
      </c>
      <c r="F29" s="5">
        <v>801500</v>
      </c>
      <c r="H29" s="16">
        <v>2800</v>
      </c>
      <c r="I29" s="10">
        <f>ROUND(H29*$I$17,0)</f>
        <v>45</v>
      </c>
      <c r="K29" s="10">
        <f t="shared" si="0"/>
        <v>2845</v>
      </c>
    </row>
    <row r="30" spans="2:11" x14ac:dyDescent="0.25">
      <c r="B30" s="8"/>
      <c r="C30" s="5"/>
      <c r="E30" s="11" t="s">
        <v>27</v>
      </c>
      <c r="F30" s="5">
        <v>79810</v>
      </c>
      <c r="H30" s="17">
        <v>1310</v>
      </c>
      <c r="I30" s="12">
        <f>ROUNDUP(H30*$I$17,0)</f>
        <v>22</v>
      </c>
      <c r="J30" s="14"/>
      <c r="K30" s="12">
        <f>H30+I30</f>
        <v>1332</v>
      </c>
    </row>
    <row r="31" spans="2:11" x14ac:dyDescent="0.25">
      <c r="B31" s="8"/>
      <c r="C31" s="5"/>
      <c r="E31" s="11"/>
      <c r="F31" s="5"/>
      <c r="H31" s="7">
        <f>SUM(H28:H30)</f>
        <v>5000</v>
      </c>
      <c r="I31" s="10">
        <f>SUM(I28:I30)</f>
        <v>81</v>
      </c>
      <c r="J31" s="5"/>
      <c r="K31" s="7">
        <f>SUM(K28:K30)</f>
        <v>5081</v>
      </c>
    </row>
    <row r="32" spans="2:11" ht="13.8" thickBot="1" x14ac:dyDescent="0.3">
      <c r="B32" s="8"/>
      <c r="C32" s="5"/>
      <c r="H32" s="5"/>
    </row>
    <row r="33" spans="2:11" ht="14.4" thickTop="1" thickBot="1" x14ac:dyDescent="0.3">
      <c r="B33" s="22"/>
      <c r="C33" s="22"/>
      <c r="D33" s="6"/>
      <c r="E33" s="6"/>
      <c r="F33" s="6"/>
      <c r="G33" s="6"/>
      <c r="H33" s="15">
        <f>H21+H26+H31</f>
        <v>13720</v>
      </c>
      <c r="I33" s="15" t="s">
        <v>7</v>
      </c>
      <c r="J33" s="15"/>
      <c r="K33" s="15">
        <f>K21+K26+K31</f>
        <v>13943</v>
      </c>
    </row>
    <row r="34" spans="2:11" ht="13.8" thickTop="1" x14ac:dyDescent="0.25">
      <c r="B34" s="8"/>
      <c r="C34" s="5"/>
    </row>
    <row r="35" spans="2:11" x14ac:dyDescent="0.25">
      <c r="B35" s="23" t="s">
        <v>28</v>
      </c>
      <c r="C35" s="23"/>
      <c r="D35" s="23"/>
      <c r="E35" s="23"/>
      <c r="F35" s="23"/>
      <c r="G35" s="23"/>
      <c r="H35" s="23"/>
      <c r="I35" s="23"/>
      <c r="J35" s="23"/>
      <c r="K35" s="23"/>
    </row>
    <row r="36" spans="2:11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mergeCells count="5">
    <mergeCell ref="B7:K7"/>
    <mergeCell ref="B16:C16"/>
    <mergeCell ref="B33:C33"/>
    <mergeCell ref="B35:K36"/>
    <mergeCell ref="B9:K9"/>
  </mergeCells>
  <phoneticPr fontId="0" type="noConversion"/>
  <hyperlinks>
    <hyperlink ref="C5" r:id="rId1"/>
  </hyperlinks>
  <printOptions horizontalCentered="1"/>
  <pageMargins left="0.5" right="0.5" top="1" bottom="1" header="0.5" footer="0.5"/>
  <pageSetup scale="88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Pace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Administrator</dc:creator>
  <cp:lastModifiedBy>Havlíček Jan</cp:lastModifiedBy>
  <cp:lastPrinted>2001-08-23T21:28:17Z</cp:lastPrinted>
  <dcterms:created xsi:type="dcterms:W3CDTF">2001-05-29T20:57:26Z</dcterms:created>
  <dcterms:modified xsi:type="dcterms:W3CDTF">2023-09-10T14:57:30Z</dcterms:modified>
</cp:coreProperties>
</file>