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060" windowHeight="8076" tabRatio="790" firstSheet="6" activeTab="13"/>
  </bookViews>
  <sheets>
    <sheet name="Total" sheetId="22731" r:id="rId1"/>
    <sheet name="ETS-EGPG4" sheetId="22732" r:id="rId2"/>
    <sheet name="Americas-ESGVC4" sheetId="22706" r:id="rId3"/>
    <sheet name="Europe-ECINT4" sheetId="22719" r:id="rId4"/>
    <sheet name="Global Assets-EGA4" sheetId="22720" r:id="rId5"/>
    <sheet name="EGM-EGBLM4" sheetId="22721" r:id="rId6"/>
    <sheet name="EIM-EIM4" sheetId="22722" r:id="rId7"/>
    <sheet name="Networks-ENTWK4" sheetId="22723" r:id="rId8"/>
    <sheet name="EES-RETAIL4" sheetId="22724" r:id="rId9"/>
    <sheet name="EEOS-EENGC4" sheetId="22725" r:id="rId10"/>
    <sheet name="EBS-ECI4" sheetId="22726" r:id="rId11"/>
    <sheet name="EGEP-EGEPG4" sheetId="22727" r:id="rId12"/>
    <sheet name="EREC-EREC4" sheetId="22728" r:id="rId13"/>
    <sheet name="Clean Fuels-EVCORP4" sheetId="22729" r:id="rId14"/>
  </sheets>
  <definedNames>
    <definedName name="_xlnm.Print_Area" localSheetId="2">'Americas-ESGVC4'!$A$1:$AC$70</definedName>
    <definedName name="_xlnm.Print_Area" localSheetId="13">'Clean Fuels-EVCORP4'!$A$1:$AC$70</definedName>
    <definedName name="_xlnm.Print_Area" localSheetId="10">'EBS-ECI4'!$A$1:$AC$70</definedName>
    <definedName name="_xlnm.Print_Area" localSheetId="9">'EEOS-EENGC4'!$A$1:$AC$70</definedName>
    <definedName name="_xlnm.Print_Area" localSheetId="8">'EES-RETAIL4'!$A$1:$AC$70</definedName>
    <definedName name="_xlnm.Print_Area" localSheetId="11">'EGEP-EGEPG4'!$A$1:$AC$70</definedName>
    <definedName name="_xlnm.Print_Area" localSheetId="5">'EGM-EGBLM4'!$A$1:$AC$70</definedName>
    <definedName name="_xlnm.Print_Area" localSheetId="6">'EIM-EIM4'!$A$1:$AC$70</definedName>
    <definedName name="_xlnm.Print_Area" localSheetId="12">'EREC-EREC4'!$A$1:$AC$70</definedName>
    <definedName name="_xlnm.Print_Area" localSheetId="1">'ETS-EGPG4'!$A$1:$AC$70</definedName>
    <definedName name="_xlnm.Print_Area" localSheetId="3">'Europe-ECINT4'!$A$1:$AC$70</definedName>
    <definedName name="_xlnm.Print_Area" localSheetId="4">'Global Assets-EGA4'!$A$1:$AC$70</definedName>
    <definedName name="_xlnm.Print_Area" localSheetId="7">'Networks-ENTWK4'!$A$1:$AC$70</definedName>
  </definedNames>
  <calcPr calcId="92512"/>
</workbook>
</file>

<file path=xl/calcChain.xml><?xml version="1.0" encoding="utf-8"?>
<calcChain xmlns="http://schemas.openxmlformats.org/spreadsheetml/2006/main">
  <c r="E6" i="22706" l="1"/>
  <c r="G6" i="22706"/>
  <c r="I6" i="22706"/>
  <c r="K6" i="22706"/>
  <c r="M6" i="22706"/>
  <c r="O6" i="22706"/>
  <c r="Q6" i="22706"/>
  <c r="S6" i="22706"/>
  <c r="U6" i="22706"/>
  <c r="W6" i="22706"/>
  <c r="Y6" i="22706"/>
  <c r="AA6" i="22706"/>
  <c r="D13" i="22706"/>
  <c r="D14" i="22706"/>
  <c r="D15" i="22706"/>
  <c r="D16" i="22706"/>
  <c r="D17" i="22706"/>
  <c r="D18" i="22706"/>
  <c r="D19" i="22706"/>
  <c r="D20" i="22706"/>
  <c r="D21" i="22706"/>
  <c r="D22" i="22706"/>
  <c r="D23" i="22706"/>
  <c r="D24" i="22706"/>
  <c r="D25" i="22706"/>
  <c r="D26" i="22706"/>
  <c r="D27" i="22706"/>
  <c r="D28" i="22706"/>
  <c r="D31" i="22706"/>
  <c r="E31" i="22706"/>
  <c r="D35" i="22706"/>
  <c r="E35" i="22706"/>
  <c r="G39" i="22706"/>
  <c r="I39" i="22706"/>
  <c r="K39" i="22706"/>
  <c r="M39" i="22706"/>
  <c r="O39" i="22706"/>
  <c r="Q39" i="22706"/>
  <c r="S39" i="22706"/>
  <c r="U39" i="22706"/>
  <c r="W39" i="22706"/>
  <c r="Y39" i="22706"/>
  <c r="AA39" i="22706"/>
  <c r="E41" i="22706"/>
  <c r="G41" i="22706"/>
  <c r="I41" i="22706"/>
  <c r="K41" i="22706"/>
  <c r="M41" i="22706"/>
  <c r="O41" i="22706"/>
  <c r="Q41" i="22706"/>
  <c r="S41" i="22706"/>
  <c r="U41" i="22706"/>
  <c r="W41" i="22706"/>
  <c r="Y41" i="22706"/>
  <c r="AA41" i="22706"/>
  <c r="AC41" i="22706"/>
  <c r="E42" i="22706"/>
  <c r="G42" i="22706"/>
  <c r="I42" i="22706"/>
  <c r="K42" i="22706"/>
  <c r="M42" i="22706"/>
  <c r="O42" i="22706"/>
  <c r="Q42" i="22706"/>
  <c r="S42" i="22706"/>
  <c r="U42" i="22706"/>
  <c r="W42" i="22706"/>
  <c r="Y42" i="22706"/>
  <c r="AA42" i="22706"/>
  <c r="E43" i="22706"/>
  <c r="G43" i="22706"/>
  <c r="I43" i="22706"/>
  <c r="K43" i="22706"/>
  <c r="M43" i="22706"/>
  <c r="O43" i="22706"/>
  <c r="Q43" i="22706"/>
  <c r="S43" i="22706"/>
  <c r="U43" i="22706"/>
  <c r="W43" i="22706"/>
  <c r="Y43" i="22706"/>
  <c r="AA43" i="22706"/>
  <c r="E45" i="22706"/>
  <c r="G45" i="22706"/>
  <c r="I45" i="22706"/>
  <c r="K45" i="22706"/>
  <c r="M45" i="22706"/>
  <c r="O45" i="22706"/>
  <c r="Q45" i="22706"/>
  <c r="S45" i="22706"/>
  <c r="U45" i="22706"/>
  <c r="W45" i="22706"/>
  <c r="Y45" i="22706"/>
  <c r="AA45" i="22706"/>
  <c r="E47" i="22706"/>
  <c r="G47" i="22706"/>
  <c r="I47" i="22706"/>
  <c r="K47" i="22706"/>
  <c r="M47" i="22706"/>
  <c r="O47" i="22706"/>
  <c r="Q47" i="22706"/>
  <c r="S47" i="22706"/>
  <c r="U47" i="22706"/>
  <c r="W47" i="22706"/>
  <c r="Y47" i="22706"/>
  <c r="AA47" i="22706"/>
  <c r="E49" i="22706"/>
  <c r="G49" i="22706"/>
  <c r="I49" i="22706"/>
  <c r="K49" i="22706"/>
  <c r="M49" i="22706"/>
  <c r="O49" i="22706"/>
  <c r="Q49" i="22706"/>
  <c r="S49" i="22706"/>
  <c r="U49" i="22706"/>
  <c r="W49" i="22706"/>
  <c r="Y49" i="22706"/>
  <c r="AA49" i="22706"/>
  <c r="E53" i="22706"/>
  <c r="G53" i="22706"/>
  <c r="I53" i="22706"/>
  <c r="K53" i="22706"/>
  <c r="M53" i="22706"/>
  <c r="O53" i="22706"/>
  <c r="Q53" i="22706"/>
  <c r="S53" i="22706"/>
  <c r="U53" i="22706"/>
  <c r="W53" i="22706"/>
  <c r="Y53" i="22706"/>
  <c r="AA53" i="22706"/>
  <c r="AC53" i="22706"/>
  <c r="E56" i="22706"/>
  <c r="G56" i="22706"/>
  <c r="I56" i="22706"/>
  <c r="K56" i="22706"/>
  <c r="M56" i="22706"/>
  <c r="O56" i="22706"/>
  <c r="Q56" i="22706"/>
  <c r="S56" i="22706"/>
  <c r="U56" i="22706"/>
  <c r="W56" i="22706"/>
  <c r="Y56" i="22706"/>
  <c r="AA56" i="22706"/>
  <c r="AC56" i="22706"/>
  <c r="E57" i="22706"/>
  <c r="G57" i="22706"/>
  <c r="I57" i="22706"/>
  <c r="K57" i="22706"/>
  <c r="M57" i="22706"/>
  <c r="O57" i="22706"/>
  <c r="Q57" i="22706"/>
  <c r="S57" i="22706"/>
  <c r="U57" i="22706"/>
  <c r="W57" i="22706"/>
  <c r="Y57" i="22706"/>
  <c r="AA57" i="22706"/>
  <c r="AC57" i="22706"/>
  <c r="E58" i="22706"/>
  <c r="G58" i="22706"/>
  <c r="I58" i="22706"/>
  <c r="K58" i="22706"/>
  <c r="M58" i="22706"/>
  <c r="O58" i="22706"/>
  <c r="Q58" i="22706"/>
  <c r="S58" i="22706"/>
  <c r="U58" i="22706"/>
  <c r="W58" i="22706"/>
  <c r="Y58" i="22706"/>
  <c r="AA58" i="22706"/>
  <c r="AC58" i="22706"/>
  <c r="C74" i="22706"/>
  <c r="E74" i="22706"/>
  <c r="G74" i="22706"/>
  <c r="I74" i="22706"/>
  <c r="K74" i="22706"/>
  <c r="M74" i="22706"/>
  <c r="O74" i="22706"/>
  <c r="Q74" i="22706"/>
  <c r="S74" i="22706"/>
  <c r="U74" i="22706"/>
  <c r="W74" i="22706"/>
  <c r="Y74" i="22706"/>
  <c r="AA74" i="22706"/>
  <c r="AC74" i="22706"/>
  <c r="AE74" i="22706"/>
  <c r="AG74" i="22706"/>
  <c r="AI74" i="22706"/>
  <c r="AK74" i="22706"/>
  <c r="AM74" i="22706"/>
  <c r="AO74" i="22706"/>
  <c r="AQ74" i="22706"/>
  <c r="AS74" i="22706"/>
  <c r="AU74" i="22706"/>
  <c r="AW74" i="22706"/>
  <c r="AY74" i="22706"/>
  <c r="C75" i="22706"/>
  <c r="E75" i="22706"/>
  <c r="G75" i="22706"/>
  <c r="I75" i="22706"/>
  <c r="K75" i="22706"/>
  <c r="M75" i="22706"/>
  <c r="O75" i="22706"/>
  <c r="Q75" i="22706"/>
  <c r="S75" i="22706"/>
  <c r="U75" i="22706"/>
  <c r="W75" i="22706"/>
  <c r="Y75" i="22706"/>
  <c r="AA75" i="22706"/>
  <c r="AC75" i="22706"/>
  <c r="AE75" i="22706"/>
  <c r="AG75" i="22706"/>
  <c r="AI75" i="22706"/>
  <c r="AK75" i="22706"/>
  <c r="AM75" i="22706"/>
  <c r="AO75" i="22706"/>
  <c r="AQ75" i="22706"/>
  <c r="AS75" i="22706"/>
  <c r="AU75" i="22706"/>
  <c r="AW75" i="22706"/>
  <c r="AY75" i="22706"/>
  <c r="C76" i="22706"/>
  <c r="E76" i="22706"/>
  <c r="G76" i="22706"/>
  <c r="I76" i="22706"/>
  <c r="K76" i="22706"/>
  <c r="M76" i="22706"/>
  <c r="O76" i="22706"/>
  <c r="Q76" i="22706"/>
  <c r="S76" i="22706"/>
  <c r="U76" i="22706"/>
  <c r="W76" i="22706"/>
  <c r="Y76" i="22706"/>
  <c r="AA76" i="22706"/>
  <c r="AC76" i="22706"/>
  <c r="AE76" i="22706"/>
  <c r="AG76" i="22706"/>
  <c r="AI76" i="22706"/>
  <c r="AK76" i="22706"/>
  <c r="AM76" i="22706"/>
  <c r="AO76" i="22706"/>
  <c r="AQ76" i="22706"/>
  <c r="AS76" i="22706"/>
  <c r="AU76" i="22706"/>
  <c r="AW76" i="22706"/>
  <c r="AY76" i="22706"/>
  <c r="C77" i="22706"/>
  <c r="E77" i="22706"/>
  <c r="G77" i="22706"/>
  <c r="I77" i="22706"/>
  <c r="K77" i="22706"/>
  <c r="M77" i="22706"/>
  <c r="O77" i="22706"/>
  <c r="Q77" i="22706"/>
  <c r="S77" i="22706"/>
  <c r="U77" i="22706"/>
  <c r="W77" i="22706"/>
  <c r="Y77" i="22706"/>
  <c r="AA77" i="22706"/>
  <c r="AC77" i="22706"/>
  <c r="AE77" i="22706"/>
  <c r="AG77" i="22706"/>
  <c r="AI77" i="22706"/>
  <c r="AK77" i="22706"/>
  <c r="AM77" i="22706"/>
  <c r="AO77" i="22706"/>
  <c r="AQ77" i="22706"/>
  <c r="AS77" i="22706"/>
  <c r="AU77" i="22706"/>
  <c r="AW77" i="22706"/>
  <c r="AY77" i="22706"/>
  <c r="C78" i="22706"/>
  <c r="E78" i="22706"/>
  <c r="G78" i="22706"/>
  <c r="I78" i="22706"/>
  <c r="K78" i="22706"/>
  <c r="M78" i="22706"/>
  <c r="O78" i="22706"/>
  <c r="Q78" i="22706"/>
  <c r="S78" i="22706"/>
  <c r="U78" i="22706"/>
  <c r="W78" i="22706"/>
  <c r="Y78" i="22706"/>
  <c r="AA78" i="22706"/>
  <c r="AC78" i="22706"/>
  <c r="AE78" i="22706"/>
  <c r="AG78" i="22706"/>
  <c r="AI78" i="22706"/>
  <c r="AK78" i="22706"/>
  <c r="AM78" i="22706"/>
  <c r="AO78" i="22706"/>
  <c r="AQ78" i="22706"/>
  <c r="AS78" i="22706"/>
  <c r="AU78" i="22706"/>
  <c r="AW78" i="22706"/>
  <c r="AY78" i="22706"/>
  <c r="C79" i="22706"/>
  <c r="E79" i="22706"/>
  <c r="G79" i="22706"/>
  <c r="I79" i="22706"/>
  <c r="K79" i="22706"/>
  <c r="M79" i="22706"/>
  <c r="O79" i="22706"/>
  <c r="Q79" i="22706"/>
  <c r="S79" i="22706"/>
  <c r="U79" i="22706"/>
  <c r="W79" i="22706"/>
  <c r="Y79" i="22706"/>
  <c r="AA79" i="22706"/>
  <c r="AC79" i="22706"/>
  <c r="AE79" i="22706"/>
  <c r="AG79" i="22706"/>
  <c r="AI79" i="22706"/>
  <c r="AK79" i="22706"/>
  <c r="AM79" i="22706"/>
  <c r="AO79" i="22706"/>
  <c r="AQ79" i="22706"/>
  <c r="AS79" i="22706"/>
  <c r="AU79" i="22706"/>
  <c r="AW79" i="22706"/>
  <c r="AY79" i="22706"/>
  <c r="C80" i="22706"/>
  <c r="E80" i="22706"/>
  <c r="G80" i="22706"/>
  <c r="I80" i="22706"/>
  <c r="K80" i="22706"/>
  <c r="M80" i="22706"/>
  <c r="O80" i="22706"/>
  <c r="Q80" i="22706"/>
  <c r="S80" i="22706"/>
  <c r="U80" i="22706"/>
  <c r="W80" i="22706"/>
  <c r="Y80" i="22706"/>
  <c r="AA80" i="22706"/>
  <c r="AC80" i="22706"/>
  <c r="AE80" i="22706"/>
  <c r="AG80" i="22706"/>
  <c r="AI80" i="22706"/>
  <c r="AK80" i="22706"/>
  <c r="AM80" i="22706"/>
  <c r="AO80" i="22706"/>
  <c r="AQ80" i="22706"/>
  <c r="AS80" i="22706"/>
  <c r="AU80" i="22706"/>
  <c r="AW80" i="22706"/>
  <c r="AY80" i="22706"/>
  <c r="C81" i="22706"/>
  <c r="E81" i="22706"/>
  <c r="G81" i="22706"/>
  <c r="I81" i="22706"/>
  <c r="K81" i="22706"/>
  <c r="M81" i="22706"/>
  <c r="O81" i="22706"/>
  <c r="Q81" i="22706"/>
  <c r="S81" i="22706"/>
  <c r="U81" i="22706"/>
  <c r="W81" i="22706"/>
  <c r="Y81" i="22706"/>
  <c r="AA81" i="22706"/>
  <c r="AC81" i="22706"/>
  <c r="AE81" i="22706"/>
  <c r="AG81" i="22706"/>
  <c r="AI81" i="22706"/>
  <c r="AK81" i="22706"/>
  <c r="AM81" i="22706"/>
  <c r="AO81" i="22706"/>
  <c r="AQ81" i="22706"/>
  <c r="AS81" i="22706"/>
  <c r="AU81" i="22706"/>
  <c r="AW81" i="22706"/>
  <c r="AY81" i="22706"/>
  <c r="C82" i="22706"/>
  <c r="E82" i="22706"/>
  <c r="G82" i="22706"/>
  <c r="I82" i="22706"/>
  <c r="K82" i="22706"/>
  <c r="M82" i="22706"/>
  <c r="O82" i="22706"/>
  <c r="Q82" i="22706"/>
  <c r="S82" i="22706"/>
  <c r="U82" i="22706"/>
  <c r="W82" i="22706"/>
  <c r="Y82" i="22706"/>
  <c r="AA82" i="22706"/>
  <c r="AC82" i="22706"/>
  <c r="AE82" i="22706"/>
  <c r="AG82" i="22706"/>
  <c r="AI82" i="22706"/>
  <c r="AK82" i="22706"/>
  <c r="AM82" i="22706"/>
  <c r="AO82" i="22706"/>
  <c r="AQ82" i="22706"/>
  <c r="AS82" i="22706"/>
  <c r="AU82" i="22706"/>
  <c r="AW82" i="22706"/>
  <c r="AY82" i="22706"/>
  <c r="C83" i="22706"/>
  <c r="E83" i="22706"/>
  <c r="G83" i="22706"/>
  <c r="I83" i="22706"/>
  <c r="K83" i="22706"/>
  <c r="M83" i="22706"/>
  <c r="O83" i="22706"/>
  <c r="Q83" i="22706"/>
  <c r="S83" i="22706"/>
  <c r="U83" i="22706"/>
  <c r="W83" i="22706"/>
  <c r="Y83" i="22706"/>
  <c r="AA83" i="22706"/>
  <c r="AC83" i="22706"/>
  <c r="AE83" i="22706"/>
  <c r="AG83" i="22706"/>
  <c r="AI83" i="22706"/>
  <c r="AK83" i="22706"/>
  <c r="AM83" i="22706"/>
  <c r="AO83" i="22706"/>
  <c r="AQ83" i="22706"/>
  <c r="AS83" i="22706"/>
  <c r="AU83" i="22706"/>
  <c r="AW83" i="22706"/>
  <c r="AY83" i="22706"/>
  <c r="C84" i="22706"/>
  <c r="E84" i="22706"/>
  <c r="G84" i="22706"/>
  <c r="I84" i="22706"/>
  <c r="K84" i="22706"/>
  <c r="M84" i="22706"/>
  <c r="O84" i="22706"/>
  <c r="Q84" i="22706"/>
  <c r="S84" i="22706"/>
  <c r="U84" i="22706"/>
  <c r="W84" i="22706"/>
  <c r="Y84" i="22706"/>
  <c r="AA84" i="22706"/>
  <c r="AC84" i="22706"/>
  <c r="AE84" i="22706"/>
  <c r="AG84" i="22706"/>
  <c r="AI84" i="22706"/>
  <c r="AK84" i="22706"/>
  <c r="AM84" i="22706"/>
  <c r="AO84" i="22706"/>
  <c r="AQ84" i="22706"/>
  <c r="AS84" i="22706"/>
  <c r="AU84" i="22706"/>
  <c r="AW84" i="22706"/>
  <c r="AY84" i="22706"/>
  <c r="C85" i="22706"/>
  <c r="E85" i="22706"/>
  <c r="G85" i="22706"/>
  <c r="I85" i="22706"/>
  <c r="K85" i="22706"/>
  <c r="M85" i="22706"/>
  <c r="O85" i="22706"/>
  <c r="Q85" i="22706"/>
  <c r="S85" i="22706"/>
  <c r="U85" i="22706"/>
  <c r="W85" i="22706"/>
  <c r="Y85" i="22706"/>
  <c r="AA85" i="22706"/>
  <c r="AC85" i="22706"/>
  <c r="AE85" i="22706"/>
  <c r="AG85" i="22706"/>
  <c r="AI85" i="22706"/>
  <c r="AK85" i="22706"/>
  <c r="AM85" i="22706"/>
  <c r="AO85" i="22706"/>
  <c r="AQ85" i="22706"/>
  <c r="AS85" i="22706"/>
  <c r="AU85" i="22706"/>
  <c r="AW85" i="22706"/>
  <c r="AY85" i="22706"/>
  <c r="C86" i="22706"/>
  <c r="E86" i="22706"/>
  <c r="G86" i="22706"/>
  <c r="I86" i="22706"/>
  <c r="K86" i="22706"/>
  <c r="M86" i="22706"/>
  <c r="O86" i="22706"/>
  <c r="Q86" i="22706"/>
  <c r="S86" i="22706"/>
  <c r="U86" i="22706"/>
  <c r="W86" i="22706"/>
  <c r="Y86" i="22706"/>
  <c r="AA86" i="22706"/>
  <c r="AC86" i="22706"/>
  <c r="AE86" i="22706"/>
  <c r="AG86" i="22706"/>
  <c r="AI86" i="22706"/>
  <c r="AK86" i="22706"/>
  <c r="AM86" i="22706"/>
  <c r="AO86" i="22706"/>
  <c r="AQ86" i="22706"/>
  <c r="AS86" i="22706"/>
  <c r="AU86" i="22706"/>
  <c r="AW86" i="22706"/>
  <c r="AY86" i="22706"/>
  <c r="C87" i="22706"/>
  <c r="E87" i="22706"/>
  <c r="G87" i="22706"/>
  <c r="I87" i="22706"/>
  <c r="K87" i="22706"/>
  <c r="M87" i="22706"/>
  <c r="O87" i="22706"/>
  <c r="Q87" i="22706"/>
  <c r="S87" i="22706"/>
  <c r="U87" i="22706"/>
  <c r="W87" i="22706"/>
  <c r="Y87" i="22706"/>
  <c r="AA87" i="22706"/>
  <c r="AC87" i="22706"/>
  <c r="AE87" i="22706"/>
  <c r="AG87" i="22706"/>
  <c r="AI87" i="22706"/>
  <c r="AK87" i="22706"/>
  <c r="AM87" i="22706"/>
  <c r="AO87" i="22706"/>
  <c r="AQ87" i="22706"/>
  <c r="AS87" i="22706"/>
  <c r="AU87" i="22706"/>
  <c r="AW87" i="22706"/>
  <c r="AY87" i="22706"/>
  <c r="C88" i="22706"/>
  <c r="E88" i="22706"/>
  <c r="G88" i="22706"/>
  <c r="I88" i="22706"/>
  <c r="K88" i="22706"/>
  <c r="M88" i="22706"/>
  <c r="O88" i="22706"/>
  <c r="Q88" i="22706"/>
  <c r="S88" i="22706"/>
  <c r="U88" i="22706"/>
  <c r="W88" i="22706"/>
  <c r="Y88" i="22706"/>
  <c r="AA88" i="22706"/>
  <c r="AC88" i="22706"/>
  <c r="AE88" i="22706"/>
  <c r="AG88" i="22706"/>
  <c r="AI88" i="22706"/>
  <c r="AK88" i="22706"/>
  <c r="AM88" i="22706"/>
  <c r="AO88" i="22706"/>
  <c r="AQ88" i="22706"/>
  <c r="AS88" i="22706"/>
  <c r="AU88" i="22706"/>
  <c r="AW88" i="22706"/>
  <c r="AY88" i="22706"/>
  <c r="C89" i="22706"/>
  <c r="E89" i="22706"/>
  <c r="G89" i="22706"/>
  <c r="I89" i="22706"/>
  <c r="K89" i="22706"/>
  <c r="M89" i="22706"/>
  <c r="O89" i="22706"/>
  <c r="Q89" i="22706"/>
  <c r="S89" i="22706"/>
  <c r="U89" i="22706"/>
  <c r="W89" i="22706"/>
  <c r="Y89" i="22706"/>
  <c r="AA89" i="22706"/>
  <c r="AC89" i="22706"/>
  <c r="AE89" i="22706"/>
  <c r="AG89" i="22706"/>
  <c r="AI89" i="22706"/>
  <c r="AK89" i="22706"/>
  <c r="AM89" i="22706"/>
  <c r="AO89" i="22706"/>
  <c r="AQ89" i="22706"/>
  <c r="AS89" i="22706"/>
  <c r="AU89" i="22706"/>
  <c r="AW89" i="22706"/>
  <c r="AY89" i="22706"/>
  <c r="C90" i="22706"/>
  <c r="E90" i="22706"/>
  <c r="G90" i="22706"/>
  <c r="I90" i="22706"/>
  <c r="K90" i="22706"/>
  <c r="M90" i="22706"/>
  <c r="O90" i="22706"/>
  <c r="Q90" i="22706"/>
  <c r="S90" i="22706"/>
  <c r="U90" i="22706"/>
  <c r="W90" i="22706"/>
  <c r="Y90" i="22706"/>
  <c r="AA90" i="22706"/>
  <c r="AC90" i="22706"/>
  <c r="AE90" i="22706"/>
  <c r="AG90" i="22706"/>
  <c r="AI90" i="22706"/>
  <c r="AK90" i="22706"/>
  <c r="AM90" i="22706"/>
  <c r="AO90" i="22706"/>
  <c r="AQ90" i="22706"/>
  <c r="AS90" i="22706"/>
  <c r="AU90" i="22706"/>
  <c r="AW90" i="22706"/>
  <c r="AY90" i="22706"/>
  <c r="E91" i="22706"/>
  <c r="G91" i="22706"/>
  <c r="I91" i="22706"/>
  <c r="K91" i="22706"/>
  <c r="M91" i="22706"/>
  <c r="O91" i="22706"/>
  <c r="Q91" i="22706"/>
  <c r="S91" i="22706"/>
  <c r="U91" i="22706"/>
  <c r="W91" i="22706"/>
  <c r="Y91" i="22706"/>
  <c r="AA91" i="22706"/>
  <c r="AC91" i="22706"/>
  <c r="AE91" i="22706"/>
  <c r="AG91" i="22706"/>
  <c r="AI91" i="22706"/>
  <c r="AK91" i="22706"/>
  <c r="AM91" i="22706"/>
  <c r="AO91" i="22706"/>
  <c r="AQ91" i="22706"/>
  <c r="AS91" i="22706"/>
  <c r="AU91" i="22706"/>
  <c r="AW91" i="22706"/>
  <c r="AY91" i="22706"/>
  <c r="E92" i="22706"/>
  <c r="G92" i="22706"/>
  <c r="I92" i="22706"/>
  <c r="K92" i="22706"/>
  <c r="M92" i="22706"/>
  <c r="O92" i="22706"/>
  <c r="Q92" i="22706"/>
  <c r="S92" i="22706"/>
  <c r="U92" i="22706"/>
  <c r="W92" i="22706"/>
  <c r="Y92" i="22706"/>
  <c r="AA92" i="22706"/>
  <c r="AC92" i="22706"/>
  <c r="AE92" i="22706"/>
  <c r="AG92" i="22706"/>
  <c r="AI92" i="22706"/>
  <c r="AK92" i="22706"/>
  <c r="AM92" i="22706"/>
  <c r="AO92" i="22706"/>
  <c r="AQ92" i="22706"/>
  <c r="AS92" i="22706"/>
  <c r="AU92" i="22706"/>
  <c r="AW92" i="22706"/>
  <c r="AY92" i="22706"/>
  <c r="C93" i="22706"/>
  <c r="E93" i="22706"/>
  <c r="G93" i="22706"/>
  <c r="I93" i="22706"/>
  <c r="K93" i="22706"/>
  <c r="M93" i="22706"/>
  <c r="O93" i="22706"/>
  <c r="Q93" i="22706"/>
  <c r="S93" i="22706"/>
  <c r="U93" i="22706"/>
  <c r="W93" i="22706"/>
  <c r="Y93" i="22706"/>
  <c r="AA93" i="22706"/>
  <c r="AC93" i="22706"/>
  <c r="AE93" i="22706"/>
  <c r="AG93" i="22706"/>
  <c r="AI93" i="22706"/>
  <c r="AK93" i="22706"/>
  <c r="AM93" i="22706"/>
  <c r="AO93" i="22706"/>
  <c r="AQ93" i="22706"/>
  <c r="AS93" i="22706"/>
  <c r="AU93" i="22706"/>
  <c r="AW93" i="22706"/>
  <c r="AY93" i="22706"/>
  <c r="C94" i="22706"/>
  <c r="E94" i="22706"/>
  <c r="G94" i="22706"/>
  <c r="I94" i="22706"/>
  <c r="K94" i="22706"/>
  <c r="M94" i="22706"/>
  <c r="O94" i="22706"/>
  <c r="Q94" i="22706"/>
  <c r="S94" i="22706"/>
  <c r="U94" i="22706"/>
  <c r="W94" i="22706"/>
  <c r="Y94" i="22706"/>
  <c r="AA94" i="22706"/>
  <c r="AC94" i="22706"/>
  <c r="AE94" i="22706"/>
  <c r="AG94" i="22706"/>
  <c r="AI94" i="22706"/>
  <c r="AK94" i="22706"/>
  <c r="AM94" i="22706"/>
  <c r="AO94" i="22706"/>
  <c r="AQ94" i="22706"/>
  <c r="AS94" i="22706"/>
  <c r="AU94" i="22706"/>
  <c r="AW94" i="22706"/>
  <c r="AY94" i="22706"/>
  <c r="C95" i="22706"/>
  <c r="G95" i="22706"/>
  <c r="K95" i="22706"/>
  <c r="O95" i="22706"/>
  <c r="S95" i="22706"/>
  <c r="W95" i="22706"/>
  <c r="AA95" i="22706"/>
  <c r="AE95" i="22706"/>
  <c r="AI95" i="22706"/>
  <c r="AM95" i="22706"/>
  <c r="AQ95" i="22706"/>
  <c r="AU95" i="22706"/>
  <c r="AY95" i="22706"/>
  <c r="C96" i="22706"/>
  <c r="E96" i="22706"/>
  <c r="G96" i="22706"/>
  <c r="K96" i="22706"/>
  <c r="O96" i="22706"/>
  <c r="S96" i="22706"/>
  <c r="W96" i="22706"/>
  <c r="AA96" i="22706"/>
  <c r="AE96" i="22706"/>
  <c r="AI96" i="22706"/>
  <c r="AM96" i="22706"/>
  <c r="AQ96" i="22706"/>
  <c r="AU96" i="22706"/>
  <c r="AY96" i="22706"/>
  <c r="G97" i="22706"/>
  <c r="K97" i="22706"/>
  <c r="O97" i="22706"/>
  <c r="S97" i="22706"/>
  <c r="W97" i="22706"/>
  <c r="AA97" i="22706"/>
  <c r="AE97" i="22706"/>
  <c r="AI97" i="22706"/>
  <c r="AM97" i="22706"/>
  <c r="AQ97" i="22706"/>
  <c r="AU97" i="22706"/>
  <c r="AY97" i="22706"/>
  <c r="G99" i="22706"/>
  <c r="K99" i="22706"/>
  <c r="O99" i="22706"/>
  <c r="S99" i="22706"/>
  <c r="W99" i="22706"/>
  <c r="AA99" i="22706"/>
  <c r="AE99" i="22706"/>
  <c r="AI99" i="22706"/>
  <c r="AM99" i="22706"/>
  <c r="AQ99" i="22706"/>
  <c r="AU99" i="22706"/>
  <c r="AY99" i="22706"/>
  <c r="G100" i="22706"/>
  <c r="K100" i="22706"/>
  <c r="O100" i="22706"/>
  <c r="S100" i="22706"/>
  <c r="W100" i="22706"/>
  <c r="AA100" i="22706"/>
  <c r="AE100" i="22706"/>
  <c r="AI100" i="22706"/>
  <c r="AM100" i="22706"/>
  <c r="AQ100" i="22706"/>
  <c r="AU100" i="22706"/>
  <c r="AY100" i="22706"/>
  <c r="E108" i="22706"/>
  <c r="G108" i="22706"/>
  <c r="I108" i="22706"/>
  <c r="K108" i="22706"/>
  <c r="M108" i="22706"/>
  <c r="O108" i="22706"/>
  <c r="Q108" i="22706"/>
  <c r="S108" i="22706"/>
  <c r="U108" i="22706"/>
  <c r="W108" i="22706"/>
  <c r="Y108" i="22706"/>
  <c r="AA108" i="22706"/>
  <c r="AC108" i="22706"/>
  <c r="AE108" i="22706"/>
  <c r="AG108" i="22706"/>
  <c r="AI108" i="22706"/>
  <c r="AK108" i="22706"/>
  <c r="AM108" i="22706"/>
  <c r="AO108" i="22706"/>
  <c r="AQ108" i="22706"/>
  <c r="AS108" i="22706"/>
  <c r="AU108" i="22706"/>
  <c r="AW108" i="22706"/>
  <c r="AY108" i="22706"/>
  <c r="E109" i="22706"/>
  <c r="G109" i="22706"/>
  <c r="I109" i="22706"/>
  <c r="K109" i="22706"/>
  <c r="M109" i="22706"/>
  <c r="O109" i="22706"/>
  <c r="Q109" i="22706"/>
  <c r="S109" i="22706"/>
  <c r="U109" i="22706"/>
  <c r="W109" i="22706"/>
  <c r="Y109" i="22706"/>
  <c r="AA109" i="22706"/>
  <c r="AC109" i="22706"/>
  <c r="AE109" i="22706"/>
  <c r="AG109" i="22706"/>
  <c r="AI109" i="22706"/>
  <c r="AK109" i="22706"/>
  <c r="AM109" i="22706"/>
  <c r="AO109" i="22706"/>
  <c r="AQ109" i="22706"/>
  <c r="AS109" i="22706"/>
  <c r="AU109" i="22706"/>
  <c r="AW109" i="22706"/>
  <c r="AY109" i="22706"/>
  <c r="E110" i="22706"/>
  <c r="G110" i="22706"/>
  <c r="I110" i="22706"/>
  <c r="K110" i="22706"/>
  <c r="M110" i="22706"/>
  <c r="O110" i="22706"/>
  <c r="Q110" i="22706"/>
  <c r="S110" i="22706"/>
  <c r="U110" i="22706"/>
  <c r="W110" i="22706"/>
  <c r="Y110" i="22706"/>
  <c r="AA110" i="22706"/>
  <c r="AC110" i="22706"/>
  <c r="AE110" i="22706"/>
  <c r="AG110" i="22706"/>
  <c r="AI110" i="22706"/>
  <c r="AK110" i="22706"/>
  <c r="AM110" i="22706"/>
  <c r="AO110" i="22706"/>
  <c r="AQ110" i="22706"/>
  <c r="AS110" i="22706"/>
  <c r="AU110" i="22706"/>
  <c r="AW110" i="22706"/>
  <c r="AY110" i="22706"/>
  <c r="G111" i="22706"/>
  <c r="K111" i="22706"/>
  <c r="O111" i="22706"/>
  <c r="S111" i="22706"/>
  <c r="W111" i="22706"/>
  <c r="AA111" i="22706"/>
  <c r="AE111" i="22706"/>
  <c r="AI111" i="22706"/>
  <c r="AM111" i="22706"/>
  <c r="AQ111" i="22706"/>
  <c r="AU111" i="22706"/>
  <c r="AY111" i="22706"/>
  <c r="E115" i="22706"/>
  <c r="G115" i="22706"/>
  <c r="I115" i="22706"/>
  <c r="K115" i="22706"/>
  <c r="M115" i="22706"/>
  <c r="O115" i="22706"/>
  <c r="Q115" i="22706"/>
  <c r="S115" i="22706"/>
  <c r="U115" i="22706"/>
  <c r="W115" i="22706"/>
  <c r="Y115" i="22706"/>
  <c r="AA115" i="22706"/>
  <c r="AC115" i="22706"/>
  <c r="AE115" i="22706"/>
  <c r="AG115" i="22706"/>
  <c r="AI115" i="22706"/>
  <c r="AK115" i="22706"/>
  <c r="AM115" i="22706"/>
  <c r="AO115" i="22706"/>
  <c r="AQ115" i="22706"/>
  <c r="AS115" i="22706"/>
  <c r="AU115" i="22706"/>
  <c r="AW115" i="22706"/>
  <c r="AY115" i="22706"/>
  <c r="E116" i="22706"/>
  <c r="G116" i="22706"/>
  <c r="I116" i="22706"/>
  <c r="K116" i="22706"/>
  <c r="M116" i="22706"/>
  <c r="O116" i="22706"/>
  <c r="Q116" i="22706"/>
  <c r="S116" i="22706"/>
  <c r="U116" i="22706"/>
  <c r="W116" i="22706"/>
  <c r="Y116" i="22706"/>
  <c r="AA116" i="22706"/>
  <c r="AC116" i="22706"/>
  <c r="AE116" i="22706"/>
  <c r="AG116" i="22706"/>
  <c r="AI116" i="22706"/>
  <c r="AK116" i="22706"/>
  <c r="AM116" i="22706"/>
  <c r="AO116" i="22706"/>
  <c r="AQ116" i="22706"/>
  <c r="AS116" i="22706"/>
  <c r="AU116" i="22706"/>
  <c r="AW116" i="22706"/>
  <c r="AY116" i="22706"/>
  <c r="E117" i="22706"/>
  <c r="G117" i="22706"/>
  <c r="I117" i="22706"/>
  <c r="K117" i="22706"/>
  <c r="M117" i="22706"/>
  <c r="O117" i="22706"/>
  <c r="Q117" i="22706"/>
  <c r="S117" i="22706"/>
  <c r="U117" i="22706"/>
  <c r="W117" i="22706"/>
  <c r="Y117" i="22706"/>
  <c r="AA117" i="22706"/>
  <c r="AC117" i="22706"/>
  <c r="AE117" i="22706"/>
  <c r="AG117" i="22706"/>
  <c r="AI117" i="22706"/>
  <c r="AK117" i="22706"/>
  <c r="AM117" i="22706"/>
  <c r="AO117" i="22706"/>
  <c r="AQ117" i="22706"/>
  <c r="AS117" i="22706"/>
  <c r="AU117" i="22706"/>
  <c r="AW117" i="22706"/>
  <c r="AY117" i="22706"/>
  <c r="E118" i="22706"/>
  <c r="G118" i="22706"/>
  <c r="I118" i="22706"/>
  <c r="K118" i="22706"/>
  <c r="M118" i="22706"/>
  <c r="O118" i="22706"/>
  <c r="Q118" i="22706"/>
  <c r="S118" i="22706"/>
  <c r="U118" i="22706"/>
  <c r="W118" i="22706"/>
  <c r="Y118" i="22706"/>
  <c r="AA118" i="22706"/>
  <c r="AC118" i="22706"/>
  <c r="AE118" i="22706"/>
  <c r="AG118" i="22706"/>
  <c r="AI118" i="22706"/>
  <c r="AK118" i="22706"/>
  <c r="AM118" i="22706"/>
  <c r="AO118" i="22706"/>
  <c r="AQ118" i="22706"/>
  <c r="AS118" i="22706"/>
  <c r="AU118" i="22706"/>
  <c r="AW118" i="22706"/>
  <c r="AY118" i="22706"/>
  <c r="E119" i="22706"/>
  <c r="G119" i="22706"/>
  <c r="I119" i="22706"/>
  <c r="K119" i="22706"/>
  <c r="M119" i="22706"/>
  <c r="O119" i="22706"/>
  <c r="Q119" i="22706"/>
  <c r="S119" i="22706"/>
  <c r="U119" i="22706"/>
  <c r="W119" i="22706"/>
  <c r="Y119" i="22706"/>
  <c r="AA119" i="22706"/>
  <c r="AC119" i="22706"/>
  <c r="AE119" i="22706"/>
  <c r="AG119" i="22706"/>
  <c r="AI119" i="22706"/>
  <c r="AK119" i="22706"/>
  <c r="AM119" i="22706"/>
  <c r="AO119" i="22706"/>
  <c r="AQ119" i="22706"/>
  <c r="AS119" i="22706"/>
  <c r="AU119" i="22706"/>
  <c r="AW119" i="22706"/>
  <c r="AY119" i="22706"/>
  <c r="E120" i="22706"/>
  <c r="G120" i="22706"/>
  <c r="I120" i="22706"/>
  <c r="K120" i="22706"/>
  <c r="M120" i="22706"/>
  <c r="O120" i="22706"/>
  <c r="Q120" i="22706"/>
  <c r="S120" i="22706"/>
  <c r="U120" i="22706"/>
  <c r="W120" i="22706"/>
  <c r="Y120" i="22706"/>
  <c r="AA120" i="22706"/>
  <c r="AC120" i="22706"/>
  <c r="AE120" i="22706"/>
  <c r="AG120" i="22706"/>
  <c r="AI120" i="22706"/>
  <c r="AK120" i="22706"/>
  <c r="AM120" i="22706"/>
  <c r="AO120" i="22706"/>
  <c r="AQ120" i="22706"/>
  <c r="AS120" i="22706"/>
  <c r="AU120" i="22706"/>
  <c r="AW120" i="22706"/>
  <c r="AY120" i="22706"/>
  <c r="G121" i="22706"/>
  <c r="K121" i="22706"/>
  <c r="O121" i="22706"/>
  <c r="S121" i="22706"/>
  <c r="W121" i="22706"/>
  <c r="AA121" i="22706"/>
  <c r="AE121" i="22706"/>
  <c r="AI121" i="22706"/>
  <c r="AM121" i="22706"/>
  <c r="AQ121" i="22706"/>
  <c r="AU121" i="22706"/>
  <c r="AY121" i="22706"/>
  <c r="C132" i="22706"/>
  <c r="E132" i="22706"/>
  <c r="G132" i="22706"/>
  <c r="I132" i="22706"/>
  <c r="K132" i="22706"/>
  <c r="M132" i="22706"/>
  <c r="O132" i="22706"/>
  <c r="Q132" i="22706"/>
  <c r="S132" i="22706"/>
  <c r="U132" i="22706"/>
  <c r="W132" i="22706"/>
  <c r="Y132" i="22706"/>
  <c r="AA132" i="22706"/>
  <c r="AC132" i="22706"/>
  <c r="AE132" i="22706"/>
  <c r="AG132" i="22706"/>
  <c r="AI132" i="22706"/>
  <c r="AK132" i="22706"/>
  <c r="AM132" i="22706"/>
  <c r="AO132" i="22706"/>
  <c r="AQ132" i="22706"/>
  <c r="AS132" i="22706"/>
  <c r="AU132" i="22706"/>
  <c r="AW132" i="22706"/>
  <c r="AY132" i="22706"/>
  <c r="C133" i="22706"/>
  <c r="E133" i="22706"/>
  <c r="G133" i="22706"/>
  <c r="I133" i="22706"/>
  <c r="K133" i="22706"/>
  <c r="M133" i="22706"/>
  <c r="O133" i="22706"/>
  <c r="Q133" i="22706"/>
  <c r="S133" i="22706"/>
  <c r="U133" i="22706"/>
  <c r="W133" i="22706"/>
  <c r="Y133" i="22706"/>
  <c r="AA133" i="22706"/>
  <c r="AC133" i="22706"/>
  <c r="AE133" i="22706"/>
  <c r="AG133" i="22706"/>
  <c r="AI133" i="22706"/>
  <c r="AK133" i="22706"/>
  <c r="AM133" i="22706"/>
  <c r="AO133" i="22706"/>
  <c r="AQ133" i="22706"/>
  <c r="AS133" i="22706"/>
  <c r="AU133" i="22706"/>
  <c r="AW133" i="22706"/>
  <c r="AY133" i="22706"/>
  <c r="C134" i="22706"/>
  <c r="E134" i="22706"/>
  <c r="G134" i="22706"/>
  <c r="I134" i="22706"/>
  <c r="K134" i="22706"/>
  <c r="M134" i="22706"/>
  <c r="O134" i="22706"/>
  <c r="Q134" i="22706"/>
  <c r="S134" i="22706"/>
  <c r="U134" i="22706"/>
  <c r="W134" i="22706"/>
  <c r="Y134" i="22706"/>
  <c r="AA134" i="22706"/>
  <c r="AC134" i="22706"/>
  <c r="AE134" i="22706"/>
  <c r="AG134" i="22706"/>
  <c r="AI134" i="22706"/>
  <c r="AK134" i="22706"/>
  <c r="AM134" i="22706"/>
  <c r="AO134" i="22706"/>
  <c r="AQ134" i="22706"/>
  <c r="AS134" i="22706"/>
  <c r="AU134" i="22706"/>
  <c r="AW134" i="22706"/>
  <c r="AY134" i="22706"/>
  <c r="C135" i="22706"/>
  <c r="E135" i="22706"/>
  <c r="G135" i="22706"/>
  <c r="I135" i="22706"/>
  <c r="K135" i="22706"/>
  <c r="M135" i="22706"/>
  <c r="O135" i="22706"/>
  <c r="Q135" i="22706"/>
  <c r="S135" i="22706"/>
  <c r="U135" i="22706"/>
  <c r="W135" i="22706"/>
  <c r="Y135" i="22706"/>
  <c r="AA135" i="22706"/>
  <c r="AC135" i="22706"/>
  <c r="AE135" i="22706"/>
  <c r="AG135" i="22706"/>
  <c r="AI135" i="22706"/>
  <c r="AK135" i="22706"/>
  <c r="AM135" i="22706"/>
  <c r="AO135" i="22706"/>
  <c r="AQ135" i="22706"/>
  <c r="AS135" i="22706"/>
  <c r="AU135" i="22706"/>
  <c r="AW135" i="22706"/>
  <c r="AY135" i="22706"/>
  <c r="C136" i="22706"/>
  <c r="E136" i="22706"/>
  <c r="G136" i="22706"/>
  <c r="I136" i="22706"/>
  <c r="K136" i="22706"/>
  <c r="M136" i="22706"/>
  <c r="O136" i="22706"/>
  <c r="Q136" i="22706"/>
  <c r="S136" i="22706"/>
  <c r="U136" i="22706"/>
  <c r="W136" i="22706"/>
  <c r="Y136" i="22706"/>
  <c r="AA136" i="22706"/>
  <c r="AC136" i="22706"/>
  <c r="AE136" i="22706"/>
  <c r="AG136" i="22706"/>
  <c r="AI136" i="22706"/>
  <c r="AK136" i="22706"/>
  <c r="AM136" i="22706"/>
  <c r="AO136" i="22706"/>
  <c r="AQ136" i="22706"/>
  <c r="AS136" i="22706"/>
  <c r="AU136" i="22706"/>
  <c r="AW136" i="22706"/>
  <c r="AY136" i="22706"/>
  <c r="C137" i="22706"/>
  <c r="E137" i="22706"/>
  <c r="G137" i="22706"/>
  <c r="I137" i="22706"/>
  <c r="K137" i="22706"/>
  <c r="M137" i="22706"/>
  <c r="O137" i="22706"/>
  <c r="Q137" i="22706"/>
  <c r="S137" i="22706"/>
  <c r="U137" i="22706"/>
  <c r="W137" i="22706"/>
  <c r="Y137" i="22706"/>
  <c r="AA137" i="22706"/>
  <c r="AC137" i="22706"/>
  <c r="AE137" i="22706"/>
  <c r="AG137" i="22706"/>
  <c r="AI137" i="22706"/>
  <c r="AK137" i="22706"/>
  <c r="AM137" i="22706"/>
  <c r="AO137" i="22706"/>
  <c r="AQ137" i="22706"/>
  <c r="AS137" i="22706"/>
  <c r="AU137" i="22706"/>
  <c r="AW137" i="22706"/>
  <c r="AY137" i="22706"/>
  <c r="C138" i="22706"/>
  <c r="E138" i="22706"/>
  <c r="G138" i="22706"/>
  <c r="I138" i="22706"/>
  <c r="K138" i="22706"/>
  <c r="M138" i="22706"/>
  <c r="O138" i="22706"/>
  <c r="Q138" i="22706"/>
  <c r="S138" i="22706"/>
  <c r="U138" i="22706"/>
  <c r="W138" i="22706"/>
  <c r="Y138" i="22706"/>
  <c r="AA138" i="22706"/>
  <c r="AC138" i="22706"/>
  <c r="AE138" i="22706"/>
  <c r="AG138" i="22706"/>
  <c r="AI138" i="22706"/>
  <c r="AK138" i="22706"/>
  <c r="AM138" i="22706"/>
  <c r="AO138" i="22706"/>
  <c r="AQ138" i="22706"/>
  <c r="AS138" i="22706"/>
  <c r="AU138" i="22706"/>
  <c r="AW138" i="22706"/>
  <c r="AY138" i="22706"/>
  <c r="C139" i="22706"/>
  <c r="E139" i="22706"/>
  <c r="G139" i="22706"/>
  <c r="I139" i="22706"/>
  <c r="K139" i="22706"/>
  <c r="M139" i="22706"/>
  <c r="O139" i="22706"/>
  <c r="Q139" i="22706"/>
  <c r="S139" i="22706"/>
  <c r="U139" i="22706"/>
  <c r="W139" i="22706"/>
  <c r="Y139" i="22706"/>
  <c r="AA139" i="22706"/>
  <c r="AC139" i="22706"/>
  <c r="AE139" i="22706"/>
  <c r="AG139" i="22706"/>
  <c r="AI139" i="22706"/>
  <c r="AK139" i="22706"/>
  <c r="AM139" i="22706"/>
  <c r="AO139" i="22706"/>
  <c r="AQ139" i="22706"/>
  <c r="AS139" i="22706"/>
  <c r="AU139" i="22706"/>
  <c r="AW139" i="22706"/>
  <c r="AY139" i="22706"/>
  <c r="C140" i="22706"/>
  <c r="E140" i="22706"/>
  <c r="G140" i="22706"/>
  <c r="I140" i="22706"/>
  <c r="K140" i="22706"/>
  <c r="M140" i="22706"/>
  <c r="O140" i="22706"/>
  <c r="Q140" i="22706"/>
  <c r="S140" i="22706"/>
  <c r="U140" i="22706"/>
  <c r="W140" i="22706"/>
  <c r="Y140" i="22706"/>
  <c r="AA140" i="22706"/>
  <c r="AC140" i="22706"/>
  <c r="AE140" i="22706"/>
  <c r="AG140" i="22706"/>
  <c r="AI140" i="22706"/>
  <c r="AK140" i="22706"/>
  <c r="AM140" i="22706"/>
  <c r="AO140" i="22706"/>
  <c r="AQ140" i="22706"/>
  <c r="AS140" i="22706"/>
  <c r="AU140" i="22706"/>
  <c r="AW140" i="22706"/>
  <c r="AY140" i="22706"/>
  <c r="C141" i="22706"/>
  <c r="E141" i="22706"/>
  <c r="G141" i="22706"/>
  <c r="I141" i="22706"/>
  <c r="K141" i="22706"/>
  <c r="M141" i="22706"/>
  <c r="O141" i="22706"/>
  <c r="Q141" i="22706"/>
  <c r="S141" i="22706"/>
  <c r="U141" i="22706"/>
  <c r="W141" i="22706"/>
  <c r="Y141" i="22706"/>
  <c r="AA141" i="22706"/>
  <c r="AC141" i="22706"/>
  <c r="AE141" i="22706"/>
  <c r="AG141" i="22706"/>
  <c r="AI141" i="22706"/>
  <c r="AK141" i="22706"/>
  <c r="AM141" i="22706"/>
  <c r="AO141" i="22706"/>
  <c r="AQ141" i="22706"/>
  <c r="AS141" i="22706"/>
  <c r="AU141" i="22706"/>
  <c r="AW141" i="22706"/>
  <c r="AY141" i="22706"/>
  <c r="C142" i="22706"/>
  <c r="E142" i="22706"/>
  <c r="G142" i="22706"/>
  <c r="I142" i="22706"/>
  <c r="K142" i="22706"/>
  <c r="M142" i="22706"/>
  <c r="O142" i="22706"/>
  <c r="Q142" i="22706"/>
  <c r="S142" i="22706"/>
  <c r="U142" i="22706"/>
  <c r="W142" i="22706"/>
  <c r="Y142" i="22706"/>
  <c r="AA142" i="22706"/>
  <c r="AC142" i="22706"/>
  <c r="AE142" i="22706"/>
  <c r="AG142" i="22706"/>
  <c r="AI142" i="22706"/>
  <c r="AK142" i="22706"/>
  <c r="AM142" i="22706"/>
  <c r="AO142" i="22706"/>
  <c r="AQ142" i="22706"/>
  <c r="AS142" i="22706"/>
  <c r="AU142" i="22706"/>
  <c r="AW142" i="22706"/>
  <c r="AY142" i="22706"/>
  <c r="C143" i="22706"/>
  <c r="E143" i="22706"/>
  <c r="G143" i="22706"/>
  <c r="I143" i="22706"/>
  <c r="K143" i="22706"/>
  <c r="M143" i="22706"/>
  <c r="O143" i="22706"/>
  <c r="Q143" i="22706"/>
  <c r="S143" i="22706"/>
  <c r="U143" i="22706"/>
  <c r="W143" i="22706"/>
  <c r="Y143" i="22706"/>
  <c r="AA143" i="22706"/>
  <c r="AC143" i="22706"/>
  <c r="AE143" i="22706"/>
  <c r="AG143" i="22706"/>
  <c r="AI143" i="22706"/>
  <c r="AK143" i="22706"/>
  <c r="AM143" i="22706"/>
  <c r="AO143" i="22706"/>
  <c r="AQ143" i="22706"/>
  <c r="AS143" i="22706"/>
  <c r="AU143" i="22706"/>
  <c r="AW143" i="22706"/>
  <c r="AY143" i="22706"/>
  <c r="C144" i="22706"/>
  <c r="E144" i="22706"/>
  <c r="G144" i="22706"/>
  <c r="I144" i="22706"/>
  <c r="K144" i="22706"/>
  <c r="M144" i="22706"/>
  <c r="O144" i="22706"/>
  <c r="Q144" i="22706"/>
  <c r="S144" i="22706"/>
  <c r="U144" i="22706"/>
  <c r="W144" i="22706"/>
  <c r="Y144" i="22706"/>
  <c r="AA144" i="22706"/>
  <c r="AC144" i="22706"/>
  <c r="AE144" i="22706"/>
  <c r="AG144" i="22706"/>
  <c r="AI144" i="22706"/>
  <c r="AK144" i="22706"/>
  <c r="AM144" i="22706"/>
  <c r="AO144" i="22706"/>
  <c r="AQ144" i="22706"/>
  <c r="AS144" i="22706"/>
  <c r="AU144" i="22706"/>
  <c r="AW144" i="22706"/>
  <c r="AY144" i="22706"/>
  <c r="C145" i="22706"/>
  <c r="E145" i="22706"/>
  <c r="G145" i="22706"/>
  <c r="I145" i="22706"/>
  <c r="K145" i="22706"/>
  <c r="M145" i="22706"/>
  <c r="O145" i="22706"/>
  <c r="Q145" i="22706"/>
  <c r="S145" i="22706"/>
  <c r="U145" i="22706"/>
  <c r="W145" i="22706"/>
  <c r="Y145" i="22706"/>
  <c r="AA145" i="22706"/>
  <c r="AC145" i="22706"/>
  <c r="AE145" i="22706"/>
  <c r="AG145" i="22706"/>
  <c r="AI145" i="22706"/>
  <c r="AK145" i="22706"/>
  <c r="AM145" i="22706"/>
  <c r="AO145" i="22706"/>
  <c r="AQ145" i="22706"/>
  <c r="AS145" i="22706"/>
  <c r="AU145" i="22706"/>
  <c r="AW145" i="22706"/>
  <c r="AY145" i="22706"/>
  <c r="C146" i="22706"/>
  <c r="E146" i="22706"/>
  <c r="G146" i="22706"/>
  <c r="I146" i="22706"/>
  <c r="K146" i="22706"/>
  <c r="M146" i="22706"/>
  <c r="O146" i="22706"/>
  <c r="Q146" i="22706"/>
  <c r="S146" i="22706"/>
  <c r="U146" i="22706"/>
  <c r="W146" i="22706"/>
  <c r="Y146" i="22706"/>
  <c r="AA146" i="22706"/>
  <c r="AC146" i="22706"/>
  <c r="AE146" i="22706"/>
  <c r="AG146" i="22706"/>
  <c r="AI146" i="22706"/>
  <c r="AK146" i="22706"/>
  <c r="AM146" i="22706"/>
  <c r="AO146" i="22706"/>
  <c r="AQ146" i="22706"/>
  <c r="AS146" i="22706"/>
  <c r="AU146" i="22706"/>
  <c r="AW146" i="22706"/>
  <c r="AY146" i="22706"/>
  <c r="C147" i="22706"/>
  <c r="E147" i="22706"/>
  <c r="G147" i="22706"/>
  <c r="I147" i="22706"/>
  <c r="K147" i="22706"/>
  <c r="M147" i="22706"/>
  <c r="O147" i="22706"/>
  <c r="Q147" i="22706"/>
  <c r="S147" i="22706"/>
  <c r="U147" i="22706"/>
  <c r="W147" i="22706"/>
  <c r="Y147" i="22706"/>
  <c r="AA147" i="22706"/>
  <c r="AC147" i="22706"/>
  <c r="AE147" i="22706"/>
  <c r="AG147" i="22706"/>
  <c r="AI147" i="22706"/>
  <c r="AK147" i="22706"/>
  <c r="AM147" i="22706"/>
  <c r="AO147" i="22706"/>
  <c r="AQ147" i="22706"/>
  <c r="AS147" i="22706"/>
  <c r="AU147" i="22706"/>
  <c r="AW147" i="22706"/>
  <c r="AY147" i="22706"/>
  <c r="C148" i="22706"/>
  <c r="E148" i="22706"/>
  <c r="G148" i="22706"/>
  <c r="I148" i="22706"/>
  <c r="K148" i="22706"/>
  <c r="M148" i="22706"/>
  <c r="O148" i="22706"/>
  <c r="Q148" i="22706"/>
  <c r="S148" i="22706"/>
  <c r="U148" i="22706"/>
  <c r="W148" i="22706"/>
  <c r="Y148" i="22706"/>
  <c r="AA148" i="22706"/>
  <c r="AC148" i="22706"/>
  <c r="AE148" i="22706"/>
  <c r="AG148" i="22706"/>
  <c r="AI148" i="22706"/>
  <c r="AK148" i="22706"/>
  <c r="AM148" i="22706"/>
  <c r="AO148" i="22706"/>
  <c r="AQ148" i="22706"/>
  <c r="AS148" i="22706"/>
  <c r="AU148" i="22706"/>
  <c r="AW148" i="22706"/>
  <c r="AY148" i="22706"/>
  <c r="E149" i="22706"/>
  <c r="G149" i="22706"/>
  <c r="I149" i="22706"/>
  <c r="K149" i="22706"/>
  <c r="M149" i="22706"/>
  <c r="O149" i="22706"/>
  <c r="Q149" i="22706"/>
  <c r="S149" i="22706"/>
  <c r="U149" i="22706"/>
  <c r="W149" i="22706"/>
  <c r="Y149" i="22706"/>
  <c r="AA149" i="22706"/>
  <c r="AC149" i="22706"/>
  <c r="AE149" i="22706"/>
  <c r="AG149" i="22706"/>
  <c r="AI149" i="22706"/>
  <c r="AK149" i="22706"/>
  <c r="AM149" i="22706"/>
  <c r="AO149" i="22706"/>
  <c r="AQ149" i="22706"/>
  <c r="AS149" i="22706"/>
  <c r="AU149" i="22706"/>
  <c r="AW149" i="22706"/>
  <c r="AY149" i="22706"/>
  <c r="E150" i="22706"/>
  <c r="G150" i="22706"/>
  <c r="I150" i="22706"/>
  <c r="K150" i="22706"/>
  <c r="M150" i="22706"/>
  <c r="O150" i="22706"/>
  <c r="Q150" i="22706"/>
  <c r="S150" i="22706"/>
  <c r="U150" i="22706"/>
  <c r="W150" i="22706"/>
  <c r="Y150" i="22706"/>
  <c r="AA150" i="22706"/>
  <c r="AC150" i="22706"/>
  <c r="AE150" i="22706"/>
  <c r="AG150" i="22706"/>
  <c r="AI150" i="22706"/>
  <c r="AK150" i="22706"/>
  <c r="AM150" i="22706"/>
  <c r="AO150" i="22706"/>
  <c r="AQ150" i="22706"/>
  <c r="AS150" i="22706"/>
  <c r="AU150" i="22706"/>
  <c r="AW150" i="22706"/>
  <c r="AY150" i="22706"/>
  <c r="C151" i="22706"/>
  <c r="E151" i="22706"/>
  <c r="G151" i="22706"/>
  <c r="I151" i="22706"/>
  <c r="K151" i="22706"/>
  <c r="M151" i="22706"/>
  <c r="O151" i="22706"/>
  <c r="Q151" i="22706"/>
  <c r="S151" i="22706"/>
  <c r="U151" i="22706"/>
  <c r="W151" i="22706"/>
  <c r="Y151" i="22706"/>
  <c r="AA151" i="22706"/>
  <c r="AC151" i="22706"/>
  <c r="AE151" i="22706"/>
  <c r="AG151" i="22706"/>
  <c r="AI151" i="22706"/>
  <c r="AK151" i="22706"/>
  <c r="AM151" i="22706"/>
  <c r="AO151" i="22706"/>
  <c r="AQ151" i="22706"/>
  <c r="AS151" i="22706"/>
  <c r="AU151" i="22706"/>
  <c r="AW151" i="22706"/>
  <c r="AY151" i="22706"/>
  <c r="C152" i="22706"/>
  <c r="E152" i="22706"/>
  <c r="G152" i="22706"/>
  <c r="I152" i="22706"/>
  <c r="K152" i="22706"/>
  <c r="M152" i="22706"/>
  <c r="O152" i="22706"/>
  <c r="Q152" i="22706"/>
  <c r="S152" i="22706"/>
  <c r="U152" i="22706"/>
  <c r="W152" i="22706"/>
  <c r="Y152" i="22706"/>
  <c r="AA152" i="22706"/>
  <c r="AC152" i="22706"/>
  <c r="AE152" i="22706"/>
  <c r="AG152" i="22706"/>
  <c r="AI152" i="22706"/>
  <c r="AK152" i="22706"/>
  <c r="AM152" i="22706"/>
  <c r="AO152" i="22706"/>
  <c r="AQ152" i="22706"/>
  <c r="AS152" i="22706"/>
  <c r="AU152" i="22706"/>
  <c r="AW152" i="22706"/>
  <c r="AY152" i="22706"/>
  <c r="C153" i="22706"/>
  <c r="G153" i="22706"/>
  <c r="K153" i="22706"/>
  <c r="O153" i="22706"/>
  <c r="S153" i="22706"/>
  <c r="W153" i="22706"/>
  <c r="AA153" i="22706"/>
  <c r="AE153" i="22706"/>
  <c r="AI153" i="22706"/>
  <c r="AM153" i="22706"/>
  <c r="AQ153" i="22706"/>
  <c r="AU153" i="22706"/>
  <c r="AY153" i="22706"/>
  <c r="C154" i="22706"/>
  <c r="E154" i="22706"/>
  <c r="G154" i="22706"/>
  <c r="K154" i="22706"/>
  <c r="O154" i="22706"/>
  <c r="S154" i="22706"/>
  <c r="W154" i="22706"/>
  <c r="AA154" i="22706"/>
  <c r="AE154" i="22706"/>
  <c r="AI154" i="22706"/>
  <c r="AM154" i="22706"/>
  <c r="AQ154" i="22706"/>
  <c r="AU154" i="22706"/>
  <c r="AY154" i="22706"/>
  <c r="G155" i="22706"/>
  <c r="K155" i="22706"/>
  <c r="O155" i="22706"/>
  <c r="S155" i="22706"/>
  <c r="W155" i="22706"/>
  <c r="AA155" i="22706"/>
  <c r="AE155" i="22706"/>
  <c r="AI155" i="22706"/>
  <c r="AM155" i="22706"/>
  <c r="AQ155" i="22706"/>
  <c r="AU155" i="22706"/>
  <c r="AY155" i="22706"/>
  <c r="G157" i="22706"/>
  <c r="K157" i="22706"/>
  <c r="O157" i="22706"/>
  <c r="S157" i="22706"/>
  <c r="W157" i="22706"/>
  <c r="AA157" i="22706"/>
  <c r="AE157" i="22706"/>
  <c r="AI157" i="22706"/>
  <c r="AM157" i="22706"/>
  <c r="AQ157" i="22706"/>
  <c r="AU157" i="22706"/>
  <c r="AY157" i="22706"/>
  <c r="G158" i="22706"/>
  <c r="K158" i="22706"/>
  <c r="O158" i="22706"/>
  <c r="S158" i="22706"/>
  <c r="W158" i="22706"/>
  <c r="AA158" i="22706"/>
  <c r="AE158" i="22706"/>
  <c r="AI158" i="22706"/>
  <c r="AM158" i="22706"/>
  <c r="AQ158" i="22706"/>
  <c r="AU158" i="22706"/>
  <c r="AY158" i="22706"/>
  <c r="E166" i="22706"/>
  <c r="G166" i="22706"/>
  <c r="I166" i="22706"/>
  <c r="K166" i="22706"/>
  <c r="M166" i="22706"/>
  <c r="O166" i="22706"/>
  <c r="Q166" i="22706"/>
  <c r="S166" i="22706"/>
  <c r="U166" i="22706"/>
  <c r="W166" i="22706"/>
  <c r="Y166" i="22706"/>
  <c r="AA166" i="22706"/>
  <c r="AC166" i="22706"/>
  <c r="AE166" i="22706"/>
  <c r="AG166" i="22706"/>
  <c r="AI166" i="22706"/>
  <c r="AK166" i="22706"/>
  <c r="AM166" i="22706"/>
  <c r="AO166" i="22706"/>
  <c r="AQ166" i="22706"/>
  <c r="AS166" i="22706"/>
  <c r="AU166" i="22706"/>
  <c r="AW166" i="22706"/>
  <c r="AY166" i="22706"/>
  <c r="E167" i="22706"/>
  <c r="G167" i="22706"/>
  <c r="I167" i="22706"/>
  <c r="K167" i="22706"/>
  <c r="M167" i="22706"/>
  <c r="O167" i="22706"/>
  <c r="Q167" i="22706"/>
  <c r="S167" i="22706"/>
  <c r="U167" i="22706"/>
  <c r="W167" i="22706"/>
  <c r="Y167" i="22706"/>
  <c r="AA167" i="22706"/>
  <c r="AC167" i="22706"/>
  <c r="AE167" i="22706"/>
  <c r="AG167" i="22706"/>
  <c r="AI167" i="22706"/>
  <c r="AK167" i="22706"/>
  <c r="AM167" i="22706"/>
  <c r="AO167" i="22706"/>
  <c r="AQ167" i="22706"/>
  <c r="AS167" i="22706"/>
  <c r="AU167" i="22706"/>
  <c r="AW167" i="22706"/>
  <c r="AY167" i="22706"/>
  <c r="E168" i="22706"/>
  <c r="G168" i="22706"/>
  <c r="I168" i="22706"/>
  <c r="K168" i="22706"/>
  <c r="M168" i="22706"/>
  <c r="O168" i="22706"/>
  <c r="Q168" i="22706"/>
  <c r="S168" i="22706"/>
  <c r="U168" i="22706"/>
  <c r="W168" i="22706"/>
  <c r="Y168" i="22706"/>
  <c r="AA168" i="22706"/>
  <c r="AC168" i="22706"/>
  <c r="AE168" i="22706"/>
  <c r="AG168" i="22706"/>
  <c r="AI168" i="22706"/>
  <c r="AK168" i="22706"/>
  <c r="AM168" i="22706"/>
  <c r="AO168" i="22706"/>
  <c r="AQ168" i="22706"/>
  <c r="AS168" i="22706"/>
  <c r="AU168" i="22706"/>
  <c r="AW168" i="22706"/>
  <c r="AY168" i="22706"/>
  <c r="G169" i="22706"/>
  <c r="K169" i="22706"/>
  <c r="O169" i="22706"/>
  <c r="S169" i="22706"/>
  <c r="W169" i="22706"/>
  <c r="AA169" i="22706"/>
  <c r="AE169" i="22706"/>
  <c r="AI169" i="22706"/>
  <c r="AM169" i="22706"/>
  <c r="AQ169" i="22706"/>
  <c r="AU169" i="22706"/>
  <c r="AY169" i="22706"/>
  <c r="E173" i="22706"/>
  <c r="G173" i="22706"/>
  <c r="I173" i="22706"/>
  <c r="K173" i="22706"/>
  <c r="M173" i="22706"/>
  <c r="O173" i="22706"/>
  <c r="Q173" i="22706"/>
  <c r="S173" i="22706"/>
  <c r="U173" i="22706"/>
  <c r="W173" i="22706"/>
  <c r="Y173" i="22706"/>
  <c r="AA173" i="22706"/>
  <c r="AC173" i="22706"/>
  <c r="AE173" i="22706"/>
  <c r="AG173" i="22706"/>
  <c r="AI173" i="22706"/>
  <c r="AK173" i="22706"/>
  <c r="AM173" i="22706"/>
  <c r="AO173" i="22706"/>
  <c r="AQ173" i="22706"/>
  <c r="AS173" i="22706"/>
  <c r="AU173" i="22706"/>
  <c r="AW173" i="22706"/>
  <c r="AY173" i="22706"/>
  <c r="E174" i="22706"/>
  <c r="G174" i="22706"/>
  <c r="I174" i="22706"/>
  <c r="K174" i="22706"/>
  <c r="M174" i="22706"/>
  <c r="O174" i="22706"/>
  <c r="Q174" i="22706"/>
  <c r="S174" i="22706"/>
  <c r="U174" i="22706"/>
  <c r="W174" i="22706"/>
  <c r="Y174" i="22706"/>
  <c r="AA174" i="22706"/>
  <c r="AC174" i="22706"/>
  <c r="AE174" i="22706"/>
  <c r="AG174" i="22706"/>
  <c r="AI174" i="22706"/>
  <c r="AK174" i="22706"/>
  <c r="AM174" i="22706"/>
  <c r="AO174" i="22706"/>
  <c r="AQ174" i="22706"/>
  <c r="AS174" i="22706"/>
  <c r="AU174" i="22706"/>
  <c r="AW174" i="22706"/>
  <c r="AY174" i="22706"/>
  <c r="E175" i="22706"/>
  <c r="G175" i="22706"/>
  <c r="I175" i="22706"/>
  <c r="K175" i="22706"/>
  <c r="M175" i="22706"/>
  <c r="O175" i="22706"/>
  <c r="Q175" i="22706"/>
  <c r="S175" i="22706"/>
  <c r="U175" i="22706"/>
  <c r="W175" i="22706"/>
  <c r="Y175" i="22706"/>
  <c r="AA175" i="22706"/>
  <c r="AC175" i="22706"/>
  <c r="AE175" i="22706"/>
  <c r="AG175" i="22706"/>
  <c r="AI175" i="22706"/>
  <c r="AK175" i="22706"/>
  <c r="AM175" i="22706"/>
  <c r="AO175" i="22706"/>
  <c r="AQ175" i="22706"/>
  <c r="AS175" i="22706"/>
  <c r="AU175" i="22706"/>
  <c r="AW175" i="22706"/>
  <c r="AY175" i="22706"/>
  <c r="E176" i="22706"/>
  <c r="G176" i="22706"/>
  <c r="I176" i="22706"/>
  <c r="K176" i="22706"/>
  <c r="M176" i="22706"/>
  <c r="O176" i="22706"/>
  <c r="Q176" i="22706"/>
  <c r="S176" i="22706"/>
  <c r="U176" i="22706"/>
  <c r="W176" i="22706"/>
  <c r="Y176" i="22706"/>
  <c r="AA176" i="22706"/>
  <c r="AC176" i="22706"/>
  <c r="AE176" i="22706"/>
  <c r="AG176" i="22706"/>
  <c r="AI176" i="22706"/>
  <c r="AK176" i="22706"/>
  <c r="AM176" i="22706"/>
  <c r="AO176" i="22706"/>
  <c r="AQ176" i="22706"/>
  <c r="AS176" i="22706"/>
  <c r="AU176" i="22706"/>
  <c r="AW176" i="22706"/>
  <c r="AY176" i="22706"/>
  <c r="E177" i="22706"/>
  <c r="G177" i="22706"/>
  <c r="I177" i="22706"/>
  <c r="K177" i="22706"/>
  <c r="M177" i="22706"/>
  <c r="O177" i="22706"/>
  <c r="Q177" i="22706"/>
  <c r="S177" i="22706"/>
  <c r="U177" i="22706"/>
  <c r="W177" i="22706"/>
  <c r="Y177" i="22706"/>
  <c r="AA177" i="22706"/>
  <c r="AC177" i="22706"/>
  <c r="AE177" i="22706"/>
  <c r="AG177" i="22706"/>
  <c r="AI177" i="22706"/>
  <c r="AK177" i="22706"/>
  <c r="AM177" i="22706"/>
  <c r="AO177" i="22706"/>
  <c r="AQ177" i="22706"/>
  <c r="AS177" i="22706"/>
  <c r="AU177" i="22706"/>
  <c r="AW177" i="22706"/>
  <c r="AY177" i="22706"/>
  <c r="E178" i="22706"/>
  <c r="G178" i="22706"/>
  <c r="I178" i="22706"/>
  <c r="K178" i="22706"/>
  <c r="M178" i="22706"/>
  <c r="O178" i="22706"/>
  <c r="Q178" i="22706"/>
  <c r="S178" i="22706"/>
  <c r="U178" i="22706"/>
  <c r="W178" i="22706"/>
  <c r="Y178" i="22706"/>
  <c r="AA178" i="22706"/>
  <c r="AC178" i="22706"/>
  <c r="AE178" i="22706"/>
  <c r="AG178" i="22706"/>
  <c r="AI178" i="22706"/>
  <c r="AK178" i="22706"/>
  <c r="AM178" i="22706"/>
  <c r="AO178" i="22706"/>
  <c r="AQ178" i="22706"/>
  <c r="AS178" i="22706"/>
  <c r="AU178" i="22706"/>
  <c r="AW178" i="22706"/>
  <c r="AY178" i="22706"/>
  <c r="G179" i="22706"/>
  <c r="K179" i="22706"/>
  <c r="O179" i="22706"/>
  <c r="S179" i="22706"/>
  <c r="W179" i="22706"/>
  <c r="AA179" i="22706"/>
  <c r="AE179" i="22706"/>
  <c r="AI179" i="22706"/>
  <c r="AM179" i="22706"/>
  <c r="AQ179" i="22706"/>
  <c r="AU179" i="22706"/>
  <c r="AY179" i="22706"/>
  <c r="E6" i="22729"/>
  <c r="G6" i="22729"/>
  <c r="I6" i="22729"/>
  <c r="K6" i="22729"/>
  <c r="M6" i="22729"/>
  <c r="O6" i="22729"/>
  <c r="Q6" i="22729"/>
  <c r="S6" i="22729"/>
  <c r="U6" i="22729"/>
  <c r="W6" i="22729"/>
  <c r="Y6" i="22729"/>
  <c r="AA6" i="22729"/>
  <c r="D13" i="22729"/>
  <c r="D14" i="22729"/>
  <c r="D15" i="22729"/>
  <c r="D16" i="22729"/>
  <c r="D17" i="22729"/>
  <c r="D18" i="22729"/>
  <c r="D19" i="22729"/>
  <c r="D20" i="22729"/>
  <c r="D21" i="22729"/>
  <c r="D22" i="22729"/>
  <c r="D23" i="22729"/>
  <c r="D24" i="22729"/>
  <c r="D25" i="22729"/>
  <c r="D26" i="22729"/>
  <c r="D27" i="22729"/>
  <c r="D28" i="22729"/>
  <c r="D31" i="22729"/>
  <c r="E31" i="22729"/>
  <c r="D35" i="22729"/>
  <c r="E35" i="22729"/>
  <c r="G39" i="22729"/>
  <c r="I39" i="22729"/>
  <c r="K39" i="22729"/>
  <c r="M39" i="22729"/>
  <c r="O39" i="22729"/>
  <c r="Q39" i="22729"/>
  <c r="S39" i="22729"/>
  <c r="U39" i="22729"/>
  <c r="W39" i="22729"/>
  <c r="Y39" i="22729"/>
  <c r="AA39" i="22729"/>
  <c r="E41" i="22729"/>
  <c r="G41" i="22729"/>
  <c r="I41" i="22729"/>
  <c r="K41" i="22729"/>
  <c r="M41" i="22729"/>
  <c r="O41" i="22729"/>
  <c r="Q41" i="22729"/>
  <c r="S41" i="22729"/>
  <c r="U41" i="22729"/>
  <c r="W41" i="22729"/>
  <c r="Y41" i="22729"/>
  <c r="AA41" i="22729"/>
  <c r="AC41" i="22729"/>
  <c r="E42" i="22729"/>
  <c r="G42" i="22729"/>
  <c r="I42" i="22729"/>
  <c r="K42" i="22729"/>
  <c r="M42" i="22729"/>
  <c r="O42" i="22729"/>
  <c r="Q42" i="22729"/>
  <c r="S42" i="22729"/>
  <c r="U42" i="22729"/>
  <c r="W42" i="22729"/>
  <c r="Y42" i="22729"/>
  <c r="AA42" i="22729"/>
  <c r="E43" i="22729"/>
  <c r="G43" i="22729"/>
  <c r="I43" i="22729"/>
  <c r="K43" i="22729"/>
  <c r="M43" i="22729"/>
  <c r="O43" i="22729"/>
  <c r="Q43" i="22729"/>
  <c r="S43" i="22729"/>
  <c r="U43" i="22729"/>
  <c r="W43" i="22729"/>
  <c r="Y43" i="22729"/>
  <c r="AA43" i="22729"/>
  <c r="E45" i="22729"/>
  <c r="G45" i="22729"/>
  <c r="I45" i="22729"/>
  <c r="K45" i="22729"/>
  <c r="M45" i="22729"/>
  <c r="O45" i="22729"/>
  <c r="Q45" i="22729"/>
  <c r="S45" i="22729"/>
  <c r="U45" i="22729"/>
  <c r="W45" i="22729"/>
  <c r="Y45" i="22729"/>
  <c r="AA45" i="22729"/>
  <c r="E47" i="22729"/>
  <c r="G47" i="22729"/>
  <c r="I47" i="22729"/>
  <c r="K47" i="22729"/>
  <c r="M47" i="22729"/>
  <c r="O47" i="22729"/>
  <c r="Q47" i="22729"/>
  <c r="S47" i="22729"/>
  <c r="U47" i="22729"/>
  <c r="W47" i="22729"/>
  <c r="Y47" i="22729"/>
  <c r="AA47" i="22729"/>
  <c r="E49" i="22729"/>
  <c r="G49" i="22729"/>
  <c r="I49" i="22729"/>
  <c r="K49" i="22729"/>
  <c r="M49" i="22729"/>
  <c r="O49" i="22729"/>
  <c r="Q49" i="22729"/>
  <c r="S49" i="22729"/>
  <c r="U49" i="22729"/>
  <c r="W49" i="22729"/>
  <c r="Y49" i="22729"/>
  <c r="AA49" i="22729"/>
  <c r="E53" i="22729"/>
  <c r="G53" i="22729"/>
  <c r="I53" i="22729"/>
  <c r="K53" i="22729"/>
  <c r="M53" i="22729"/>
  <c r="O53" i="22729"/>
  <c r="Q53" i="22729"/>
  <c r="S53" i="22729"/>
  <c r="U53" i="22729"/>
  <c r="W53" i="22729"/>
  <c r="Y53" i="22729"/>
  <c r="AA53" i="22729"/>
  <c r="AC53" i="22729"/>
  <c r="E56" i="22729"/>
  <c r="G56" i="22729"/>
  <c r="I56" i="22729"/>
  <c r="K56" i="22729"/>
  <c r="M56" i="22729"/>
  <c r="O56" i="22729"/>
  <c r="Q56" i="22729"/>
  <c r="S56" i="22729"/>
  <c r="U56" i="22729"/>
  <c r="W56" i="22729"/>
  <c r="Y56" i="22729"/>
  <c r="AA56" i="22729"/>
  <c r="AC56" i="22729"/>
  <c r="E57" i="22729"/>
  <c r="G57" i="22729"/>
  <c r="I57" i="22729"/>
  <c r="K57" i="22729"/>
  <c r="M57" i="22729"/>
  <c r="O57" i="22729"/>
  <c r="Q57" i="22729"/>
  <c r="S57" i="22729"/>
  <c r="U57" i="22729"/>
  <c r="W57" i="22729"/>
  <c r="Y57" i="22729"/>
  <c r="AA57" i="22729"/>
  <c r="AC57" i="22729"/>
  <c r="E58" i="22729"/>
  <c r="G58" i="22729"/>
  <c r="I58" i="22729"/>
  <c r="K58" i="22729"/>
  <c r="M58" i="22729"/>
  <c r="O58" i="22729"/>
  <c r="Q58" i="22729"/>
  <c r="S58" i="22729"/>
  <c r="U58" i="22729"/>
  <c r="W58" i="22729"/>
  <c r="Y58" i="22729"/>
  <c r="AA58" i="22729"/>
  <c r="AC58" i="22729"/>
  <c r="C74" i="22729"/>
  <c r="E74" i="22729"/>
  <c r="G74" i="22729"/>
  <c r="I74" i="22729"/>
  <c r="K74" i="22729"/>
  <c r="M74" i="22729"/>
  <c r="O74" i="22729"/>
  <c r="Q74" i="22729"/>
  <c r="S74" i="22729"/>
  <c r="U74" i="22729"/>
  <c r="W74" i="22729"/>
  <c r="Y74" i="22729"/>
  <c r="AA74" i="22729"/>
  <c r="AC74" i="22729"/>
  <c r="AE74" i="22729"/>
  <c r="AG74" i="22729"/>
  <c r="AI74" i="22729"/>
  <c r="AK74" i="22729"/>
  <c r="AM74" i="22729"/>
  <c r="AO74" i="22729"/>
  <c r="AQ74" i="22729"/>
  <c r="AS74" i="22729"/>
  <c r="AU74" i="22729"/>
  <c r="AW74" i="22729"/>
  <c r="AY74" i="22729"/>
  <c r="C75" i="22729"/>
  <c r="E75" i="22729"/>
  <c r="G75" i="22729"/>
  <c r="I75" i="22729"/>
  <c r="K75" i="22729"/>
  <c r="M75" i="22729"/>
  <c r="O75" i="22729"/>
  <c r="Q75" i="22729"/>
  <c r="S75" i="22729"/>
  <c r="U75" i="22729"/>
  <c r="W75" i="22729"/>
  <c r="Y75" i="22729"/>
  <c r="AA75" i="22729"/>
  <c r="AC75" i="22729"/>
  <c r="AE75" i="22729"/>
  <c r="AG75" i="22729"/>
  <c r="AI75" i="22729"/>
  <c r="AK75" i="22729"/>
  <c r="AM75" i="22729"/>
  <c r="AO75" i="22729"/>
  <c r="AQ75" i="22729"/>
  <c r="AS75" i="22729"/>
  <c r="AU75" i="22729"/>
  <c r="AW75" i="22729"/>
  <c r="AY75" i="22729"/>
  <c r="C76" i="22729"/>
  <c r="E76" i="22729"/>
  <c r="G76" i="22729"/>
  <c r="I76" i="22729"/>
  <c r="K76" i="22729"/>
  <c r="M76" i="22729"/>
  <c r="O76" i="22729"/>
  <c r="Q76" i="22729"/>
  <c r="S76" i="22729"/>
  <c r="U76" i="22729"/>
  <c r="W76" i="22729"/>
  <c r="Y76" i="22729"/>
  <c r="AA76" i="22729"/>
  <c r="AC76" i="22729"/>
  <c r="AE76" i="22729"/>
  <c r="AG76" i="22729"/>
  <c r="AI76" i="22729"/>
  <c r="AK76" i="22729"/>
  <c r="AM76" i="22729"/>
  <c r="AO76" i="22729"/>
  <c r="AQ76" i="22729"/>
  <c r="AS76" i="22729"/>
  <c r="AU76" i="22729"/>
  <c r="AW76" i="22729"/>
  <c r="AY76" i="22729"/>
  <c r="C77" i="22729"/>
  <c r="E77" i="22729"/>
  <c r="G77" i="22729"/>
  <c r="I77" i="22729"/>
  <c r="K77" i="22729"/>
  <c r="M77" i="22729"/>
  <c r="O77" i="22729"/>
  <c r="Q77" i="22729"/>
  <c r="S77" i="22729"/>
  <c r="U77" i="22729"/>
  <c r="W77" i="22729"/>
  <c r="Y77" i="22729"/>
  <c r="AA77" i="22729"/>
  <c r="AC77" i="22729"/>
  <c r="AE77" i="22729"/>
  <c r="AG77" i="22729"/>
  <c r="AI77" i="22729"/>
  <c r="AK77" i="22729"/>
  <c r="AM77" i="22729"/>
  <c r="AO77" i="22729"/>
  <c r="AQ77" i="22729"/>
  <c r="AS77" i="22729"/>
  <c r="AU77" i="22729"/>
  <c r="AW77" i="22729"/>
  <c r="AY77" i="22729"/>
  <c r="C78" i="22729"/>
  <c r="E78" i="22729"/>
  <c r="G78" i="22729"/>
  <c r="I78" i="22729"/>
  <c r="K78" i="22729"/>
  <c r="M78" i="22729"/>
  <c r="O78" i="22729"/>
  <c r="Q78" i="22729"/>
  <c r="S78" i="22729"/>
  <c r="U78" i="22729"/>
  <c r="W78" i="22729"/>
  <c r="Y78" i="22729"/>
  <c r="AA78" i="22729"/>
  <c r="AC78" i="22729"/>
  <c r="AE78" i="22729"/>
  <c r="AG78" i="22729"/>
  <c r="AI78" i="22729"/>
  <c r="AK78" i="22729"/>
  <c r="AM78" i="22729"/>
  <c r="AO78" i="22729"/>
  <c r="AQ78" i="22729"/>
  <c r="AS78" i="22729"/>
  <c r="AU78" i="22729"/>
  <c r="AW78" i="22729"/>
  <c r="AY78" i="22729"/>
  <c r="C79" i="22729"/>
  <c r="E79" i="22729"/>
  <c r="G79" i="22729"/>
  <c r="I79" i="22729"/>
  <c r="K79" i="22729"/>
  <c r="M79" i="22729"/>
  <c r="O79" i="22729"/>
  <c r="Q79" i="22729"/>
  <c r="S79" i="22729"/>
  <c r="U79" i="22729"/>
  <c r="W79" i="22729"/>
  <c r="Y79" i="22729"/>
  <c r="AA79" i="22729"/>
  <c r="AC79" i="22729"/>
  <c r="AE79" i="22729"/>
  <c r="AG79" i="22729"/>
  <c r="AI79" i="22729"/>
  <c r="AK79" i="22729"/>
  <c r="AM79" i="22729"/>
  <c r="AO79" i="22729"/>
  <c r="AQ79" i="22729"/>
  <c r="AS79" i="22729"/>
  <c r="AU79" i="22729"/>
  <c r="AW79" i="22729"/>
  <c r="AY79" i="22729"/>
  <c r="C80" i="22729"/>
  <c r="E80" i="22729"/>
  <c r="G80" i="22729"/>
  <c r="I80" i="22729"/>
  <c r="K80" i="22729"/>
  <c r="M80" i="22729"/>
  <c r="O80" i="22729"/>
  <c r="Q80" i="22729"/>
  <c r="S80" i="22729"/>
  <c r="U80" i="22729"/>
  <c r="W80" i="22729"/>
  <c r="Y80" i="22729"/>
  <c r="AA80" i="22729"/>
  <c r="AC80" i="22729"/>
  <c r="AE80" i="22729"/>
  <c r="AG80" i="22729"/>
  <c r="AI80" i="22729"/>
  <c r="AK80" i="22729"/>
  <c r="AM80" i="22729"/>
  <c r="AO80" i="22729"/>
  <c r="AQ80" i="22729"/>
  <c r="AS80" i="22729"/>
  <c r="AU80" i="22729"/>
  <c r="AW80" i="22729"/>
  <c r="AY80" i="22729"/>
  <c r="C81" i="22729"/>
  <c r="E81" i="22729"/>
  <c r="G81" i="22729"/>
  <c r="I81" i="22729"/>
  <c r="K81" i="22729"/>
  <c r="M81" i="22729"/>
  <c r="O81" i="22729"/>
  <c r="Q81" i="22729"/>
  <c r="S81" i="22729"/>
  <c r="U81" i="22729"/>
  <c r="W81" i="22729"/>
  <c r="Y81" i="22729"/>
  <c r="AA81" i="22729"/>
  <c r="AC81" i="22729"/>
  <c r="AE81" i="22729"/>
  <c r="AG81" i="22729"/>
  <c r="AI81" i="22729"/>
  <c r="AK81" i="22729"/>
  <c r="AM81" i="22729"/>
  <c r="AO81" i="22729"/>
  <c r="AQ81" i="22729"/>
  <c r="AS81" i="22729"/>
  <c r="AU81" i="22729"/>
  <c r="AW81" i="22729"/>
  <c r="AY81" i="22729"/>
  <c r="C82" i="22729"/>
  <c r="E82" i="22729"/>
  <c r="G82" i="22729"/>
  <c r="I82" i="22729"/>
  <c r="K82" i="22729"/>
  <c r="M82" i="22729"/>
  <c r="O82" i="22729"/>
  <c r="Q82" i="22729"/>
  <c r="S82" i="22729"/>
  <c r="U82" i="22729"/>
  <c r="W82" i="22729"/>
  <c r="Y82" i="22729"/>
  <c r="AA82" i="22729"/>
  <c r="AC82" i="22729"/>
  <c r="AE82" i="22729"/>
  <c r="AG82" i="22729"/>
  <c r="AI82" i="22729"/>
  <c r="AK82" i="22729"/>
  <c r="AM82" i="22729"/>
  <c r="AO82" i="22729"/>
  <c r="AQ82" i="22729"/>
  <c r="AS82" i="22729"/>
  <c r="AU82" i="22729"/>
  <c r="AW82" i="22729"/>
  <c r="AY82" i="22729"/>
  <c r="C83" i="22729"/>
  <c r="E83" i="22729"/>
  <c r="G83" i="22729"/>
  <c r="I83" i="22729"/>
  <c r="K83" i="22729"/>
  <c r="M83" i="22729"/>
  <c r="O83" i="22729"/>
  <c r="Q83" i="22729"/>
  <c r="S83" i="22729"/>
  <c r="U83" i="22729"/>
  <c r="W83" i="22729"/>
  <c r="Y83" i="22729"/>
  <c r="AA83" i="22729"/>
  <c r="AC83" i="22729"/>
  <c r="AE83" i="22729"/>
  <c r="AG83" i="22729"/>
  <c r="AI83" i="22729"/>
  <c r="AK83" i="22729"/>
  <c r="AM83" i="22729"/>
  <c r="AO83" i="22729"/>
  <c r="AQ83" i="22729"/>
  <c r="AS83" i="22729"/>
  <c r="AU83" i="22729"/>
  <c r="AW83" i="22729"/>
  <c r="AY83" i="22729"/>
  <c r="C84" i="22729"/>
  <c r="E84" i="22729"/>
  <c r="G84" i="22729"/>
  <c r="I84" i="22729"/>
  <c r="K84" i="22729"/>
  <c r="M84" i="22729"/>
  <c r="O84" i="22729"/>
  <c r="Q84" i="22729"/>
  <c r="S84" i="22729"/>
  <c r="U84" i="22729"/>
  <c r="W84" i="22729"/>
  <c r="Y84" i="22729"/>
  <c r="AA84" i="22729"/>
  <c r="AC84" i="22729"/>
  <c r="AE84" i="22729"/>
  <c r="AG84" i="22729"/>
  <c r="AI84" i="22729"/>
  <c r="AK84" i="22729"/>
  <c r="AM84" i="22729"/>
  <c r="AO84" i="22729"/>
  <c r="AQ84" i="22729"/>
  <c r="AS84" i="22729"/>
  <c r="AU84" i="22729"/>
  <c r="AW84" i="22729"/>
  <c r="AY84" i="22729"/>
  <c r="C85" i="22729"/>
  <c r="E85" i="22729"/>
  <c r="G85" i="22729"/>
  <c r="I85" i="22729"/>
  <c r="K85" i="22729"/>
  <c r="M85" i="22729"/>
  <c r="O85" i="22729"/>
  <c r="Q85" i="22729"/>
  <c r="S85" i="22729"/>
  <c r="U85" i="22729"/>
  <c r="W85" i="22729"/>
  <c r="Y85" i="22729"/>
  <c r="AA85" i="22729"/>
  <c r="AC85" i="22729"/>
  <c r="AE85" i="22729"/>
  <c r="AG85" i="22729"/>
  <c r="AI85" i="22729"/>
  <c r="AK85" i="22729"/>
  <c r="AM85" i="22729"/>
  <c r="AO85" i="22729"/>
  <c r="AQ85" i="22729"/>
  <c r="AS85" i="22729"/>
  <c r="AU85" i="22729"/>
  <c r="AW85" i="22729"/>
  <c r="AY85" i="22729"/>
  <c r="C86" i="22729"/>
  <c r="E86" i="22729"/>
  <c r="G86" i="22729"/>
  <c r="I86" i="22729"/>
  <c r="K86" i="22729"/>
  <c r="M86" i="22729"/>
  <c r="O86" i="22729"/>
  <c r="Q86" i="22729"/>
  <c r="S86" i="22729"/>
  <c r="U86" i="22729"/>
  <c r="W86" i="22729"/>
  <c r="Y86" i="22729"/>
  <c r="AA86" i="22729"/>
  <c r="AC86" i="22729"/>
  <c r="AE86" i="22729"/>
  <c r="AG86" i="22729"/>
  <c r="AI86" i="22729"/>
  <c r="AK86" i="22729"/>
  <c r="AM86" i="22729"/>
  <c r="AO86" i="22729"/>
  <c r="AQ86" i="22729"/>
  <c r="AS86" i="22729"/>
  <c r="AU86" i="22729"/>
  <c r="AW86" i="22729"/>
  <c r="AY86" i="22729"/>
  <c r="C87" i="22729"/>
  <c r="E87" i="22729"/>
  <c r="G87" i="22729"/>
  <c r="I87" i="22729"/>
  <c r="K87" i="22729"/>
  <c r="M87" i="22729"/>
  <c r="O87" i="22729"/>
  <c r="Q87" i="22729"/>
  <c r="S87" i="22729"/>
  <c r="U87" i="22729"/>
  <c r="W87" i="22729"/>
  <c r="Y87" i="22729"/>
  <c r="AA87" i="22729"/>
  <c r="AC87" i="22729"/>
  <c r="AE87" i="22729"/>
  <c r="AG87" i="22729"/>
  <c r="AI87" i="22729"/>
  <c r="AK87" i="22729"/>
  <c r="AM87" i="22729"/>
  <c r="AO87" i="22729"/>
  <c r="AQ87" i="22729"/>
  <c r="AS87" i="22729"/>
  <c r="AU87" i="22729"/>
  <c r="AW87" i="22729"/>
  <c r="AY87" i="22729"/>
  <c r="C88" i="22729"/>
  <c r="E88" i="22729"/>
  <c r="G88" i="22729"/>
  <c r="I88" i="22729"/>
  <c r="K88" i="22729"/>
  <c r="M88" i="22729"/>
  <c r="O88" i="22729"/>
  <c r="Q88" i="22729"/>
  <c r="S88" i="22729"/>
  <c r="U88" i="22729"/>
  <c r="W88" i="22729"/>
  <c r="Y88" i="22729"/>
  <c r="AA88" i="22729"/>
  <c r="AC88" i="22729"/>
  <c r="AE88" i="22729"/>
  <c r="AG88" i="22729"/>
  <c r="AI88" i="22729"/>
  <c r="AK88" i="22729"/>
  <c r="AM88" i="22729"/>
  <c r="AO88" i="22729"/>
  <c r="AQ88" i="22729"/>
  <c r="AS88" i="22729"/>
  <c r="AU88" i="22729"/>
  <c r="AW88" i="22729"/>
  <c r="AY88" i="22729"/>
  <c r="C89" i="22729"/>
  <c r="E89" i="22729"/>
  <c r="G89" i="22729"/>
  <c r="I89" i="22729"/>
  <c r="K89" i="22729"/>
  <c r="M89" i="22729"/>
  <c r="O89" i="22729"/>
  <c r="Q89" i="22729"/>
  <c r="S89" i="22729"/>
  <c r="U89" i="22729"/>
  <c r="W89" i="22729"/>
  <c r="Y89" i="22729"/>
  <c r="AA89" i="22729"/>
  <c r="AC89" i="22729"/>
  <c r="AE89" i="22729"/>
  <c r="AG89" i="22729"/>
  <c r="AI89" i="22729"/>
  <c r="AK89" i="22729"/>
  <c r="AM89" i="22729"/>
  <c r="AO89" i="22729"/>
  <c r="AQ89" i="22729"/>
  <c r="AS89" i="22729"/>
  <c r="AU89" i="22729"/>
  <c r="AW89" i="22729"/>
  <c r="AY89" i="22729"/>
  <c r="C90" i="22729"/>
  <c r="E90" i="22729"/>
  <c r="G90" i="22729"/>
  <c r="I90" i="22729"/>
  <c r="K90" i="22729"/>
  <c r="M90" i="22729"/>
  <c r="O90" i="22729"/>
  <c r="Q90" i="22729"/>
  <c r="S90" i="22729"/>
  <c r="U90" i="22729"/>
  <c r="W90" i="22729"/>
  <c r="Y90" i="22729"/>
  <c r="AA90" i="22729"/>
  <c r="AC90" i="22729"/>
  <c r="AE90" i="22729"/>
  <c r="AG90" i="22729"/>
  <c r="AI90" i="22729"/>
  <c r="AK90" i="22729"/>
  <c r="AM90" i="22729"/>
  <c r="AO90" i="22729"/>
  <c r="AQ90" i="22729"/>
  <c r="AS90" i="22729"/>
  <c r="AU90" i="22729"/>
  <c r="AW90" i="22729"/>
  <c r="AY90" i="22729"/>
  <c r="E91" i="22729"/>
  <c r="G91" i="22729"/>
  <c r="I91" i="22729"/>
  <c r="K91" i="22729"/>
  <c r="M91" i="22729"/>
  <c r="O91" i="22729"/>
  <c r="Q91" i="22729"/>
  <c r="S91" i="22729"/>
  <c r="U91" i="22729"/>
  <c r="W91" i="22729"/>
  <c r="Y91" i="22729"/>
  <c r="AA91" i="22729"/>
  <c r="AC91" i="22729"/>
  <c r="AE91" i="22729"/>
  <c r="AG91" i="22729"/>
  <c r="AI91" i="22729"/>
  <c r="AK91" i="22729"/>
  <c r="AM91" i="22729"/>
  <c r="AO91" i="22729"/>
  <c r="AQ91" i="22729"/>
  <c r="AS91" i="22729"/>
  <c r="AU91" i="22729"/>
  <c r="AW91" i="22729"/>
  <c r="AY91" i="22729"/>
  <c r="E92" i="22729"/>
  <c r="G92" i="22729"/>
  <c r="I92" i="22729"/>
  <c r="K92" i="22729"/>
  <c r="M92" i="22729"/>
  <c r="O92" i="22729"/>
  <c r="Q92" i="22729"/>
  <c r="S92" i="22729"/>
  <c r="U92" i="22729"/>
  <c r="W92" i="22729"/>
  <c r="Y92" i="22729"/>
  <c r="AA92" i="22729"/>
  <c r="AC92" i="22729"/>
  <c r="AE92" i="22729"/>
  <c r="AG92" i="22729"/>
  <c r="AI92" i="22729"/>
  <c r="AK92" i="22729"/>
  <c r="AM92" i="22729"/>
  <c r="AO92" i="22729"/>
  <c r="AQ92" i="22729"/>
  <c r="AS92" i="22729"/>
  <c r="AU92" i="22729"/>
  <c r="AW92" i="22729"/>
  <c r="AY92" i="22729"/>
  <c r="C93" i="22729"/>
  <c r="E93" i="22729"/>
  <c r="G93" i="22729"/>
  <c r="I93" i="22729"/>
  <c r="K93" i="22729"/>
  <c r="M93" i="22729"/>
  <c r="O93" i="22729"/>
  <c r="Q93" i="22729"/>
  <c r="S93" i="22729"/>
  <c r="U93" i="22729"/>
  <c r="W93" i="22729"/>
  <c r="Y93" i="22729"/>
  <c r="AA93" i="22729"/>
  <c r="AC93" i="22729"/>
  <c r="AE93" i="22729"/>
  <c r="AG93" i="22729"/>
  <c r="AI93" i="22729"/>
  <c r="AK93" i="22729"/>
  <c r="AM93" i="22729"/>
  <c r="AO93" i="22729"/>
  <c r="AQ93" i="22729"/>
  <c r="AS93" i="22729"/>
  <c r="AU93" i="22729"/>
  <c r="AW93" i="22729"/>
  <c r="AY93" i="22729"/>
  <c r="C94" i="22729"/>
  <c r="E94" i="22729"/>
  <c r="G94" i="22729"/>
  <c r="I94" i="22729"/>
  <c r="K94" i="22729"/>
  <c r="M94" i="22729"/>
  <c r="O94" i="22729"/>
  <c r="Q94" i="22729"/>
  <c r="S94" i="22729"/>
  <c r="U94" i="22729"/>
  <c r="W94" i="22729"/>
  <c r="Y94" i="22729"/>
  <c r="AA94" i="22729"/>
  <c r="AC94" i="22729"/>
  <c r="AE94" i="22729"/>
  <c r="AG94" i="22729"/>
  <c r="AI94" i="22729"/>
  <c r="AK94" i="22729"/>
  <c r="AM94" i="22729"/>
  <c r="AO94" i="22729"/>
  <c r="AQ94" i="22729"/>
  <c r="AS94" i="22729"/>
  <c r="AU94" i="22729"/>
  <c r="AW94" i="22729"/>
  <c r="AY94" i="22729"/>
  <c r="C95" i="22729"/>
  <c r="G95" i="22729"/>
  <c r="K95" i="22729"/>
  <c r="O95" i="22729"/>
  <c r="S95" i="22729"/>
  <c r="W95" i="22729"/>
  <c r="AA95" i="22729"/>
  <c r="AE95" i="22729"/>
  <c r="AI95" i="22729"/>
  <c r="AM95" i="22729"/>
  <c r="AQ95" i="22729"/>
  <c r="AU95" i="22729"/>
  <c r="AY95" i="22729"/>
  <c r="C96" i="22729"/>
  <c r="E96" i="22729"/>
  <c r="G96" i="22729"/>
  <c r="K96" i="22729"/>
  <c r="O96" i="22729"/>
  <c r="S96" i="22729"/>
  <c r="W96" i="22729"/>
  <c r="AA96" i="22729"/>
  <c r="AE96" i="22729"/>
  <c r="AI96" i="22729"/>
  <c r="AM96" i="22729"/>
  <c r="AQ96" i="22729"/>
  <c r="AU96" i="22729"/>
  <c r="AY96" i="22729"/>
  <c r="G97" i="22729"/>
  <c r="K97" i="22729"/>
  <c r="O97" i="22729"/>
  <c r="S97" i="22729"/>
  <c r="W97" i="22729"/>
  <c r="AA97" i="22729"/>
  <c r="AE97" i="22729"/>
  <c r="AI97" i="22729"/>
  <c r="AM97" i="22729"/>
  <c r="AQ97" i="22729"/>
  <c r="AU97" i="22729"/>
  <c r="AY97" i="22729"/>
  <c r="G99" i="22729"/>
  <c r="K99" i="22729"/>
  <c r="O99" i="22729"/>
  <c r="S99" i="22729"/>
  <c r="W99" i="22729"/>
  <c r="AA99" i="22729"/>
  <c r="AE99" i="22729"/>
  <c r="AI99" i="22729"/>
  <c r="AM99" i="22729"/>
  <c r="AQ99" i="22729"/>
  <c r="AU99" i="22729"/>
  <c r="AY99" i="22729"/>
  <c r="G100" i="22729"/>
  <c r="K100" i="22729"/>
  <c r="O100" i="22729"/>
  <c r="S100" i="22729"/>
  <c r="W100" i="22729"/>
  <c r="AA100" i="22729"/>
  <c r="AE100" i="22729"/>
  <c r="AI100" i="22729"/>
  <c r="AM100" i="22729"/>
  <c r="AQ100" i="22729"/>
  <c r="AU100" i="22729"/>
  <c r="AY100" i="22729"/>
  <c r="E108" i="22729"/>
  <c r="G108" i="22729"/>
  <c r="I108" i="22729"/>
  <c r="K108" i="22729"/>
  <c r="M108" i="22729"/>
  <c r="O108" i="22729"/>
  <c r="Q108" i="22729"/>
  <c r="S108" i="22729"/>
  <c r="U108" i="22729"/>
  <c r="W108" i="22729"/>
  <c r="Y108" i="22729"/>
  <c r="AA108" i="22729"/>
  <c r="AC108" i="22729"/>
  <c r="AE108" i="22729"/>
  <c r="AG108" i="22729"/>
  <c r="AI108" i="22729"/>
  <c r="AK108" i="22729"/>
  <c r="AM108" i="22729"/>
  <c r="AO108" i="22729"/>
  <c r="AQ108" i="22729"/>
  <c r="AS108" i="22729"/>
  <c r="AU108" i="22729"/>
  <c r="AW108" i="22729"/>
  <c r="AY108" i="22729"/>
  <c r="E109" i="22729"/>
  <c r="G109" i="22729"/>
  <c r="I109" i="22729"/>
  <c r="K109" i="22729"/>
  <c r="M109" i="22729"/>
  <c r="O109" i="22729"/>
  <c r="Q109" i="22729"/>
  <c r="S109" i="22729"/>
  <c r="U109" i="22729"/>
  <c r="W109" i="22729"/>
  <c r="Y109" i="22729"/>
  <c r="AA109" i="22729"/>
  <c r="AC109" i="22729"/>
  <c r="AE109" i="22729"/>
  <c r="AG109" i="22729"/>
  <c r="AI109" i="22729"/>
  <c r="AK109" i="22729"/>
  <c r="AM109" i="22729"/>
  <c r="AO109" i="22729"/>
  <c r="AQ109" i="22729"/>
  <c r="AS109" i="22729"/>
  <c r="AU109" i="22729"/>
  <c r="AW109" i="22729"/>
  <c r="AY109" i="22729"/>
  <c r="E110" i="22729"/>
  <c r="G110" i="22729"/>
  <c r="I110" i="22729"/>
  <c r="K110" i="22729"/>
  <c r="M110" i="22729"/>
  <c r="O110" i="22729"/>
  <c r="Q110" i="22729"/>
  <c r="S110" i="22729"/>
  <c r="U110" i="22729"/>
  <c r="W110" i="22729"/>
  <c r="Y110" i="22729"/>
  <c r="AA110" i="22729"/>
  <c r="AC110" i="22729"/>
  <c r="AE110" i="22729"/>
  <c r="AG110" i="22729"/>
  <c r="AI110" i="22729"/>
  <c r="AK110" i="22729"/>
  <c r="AM110" i="22729"/>
  <c r="AO110" i="22729"/>
  <c r="AQ110" i="22729"/>
  <c r="AS110" i="22729"/>
  <c r="AU110" i="22729"/>
  <c r="AW110" i="22729"/>
  <c r="AY110" i="22729"/>
  <c r="G111" i="22729"/>
  <c r="K111" i="22729"/>
  <c r="O111" i="22729"/>
  <c r="S111" i="22729"/>
  <c r="W111" i="22729"/>
  <c r="AA111" i="22729"/>
  <c r="AE111" i="22729"/>
  <c r="AI111" i="22729"/>
  <c r="AM111" i="22729"/>
  <c r="AQ111" i="22729"/>
  <c r="AU111" i="22729"/>
  <c r="AY111" i="22729"/>
  <c r="E115" i="22729"/>
  <c r="G115" i="22729"/>
  <c r="I115" i="22729"/>
  <c r="K115" i="22729"/>
  <c r="M115" i="22729"/>
  <c r="O115" i="22729"/>
  <c r="Q115" i="22729"/>
  <c r="S115" i="22729"/>
  <c r="U115" i="22729"/>
  <c r="W115" i="22729"/>
  <c r="Y115" i="22729"/>
  <c r="AA115" i="22729"/>
  <c r="AC115" i="22729"/>
  <c r="AE115" i="22729"/>
  <c r="AG115" i="22729"/>
  <c r="AI115" i="22729"/>
  <c r="AK115" i="22729"/>
  <c r="AM115" i="22729"/>
  <c r="AO115" i="22729"/>
  <c r="AQ115" i="22729"/>
  <c r="AS115" i="22729"/>
  <c r="AU115" i="22729"/>
  <c r="AW115" i="22729"/>
  <c r="AY115" i="22729"/>
  <c r="E116" i="22729"/>
  <c r="G116" i="22729"/>
  <c r="I116" i="22729"/>
  <c r="K116" i="22729"/>
  <c r="M116" i="22729"/>
  <c r="O116" i="22729"/>
  <c r="Q116" i="22729"/>
  <c r="S116" i="22729"/>
  <c r="U116" i="22729"/>
  <c r="W116" i="22729"/>
  <c r="Y116" i="22729"/>
  <c r="AA116" i="22729"/>
  <c r="AC116" i="22729"/>
  <c r="AE116" i="22729"/>
  <c r="AG116" i="22729"/>
  <c r="AI116" i="22729"/>
  <c r="AK116" i="22729"/>
  <c r="AM116" i="22729"/>
  <c r="AO116" i="22729"/>
  <c r="AQ116" i="22729"/>
  <c r="AS116" i="22729"/>
  <c r="AU116" i="22729"/>
  <c r="AW116" i="22729"/>
  <c r="AY116" i="22729"/>
  <c r="E117" i="22729"/>
  <c r="G117" i="22729"/>
  <c r="I117" i="22729"/>
  <c r="K117" i="22729"/>
  <c r="M117" i="22729"/>
  <c r="O117" i="22729"/>
  <c r="Q117" i="22729"/>
  <c r="S117" i="22729"/>
  <c r="U117" i="22729"/>
  <c r="W117" i="22729"/>
  <c r="Y117" i="22729"/>
  <c r="AA117" i="22729"/>
  <c r="AC117" i="22729"/>
  <c r="AE117" i="22729"/>
  <c r="AG117" i="22729"/>
  <c r="AI117" i="22729"/>
  <c r="AK117" i="22729"/>
  <c r="AM117" i="22729"/>
  <c r="AO117" i="22729"/>
  <c r="AQ117" i="22729"/>
  <c r="AS117" i="22729"/>
  <c r="AU117" i="22729"/>
  <c r="AW117" i="22729"/>
  <c r="AY117" i="22729"/>
  <c r="E118" i="22729"/>
  <c r="G118" i="22729"/>
  <c r="I118" i="22729"/>
  <c r="K118" i="22729"/>
  <c r="M118" i="22729"/>
  <c r="O118" i="22729"/>
  <c r="Q118" i="22729"/>
  <c r="S118" i="22729"/>
  <c r="U118" i="22729"/>
  <c r="W118" i="22729"/>
  <c r="Y118" i="22729"/>
  <c r="AA118" i="22729"/>
  <c r="AC118" i="22729"/>
  <c r="AE118" i="22729"/>
  <c r="AG118" i="22729"/>
  <c r="AI118" i="22729"/>
  <c r="AK118" i="22729"/>
  <c r="AM118" i="22729"/>
  <c r="AO118" i="22729"/>
  <c r="AQ118" i="22729"/>
  <c r="AS118" i="22729"/>
  <c r="AU118" i="22729"/>
  <c r="AW118" i="22729"/>
  <c r="AY118" i="22729"/>
  <c r="E119" i="22729"/>
  <c r="G119" i="22729"/>
  <c r="I119" i="22729"/>
  <c r="K119" i="22729"/>
  <c r="M119" i="22729"/>
  <c r="O119" i="22729"/>
  <c r="Q119" i="22729"/>
  <c r="S119" i="22729"/>
  <c r="U119" i="22729"/>
  <c r="W119" i="22729"/>
  <c r="Y119" i="22729"/>
  <c r="AA119" i="22729"/>
  <c r="AC119" i="22729"/>
  <c r="AE119" i="22729"/>
  <c r="AG119" i="22729"/>
  <c r="AI119" i="22729"/>
  <c r="AK119" i="22729"/>
  <c r="AM119" i="22729"/>
  <c r="AO119" i="22729"/>
  <c r="AQ119" i="22729"/>
  <c r="AS119" i="22729"/>
  <c r="AU119" i="22729"/>
  <c r="AW119" i="22729"/>
  <c r="AY119" i="22729"/>
  <c r="E120" i="22729"/>
  <c r="G120" i="22729"/>
  <c r="I120" i="22729"/>
  <c r="K120" i="22729"/>
  <c r="M120" i="22729"/>
  <c r="O120" i="22729"/>
  <c r="Q120" i="22729"/>
  <c r="S120" i="22729"/>
  <c r="U120" i="22729"/>
  <c r="W120" i="22729"/>
  <c r="Y120" i="22729"/>
  <c r="AA120" i="22729"/>
  <c r="AC120" i="22729"/>
  <c r="AE120" i="22729"/>
  <c r="AG120" i="22729"/>
  <c r="AI120" i="22729"/>
  <c r="AK120" i="22729"/>
  <c r="AM120" i="22729"/>
  <c r="AO120" i="22729"/>
  <c r="AQ120" i="22729"/>
  <c r="AS120" i="22729"/>
  <c r="AU120" i="22729"/>
  <c r="AW120" i="22729"/>
  <c r="AY120" i="22729"/>
  <c r="G121" i="22729"/>
  <c r="K121" i="22729"/>
  <c r="O121" i="22729"/>
  <c r="S121" i="22729"/>
  <c r="W121" i="22729"/>
  <c r="AA121" i="22729"/>
  <c r="AE121" i="22729"/>
  <c r="AI121" i="22729"/>
  <c r="AM121" i="22729"/>
  <c r="AQ121" i="22729"/>
  <c r="AU121" i="22729"/>
  <c r="AY121" i="22729"/>
  <c r="E6" i="22726"/>
  <c r="G6" i="22726"/>
  <c r="I6" i="22726"/>
  <c r="K6" i="22726"/>
  <c r="M6" i="22726"/>
  <c r="O6" i="22726"/>
  <c r="Q6" i="22726"/>
  <c r="S6" i="22726"/>
  <c r="U6" i="22726"/>
  <c r="W6" i="22726"/>
  <c r="Y6" i="22726"/>
  <c r="AA6" i="22726"/>
  <c r="D13" i="22726"/>
  <c r="D14" i="22726"/>
  <c r="D15" i="22726"/>
  <c r="D16" i="22726"/>
  <c r="D17" i="22726"/>
  <c r="D18" i="22726"/>
  <c r="D19" i="22726"/>
  <c r="D20" i="22726"/>
  <c r="D21" i="22726"/>
  <c r="D22" i="22726"/>
  <c r="D23" i="22726"/>
  <c r="D24" i="22726"/>
  <c r="D25" i="22726"/>
  <c r="D26" i="22726"/>
  <c r="D27" i="22726"/>
  <c r="D28" i="22726"/>
  <c r="D31" i="22726"/>
  <c r="E31" i="22726"/>
  <c r="D35" i="22726"/>
  <c r="E35" i="22726"/>
  <c r="G39" i="22726"/>
  <c r="I39" i="22726"/>
  <c r="K39" i="22726"/>
  <c r="M39" i="22726"/>
  <c r="O39" i="22726"/>
  <c r="Q39" i="22726"/>
  <c r="S39" i="22726"/>
  <c r="U39" i="22726"/>
  <c r="W39" i="22726"/>
  <c r="Y39" i="22726"/>
  <c r="AA39" i="22726"/>
  <c r="E41" i="22726"/>
  <c r="G41" i="22726"/>
  <c r="I41" i="22726"/>
  <c r="K41" i="22726"/>
  <c r="M41" i="22726"/>
  <c r="O41" i="22726"/>
  <c r="Q41" i="22726"/>
  <c r="S41" i="22726"/>
  <c r="U41" i="22726"/>
  <c r="W41" i="22726"/>
  <c r="Y41" i="22726"/>
  <c r="AA41" i="22726"/>
  <c r="AC41" i="22726"/>
  <c r="E42" i="22726"/>
  <c r="G42" i="22726"/>
  <c r="I42" i="22726"/>
  <c r="K42" i="22726"/>
  <c r="M42" i="22726"/>
  <c r="O42" i="22726"/>
  <c r="Q42" i="22726"/>
  <c r="S42" i="22726"/>
  <c r="U42" i="22726"/>
  <c r="W42" i="22726"/>
  <c r="Y42" i="22726"/>
  <c r="AA42" i="22726"/>
  <c r="E43" i="22726"/>
  <c r="G43" i="22726"/>
  <c r="I43" i="22726"/>
  <c r="K43" i="22726"/>
  <c r="M43" i="22726"/>
  <c r="O43" i="22726"/>
  <c r="Q43" i="22726"/>
  <c r="S43" i="22726"/>
  <c r="U43" i="22726"/>
  <c r="W43" i="22726"/>
  <c r="Y43" i="22726"/>
  <c r="AA43" i="22726"/>
  <c r="G45" i="22726"/>
  <c r="I45" i="22726"/>
  <c r="K45" i="22726"/>
  <c r="M45" i="22726"/>
  <c r="O45" i="22726"/>
  <c r="Q45" i="22726"/>
  <c r="S45" i="22726"/>
  <c r="U45" i="22726"/>
  <c r="W45" i="22726"/>
  <c r="Y45" i="22726"/>
  <c r="AA45" i="22726"/>
  <c r="E47" i="22726"/>
  <c r="G47" i="22726"/>
  <c r="I47" i="22726"/>
  <c r="K47" i="22726"/>
  <c r="M47" i="22726"/>
  <c r="O47" i="22726"/>
  <c r="Q47" i="22726"/>
  <c r="S47" i="22726"/>
  <c r="U47" i="22726"/>
  <c r="W47" i="22726"/>
  <c r="Y47" i="22726"/>
  <c r="AA47" i="22726"/>
  <c r="E49" i="22726"/>
  <c r="G49" i="22726"/>
  <c r="I49" i="22726"/>
  <c r="K49" i="22726"/>
  <c r="M49" i="22726"/>
  <c r="O49" i="22726"/>
  <c r="Q49" i="22726"/>
  <c r="S49" i="22726"/>
  <c r="U49" i="22726"/>
  <c r="W49" i="22726"/>
  <c r="Y49" i="22726"/>
  <c r="AA49" i="22726"/>
  <c r="E53" i="22726"/>
  <c r="G53" i="22726"/>
  <c r="I53" i="22726"/>
  <c r="K53" i="22726"/>
  <c r="M53" i="22726"/>
  <c r="O53" i="22726"/>
  <c r="Q53" i="22726"/>
  <c r="S53" i="22726"/>
  <c r="U53" i="22726"/>
  <c r="W53" i="22726"/>
  <c r="Y53" i="22726"/>
  <c r="AA53" i="22726"/>
  <c r="AC53" i="22726"/>
  <c r="E56" i="22726"/>
  <c r="G56" i="22726"/>
  <c r="I56" i="22726"/>
  <c r="K56" i="22726"/>
  <c r="M56" i="22726"/>
  <c r="O56" i="22726"/>
  <c r="Q56" i="22726"/>
  <c r="S56" i="22726"/>
  <c r="U56" i="22726"/>
  <c r="W56" i="22726"/>
  <c r="Y56" i="22726"/>
  <c r="AA56" i="22726"/>
  <c r="AC56" i="22726"/>
  <c r="E57" i="22726"/>
  <c r="G57" i="22726"/>
  <c r="I57" i="22726"/>
  <c r="K57" i="22726"/>
  <c r="M57" i="22726"/>
  <c r="O57" i="22726"/>
  <c r="Q57" i="22726"/>
  <c r="S57" i="22726"/>
  <c r="U57" i="22726"/>
  <c r="W57" i="22726"/>
  <c r="Y57" i="22726"/>
  <c r="AA57" i="22726"/>
  <c r="AC57" i="22726"/>
  <c r="E58" i="22726"/>
  <c r="G58" i="22726"/>
  <c r="I58" i="22726"/>
  <c r="K58" i="22726"/>
  <c r="M58" i="22726"/>
  <c r="O58" i="22726"/>
  <c r="Q58" i="22726"/>
  <c r="S58" i="22726"/>
  <c r="U58" i="22726"/>
  <c r="W58" i="22726"/>
  <c r="Y58" i="22726"/>
  <c r="AA58" i="22726"/>
  <c r="AC58" i="22726"/>
  <c r="C74" i="22726"/>
  <c r="E74" i="22726"/>
  <c r="G74" i="22726"/>
  <c r="I74" i="22726"/>
  <c r="K74" i="22726"/>
  <c r="M74" i="22726"/>
  <c r="O74" i="22726"/>
  <c r="Q74" i="22726"/>
  <c r="S74" i="22726"/>
  <c r="U74" i="22726"/>
  <c r="W74" i="22726"/>
  <c r="Y74" i="22726"/>
  <c r="AA74" i="22726"/>
  <c r="AC74" i="22726"/>
  <c r="AE74" i="22726"/>
  <c r="AG74" i="22726"/>
  <c r="AI74" i="22726"/>
  <c r="AK74" i="22726"/>
  <c r="AM74" i="22726"/>
  <c r="AO74" i="22726"/>
  <c r="AQ74" i="22726"/>
  <c r="AS74" i="22726"/>
  <c r="AU74" i="22726"/>
  <c r="AW74" i="22726"/>
  <c r="AY74" i="22726"/>
  <c r="C75" i="22726"/>
  <c r="E75" i="22726"/>
  <c r="G75" i="22726"/>
  <c r="I75" i="22726"/>
  <c r="K75" i="22726"/>
  <c r="M75" i="22726"/>
  <c r="O75" i="22726"/>
  <c r="Q75" i="22726"/>
  <c r="S75" i="22726"/>
  <c r="U75" i="22726"/>
  <c r="W75" i="22726"/>
  <c r="Y75" i="22726"/>
  <c r="AA75" i="22726"/>
  <c r="AC75" i="22726"/>
  <c r="AE75" i="22726"/>
  <c r="AG75" i="22726"/>
  <c r="AI75" i="22726"/>
  <c r="AK75" i="22726"/>
  <c r="AM75" i="22726"/>
  <c r="AO75" i="22726"/>
  <c r="AQ75" i="22726"/>
  <c r="AS75" i="22726"/>
  <c r="AU75" i="22726"/>
  <c r="AW75" i="22726"/>
  <c r="AY75" i="22726"/>
  <c r="C76" i="22726"/>
  <c r="E76" i="22726"/>
  <c r="G76" i="22726"/>
  <c r="I76" i="22726"/>
  <c r="K76" i="22726"/>
  <c r="M76" i="22726"/>
  <c r="O76" i="22726"/>
  <c r="Q76" i="22726"/>
  <c r="S76" i="22726"/>
  <c r="U76" i="22726"/>
  <c r="W76" i="22726"/>
  <c r="Y76" i="22726"/>
  <c r="AA76" i="22726"/>
  <c r="AC76" i="22726"/>
  <c r="AE76" i="22726"/>
  <c r="AG76" i="22726"/>
  <c r="AI76" i="22726"/>
  <c r="AK76" i="22726"/>
  <c r="AM76" i="22726"/>
  <c r="AO76" i="22726"/>
  <c r="AQ76" i="22726"/>
  <c r="AS76" i="22726"/>
  <c r="AU76" i="22726"/>
  <c r="AW76" i="22726"/>
  <c r="AY76" i="22726"/>
  <c r="C77" i="22726"/>
  <c r="E77" i="22726"/>
  <c r="G77" i="22726"/>
  <c r="I77" i="22726"/>
  <c r="K77" i="22726"/>
  <c r="M77" i="22726"/>
  <c r="O77" i="22726"/>
  <c r="Q77" i="22726"/>
  <c r="S77" i="22726"/>
  <c r="U77" i="22726"/>
  <c r="W77" i="22726"/>
  <c r="Y77" i="22726"/>
  <c r="AA77" i="22726"/>
  <c r="AC77" i="22726"/>
  <c r="AE77" i="22726"/>
  <c r="AG77" i="22726"/>
  <c r="AI77" i="22726"/>
  <c r="AK77" i="22726"/>
  <c r="AM77" i="22726"/>
  <c r="AO77" i="22726"/>
  <c r="AQ77" i="22726"/>
  <c r="AS77" i="22726"/>
  <c r="AU77" i="22726"/>
  <c r="AW77" i="22726"/>
  <c r="AY77" i="22726"/>
  <c r="C78" i="22726"/>
  <c r="E78" i="22726"/>
  <c r="G78" i="22726"/>
  <c r="I78" i="22726"/>
  <c r="K78" i="22726"/>
  <c r="M78" i="22726"/>
  <c r="O78" i="22726"/>
  <c r="Q78" i="22726"/>
  <c r="S78" i="22726"/>
  <c r="U78" i="22726"/>
  <c r="W78" i="22726"/>
  <c r="Y78" i="22726"/>
  <c r="AA78" i="22726"/>
  <c r="AC78" i="22726"/>
  <c r="AE78" i="22726"/>
  <c r="AG78" i="22726"/>
  <c r="AI78" i="22726"/>
  <c r="AK78" i="22726"/>
  <c r="AM78" i="22726"/>
  <c r="AO78" i="22726"/>
  <c r="AQ78" i="22726"/>
  <c r="AS78" i="22726"/>
  <c r="AU78" i="22726"/>
  <c r="AW78" i="22726"/>
  <c r="AY78" i="22726"/>
  <c r="C79" i="22726"/>
  <c r="E79" i="22726"/>
  <c r="G79" i="22726"/>
  <c r="I79" i="22726"/>
  <c r="K79" i="22726"/>
  <c r="M79" i="22726"/>
  <c r="O79" i="22726"/>
  <c r="Q79" i="22726"/>
  <c r="S79" i="22726"/>
  <c r="U79" i="22726"/>
  <c r="W79" i="22726"/>
  <c r="Y79" i="22726"/>
  <c r="AA79" i="22726"/>
  <c r="AC79" i="22726"/>
  <c r="AE79" i="22726"/>
  <c r="AG79" i="22726"/>
  <c r="AI79" i="22726"/>
  <c r="AK79" i="22726"/>
  <c r="AM79" i="22726"/>
  <c r="AO79" i="22726"/>
  <c r="AQ79" i="22726"/>
  <c r="AS79" i="22726"/>
  <c r="AU79" i="22726"/>
  <c r="AW79" i="22726"/>
  <c r="AY79" i="22726"/>
  <c r="C80" i="22726"/>
  <c r="E80" i="22726"/>
  <c r="G80" i="22726"/>
  <c r="I80" i="22726"/>
  <c r="K80" i="22726"/>
  <c r="M80" i="22726"/>
  <c r="O80" i="22726"/>
  <c r="Q80" i="22726"/>
  <c r="S80" i="22726"/>
  <c r="U80" i="22726"/>
  <c r="W80" i="22726"/>
  <c r="Y80" i="22726"/>
  <c r="AA80" i="22726"/>
  <c r="AC80" i="22726"/>
  <c r="AE80" i="22726"/>
  <c r="AG80" i="22726"/>
  <c r="AI80" i="22726"/>
  <c r="AK80" i="22726"/>
  <c r="AM80" i="22726"/>
  <c r="AO80" i="22726"/>
  <c r="AQ80" i="22726"/>
  <c r="AS80" i="22726"/>
  <c r="AU80" i="22726"/>
  <c r="AW80" i="22726"/>
  <c r="AY80" i="22726"/>
  <c r="C81" i="22726"/>
  <c r="E81" i="22726"/>
  <c r="G81" i="22726"/>
  <c r="I81" i="22726"/>
  <c r="K81" i="22726"/>
  <c r="M81" i="22726"/>
  <c r="O81" i="22726"/>
  <c r="Q81" i="22726"/>
  <c r="S81" i="22726"/>
  <c r="U81" i="22726"/>
  <c r="W81" i="22726"/>
  <c r="Y81" i="22726"/>
  <c r="AA81" i="22726"/>
  <c r="AC81" i="22726"/>
  <c r="AE81" i="22726"/>
  <c r="AG81" i="22726"/>
  <c r="AI81" i="22726"/>
  <c r="AK81" i="22726"/>
  <c r="AM81" i="22726"/>
  <c r="AO81" i="22726"/>
  <c r="AQ81" i="22726"/>
  <c r="AS81" i="22726"/>
  <c r="AU81" i="22726"/>
  <c r="AW81" i="22726"/>
  <c r="AY81" i="22726"/>
  <c r="C82" i="22726"/>
  <c r="E82" i="22726"/>
  <c r="G82" i="22726"/>
  <c r="I82" i="22726"/>
  <c r="K82" i="22726"/>
  <c r="M82" i="22726"/>
  <c r="O82" i="22726"/>
  <c r="Q82" i="22726"/>
  <c r="S82" i="22726"/>
  <c r="U82" i="22726"/>
  <c r="W82" i="22726"/>
  <c r="Y82" i="22726"/>
  <c r="AA82" i="22726"/>
  <c r="AC82" i="22726"/>
  <c r="AE82" i="22726"/>
  <c r="AG82" i="22726"/>
  <c r="AI82" i="22726"/>
  <c r="AK82" i="22726"/>
  <c r="AM82" i="22726"/>
  <c r="AO82" i="22726"/>
  <c r="AQ82" i="22726"/>
  <c r="AS82" i="22726"/>
  <c r="AU82" i="22726"/>
  <c r="AW82" i="22726"/>
  <c r="AY82" i="22726"/>
  <c r="C83" i="22726"/>
  <c r="E83" i="22726"/>
  <c r="G83" i="22726"/>
  <c r="I83" i="22726"/>
  <c r="K83" i="22726"/>
  <c r="M83" i="22726"/>
  <c r="O83" i="22726"/>
  <c r="Q83" i="22726"/>
  <c r="S83" i="22726"/>
  <c r="U83" i="22726"/>
  <c r="W83" i="22726"/>
  <c r="Y83" i="22726"/>
  <c r="AA83" i="22726"/>
  <c r="AC83" i="22726"/>
  <c r="AE83" i="22726"/>
  <c r="AG83" i="22726"/>
  <c r="AI83" i="22726"/>
  <c r="AK83" i="22726"/>
  <c r="AM83" i="22726"/>
  <c r="AO83" i="22726"/>
  <c r="AQ83" i="22726"/>
  <c r="AS83" i="22726"/>
  <c r="AU83" i="22726"/>
  <c r="AW83" i="22726"/>
  <c r="AY83" i="22726"/>
  <c r="C84" i="22726"/>
  <c r="E84" i="22726"/>
  <c r="G84" i="22726"/>
  <c r="I84" i="22726"/>
  <c r="K84" i="22726"/>
  <c r="M84" i="22726"/>
  <c r="O84" i="22726"/>
  <c r="Q84" i="22726"/>
  <c r="S84" i="22726"/>
  <c r="U84" i="22726"/>
  <c r="W84" i="22726"/>
  <c r="Y84" i="22726"/>
  <c r="AA84" i="22726"/>
  <c r="AC84" i="22726"/>
  <c r="AE84" i="22726"/>
  <c r="AG84" i="22726"/>
  <c r="AI84" i="22726"/>
  <c r="AK84" i="22726"/>
  <c r="AM84" i="22726"/>
  <c r="AO84" i="22726"/>
  <c r="AQ84" i="22726"/>
  <c r="AS84" i="22726"/>
  <c r="AU84" i="22726"/>
  <c r="AW84" i="22726"/>
  <c r="AY84" i="22726"/>
  <c r="C85" i="22726"/>
  <c r="E85" i="22726"/>
  <c r="G85" i="22726"/>
  <c r="I85" i="22726"/>
  <c r="K85" i="22726"/>
  <c r="M85" i="22726"/>
  <c r="O85" i="22726"/>
  <c r="Q85" i="22726"/>
  <c r="S85" i="22726"/>
  <c r="U85" i="22726"/>
  <c r="W85" i="22726"/>
  <c r="Y85" i="22726"/>
  <c r="AA85" i="22726"/>
  <c r="AC85" i="22726"/>
  <c r="AE85" i="22726"/>
  <c r="AG85" i="22726"/>
  <c r="AI85" i="22726"/>
  <c r="AK85" i="22726"/>
  <c r="AM85" i="22726"/>
  <c r="AO85" i="22726"/>
  <c r="AQ85" i="22726"/>
  <c r="AS85" i="22726"/>
  <c r="AU85" i="22726"/>
  <c r="AW85" i="22726"/>
  <c r="AY85" i="22726"/>
  <c r="C86" i="22726"/>
  <c r="E86" i="22726"/>
  <c r="G86" i="22726"/>
  <c r="I86" i="22726"/>
  <c r="K86" i="22726"/>
  <c r="M86" i="22726"/>
  <c r="O86" i="22726"/>
  <c r="Q86" i="22726"/>
  <c r="S86" i="22726"/>
  <c r="U86" i="22726"/>
  <c r="W86" i="22726"/>
  <c r="Y86" i="22726"/>
  <c r="AA86" i="22726"/>
  <c r="AC86" i="22726"/>
  <c r="AE86" i="22726"/>
  <c r="AG86" i="22726"/>
  <c r="AI86" i="22726"/>
  <c r="AK86" i="22726"/>
  <c r="AM86" i="22726"/>
  <c r="AO86" i="22726"/>
  <c r="AQ86" i="22726"/>
  <c r="AS86" i="22726"/>
  <c r="AU86" i="22726"/>
  <c r="AW86" i="22726"/>
  <c r="AY86" i="22726"/>
  <c r="C87" i="22726"/>
  <c r="E87" i="22726"/>
  <c r="G87" i="22726"/>
  <c r="I87" i="22726"/>
  <c r="K87" i="22726"/>
  <c r="M87" i="22726"/>
  <c r="O87" i="22726"/>
  <c r="Q87" i="22726"/>
  <c r="S87" i="22726"/>
  <c r="U87" i="22726"/>
  <c r="W87" i="22726"/>
  <c r="Y87" i="22726"/>
  <c r="AA87" i="22726"/>
  <c r="AC87" i="22726"/>
  <c r="AE87" i="22726"/>
  <c r="AG87" i="22726"/>
  <c r="AI87" i="22726"/>
  <c r="AK87" i="22726"/>
  <c r="AM87" i="22726"/>
  <c r="AO87" i="22726"/>
  <c r="AQ87" i="22726"/>
  <c r="AS87" i="22726"/>
  <c r="AU87" i="22726"/>
  <c r="AW87" i="22726"/>
  <c r="AY87" i="22726"/>
  <c r="C88" i="22726"/>
  <c r="E88" i="22726"/>
  <c r="G88" i="22726"/>
  <c r="I88" i="22726"/>
  <c r="K88" i="22726"/>
  <c r="M88" i="22726"/>
  <c r="O88" i="22726"/>
  <c r="Q88" i="22726"/>
  <c r="S88" i="22726"/>
  <c r="U88" i="22726"/>
  <c r="W88" i="22726"/>
  <c r="Y88" i="22726"/>
  <c r="AA88" i="22726"/>
  <c r="AC88" i="22726"/>
  <c r="AE88" i="22726"/>
  <c r="AG88" i="22726"/>
  <c r="AI88" i="22726"/>
  <c r="AK88" i="22726"/>
  <c r="AM88" i="22726"/>
  <c r="AO88" i="22726"/>
  <c r="AQ88" i="22726"/>
  <c r="AS88" i="22726"/>
  <c r="AU88" i="22726"/>
  <c r="AW88" i="22726"/>
  <c r="AY88" i="22726"/>
  <c r="C89" i="22726"/>
  <c r="E89" i="22726"/>
  <c r="G89" i="22726"/>
  <c r="I89" i="22726"/>
  <c r="K89" i="22726"/>
  <c r="M89" i="22726"/>
  <c r="O89" i="22726"/>
  <c r="Q89" i="22726"/>
  <c r="S89" i="22726"/>
  <c r="U89" i="22726"/>
  <c r="W89" i="22726"/>
  <c r="Y89" i="22726"/>
  <c r="AA89" i="22726"/>
  <c r="AC89" i="22726"/>
  <c r="AE89" i="22726"/>
  <c r="AG89" i="22726"/>
  <c r="AI89" i="22726"/>
  <c r="AK89" i="22726"/>
  <c r="AM89" i="22726"/>
  <c r="AO89" i="22726"/>
  <c r="AQ89" i="22726"/>
  <c r="AS89" i="22726"/>
  <c r="AU89" i="22726"/>
  <c r="AW89" i="22726"/>
  <c r="AY89" i="22726"/>
  <c r="C90" i="22726"/>
  <c r="E90" i="22726"/>
  <c r="G90" i="22726"/>
  <c r="I90" i="22726"/>
  <c r="K90" i="22726"/>
  <c r="M90" i="22726"/>
  <c r="O90" i="22726"/>
  <c r="Q90" i="22726"/>
  <c r="S90" i="22726"/>
  <c r="U90" i="22726"/>
  <c r="W90" i="22726"/>
  <c r="Y90" i="22726"/>
  <c r="AA90" i="22726"/>
  <c r="AC90" i="22726"/>
  <c r="AE90" i="22726"/>
  <c r="AG90" i="22726"/>
  <c r="AI90" i="22726"/>
  <c r="AK90" i="22726"/>
  <c r="AM90" i="22726"/>
  <c r="AO90" i="22726"/>
  <c r="AQ90" i="22726"/>
  <c r="AS90" i="22726"/>
  <c r="AU90" i="22726"/>
  <c r="AW90" i="22726"/>
  <c r="AY90" i="22726"/>
  <c r="E91" i="22726"/>
  <c r="G91" i="22726"/>
  <c r="I91" i="22726"/>
  <c r="K91" i="22726"/>
  <c r="M91" i="22726"/>
  <c r="O91" i="22726"/>
  <c r="Q91" i="22726"/>
  <c r="S91" i="22726"/>
  <c r="U91" i="22726"/>
  <c r="W91" i="22726"/>
  <c r="Y91" i="22726"/>
  <c r="AA91" i="22726"/>
  <c r="AC91" i="22726"/>
  <c r="AE91" i="22726"/>
  <c r="AG91" i="22726"/>
  <c r="AI91" i="22726"/>
  <c r="AK91" i="22726"/>
  <c r="AM91" i="22726"/>
  <c r="AO91" i="22726"/>
  <c r="AQ91" i="22726"/>
  <c r="AS91" i="22726"/>
  <c r="AU91" i="22726"/>
  <c r="AW91" i="22726"/>
  <c r="AY91" i="22726"/>
  <c r="E92" i="22726"/>
  <c r="G92" i="22726"/>
  <c r="I92" i="22726"/>
  <c r="K92" i="22726"/>
  <c r="M92" i="22726"/>
  <c r="O92" i="22726"/>
  <c r="Q92" i="22726"/>
  <c r="S92" i="22726"/>
  <c r="U92" i="22726"/>
  <c r="W92" i="22726"/>
  <c r="Y92" i="22726"/>
  <c r="AA92" i="22726"/>
  <c r="AC92" i="22726"/>
  <c r="AE92" i="22726"/>
  <c r="AG92" i="22726"/>
  <c r="AI92" i="22726"/>
  <c r="AK92" i="22726"/>
  <c r="AM92" i="22726"/>
  <c r="AO92" i="22726"/>
  <c r="AQ92" i="22726"/>
  <c r="AS92" i="22726"/>
  <c r="AU92" i="22726"/>
  <c r="AW92" i="22726"/>
  <c r="AY92" i="22726"/>
  <c r="C93" i="22726"/>
  <c r="E93" i="22726"/>
  <c r="G93" i="22726"/>
  <c r="I93" i="22726"/>
  <c r="K93" i="22726"/>
  <c r="M93" i="22726"/>
  <c r="O93" i="22726"/>
  <c r="Q93" i="22726"/>
  <c r="S93" i="22726"/>
  <c r="U93" i="22726"/>
  <c r="W93" i="22726"/>
  <c r="Y93" i="22726"/>
  <c r="AA93" i="22726"/>
  <c r="AC93" i="22726"/>
  <c r="AE93" i="22726"/>
  <c r="AG93" i="22726"/>
  <c r="AI93" i="22726"/>
  <c r="AK93" i="22726"/>
  <c r="AM93" i="22726"/>
  <c r="AO93" i="22726"/>
  <c r="AQ93" i="22726"/>
  <c r="AS93" i="22726"/>
  <c r="AU93" i="22726"/>
  <c r="AW93" i="22726"/>
  <c r="AY93" i="22726"/>
  <c r="C94" i="22726"/>
  <c r="E94" i="22726"/>
  <c r="G94" i="22726"/>
  <c r="I94" i="22726"/>
  <c r="K94" i="22726"/>
  <c r="M94" i="22726"/>
  <c r="O94" i="22726"/>
  <c r="Q94" i="22726"/>
  <c r="S94" i="22726"/>
  <c r="U94" i="22726"/>
  <c r="W94" i="22726"/>
  <c r="Y94" i="22726"/>
  <c r="AA94" i="22726"/>
  <c r="AC94" i="22726"/>
  <c r="AE94" i="22726"/>
  <c r="AG94" i="22726"/>
  <c r="AI94" i="22726"/>
  <c r="AK94" i="22726"/>
  <c r="AM94" i="22726"/>
  <c r="AO94" i="22726"/>
  <c r="AQ94" i="22726"/>
  <c r="AS94" i="22726"/>
  <c r="AU94" i="22726"/>
  <c r="AW94" i="22726"/>
  <c r="AY94" i="22726"/>
  <c r="C95" i="22726"/>
  <c r="G95" i="22726"/>
  <c r="K95" i="22726"/>
  <c r="O95" i="22726"/>
  <c r="S95" i="22726"/>
  <c r="W95" i="22726"/>
  <c r="AA95" i="22726"/>
  <c r="AE95" i="22726"/>
  <c r="AI95" i="22726"/>
  <c r="AM95" i="22726"/>
  <c r="AQ95" i="22726"/>
  <c r="AU95" i="22726"/>
  <c r="AY95" i="22726"/>
  <c r="C96" i="22726"/>
  <c r="E96" i="22726"/>
  <c r="G96" i="22726"/>
  <c r="K96" i="22726"/>
  <c r="O96" i="22726"/>
  <c r="S96" i="22726"/>
  <c r="W96" i="22726"/>
  <c r="AA96" i="22726"/>
  <c r="AE96" i="22726"/>
  <c r="AI96" i="22726"/>
  <c r="AM96" i="22726"/>
  <c r="AQ96" i="22726"/>
  <c r="AU96" i="22726"/>
  <c r="AY96" i="22726"/>
  <c r="G97" i="22726"/>
  <c r="K97" i="22726"/>
  <c r="O97" i="22726"/>
  <c r="S97" i="22726"/>
  <c r="W97" i="22726"/>
  <c r="AA97" i="22726"/>
  <c r="AE97" i="22726"/>
  <c r="AI97" i="22726"/>
  <c r="AM97" i="22726"/>
  <c r="AQ97" i="22726"/>
  <c r="AU97" i="22726"/>
  <c r="AY97" i="22726"/>
  <c r="G99" i="22726"/>
  <c r="K99" i="22726"/>
  <c r="O99" i="22726"/>
  <c r="S99" i="22726"/>
  <c r="W99" i="22726"/>
  <c r="AA99" i="22726"/>
  <c r="AE99" i="22726"/>
  <c r="AI99" i="22726"/>
  <c r="AM99" i="22726"/>
  <c r="AQ99" i="22726"/>
  <c r="AU99" i="22726"/>
  <c r="AY99" i="22726"/>
  <c r="G100" i="22726"/>
  <c r="K100" i="22726"/>
  <c r="O100" i="22726"/>
  <c r="S100" i="22726"/>
  <c r="W100" i="22726"/>
  <c r="AA100" i="22726"/>
  <c r="AE100" i="22726"/>
  <c r="AI100" i="22726"/>
  <c r="AM100" i="22726"/>
  <c r="AQ100" i="22726"/>
  <c r="AU100" i="22726"/>
  <c r="AY100" i="22726"/>
  <c r="E108" i="22726"/>
  <c r="G108" i="22726"/>
  <c r="I108" i="22726"/>
  <c r="K108" i="22726"/>
  <c r="M108" i="22726"/>
  <c r="O108" i="22726"/>
  <c r="Q108" i="22726"/>
  <c r="S108" i="22726"/>
  <c r="U108" i="22726"/>
  <c r="W108" i="22726"/>
  <c r="Y108" i="22726"/>
  <c r="AA108" i="22726"/>
  <c r="AC108" i="22726"/>
  <c r="AE108" i="22726"/>
  <c r="AG108" i="22726"/>
  <c r="AI108" i="22726"/>
  <c r="AK108" i="22726"/>
  <c r="AM108" i="22726"/>
  <c r="AO108" i="22726"/>
  <c r="AQ108" i="22726"/>
  <c r="AS108" i="22726"/>
  <c r="AU108" i="22726"/>
  <c r="AW108" i="22726"/>
  <c r="AY108" i="22726"/>
  <c r="E109" i="22726"/>
  <c r="G109" i="22726"/>
  <c r="I109" i="22726"/>
  <c r="K109" i="22726"/>
  <c r="M109" i="22726"/>
  <c r="O109" i="22726"/>
  <c r="Q109" i="22726"/>
  <c r="S109" i="22726"/>
  <c r="U109" i="22726"/>
  <c r="W109" i="22726"/>
  <c r="Y109" i="22726"/>
  <c r="AA109" i="22726"/>
  <c r="AC109" i="22726"/>
  <c r="AE109" i="22726"/>
  <c r="AG109" i="22726"/>
  <c r="AI109" i="22726"/>
  <c r="AK109" i="22726"/>
  <c r="AM109" i="22726"/>
  <c r="AO109" i="22726"/>
  <c r="AQ109" i="22726"/>
  <c r="AS109" i="22726"/>
  <c r="AU109" i="22726"/>
  <c r="AW109" i="22726"/>
  <c r="AY109" i="22726"/>
  <c r="E110" i="22726"/>
  <c r="G110" i="22726"/>
  <c r="I110" i="22726"/>
  <c r="K110" i="22726"/>
  <c r="M110" i="22726"/>
  <c r="O110" i="22726"/>
  <c r="Q110" i="22726"/>
  <c r="S110" i="22726"/>
  <c r="U110" i="22726"/>
  <c r="W110" i="22726"/>
  <c r="Y110" i="22726"/>
  <c r="AA110" i="22726"/>
  <c r="AC110" i="22726"/>
  <c r="AE110" i="22726"/>
  <c r="AG110" i="22726"/>
  <c r="AI110" i="22726"/>
  <c r="AK110" i="22726"/>
  <c r="AM110" i="22726"/>
  <c r="AO110" i="22726"/>
  <c r="AQ110" i="22726"/>
  <c r="AS110" i="22726"/>
  <c r="AU110" i="22726"/>
  <c r="AW110" i="22726"/>
  <c r="AY110" i="22726"/>
  <c r="G111" i="22726"/>
  <c r="K111" i="22726"/>
  <c r="O111" i="22726"/>
  <c r="S111" i="22726"/>
  <c r="W111" i="22726"/>
  <c r="AA111" i="22726"/>
  <c r="AE111" i="22726"/>
  <c r="AI111" i="22726"/>
  <c r="AM111" i="22726"/>
  <c r="AQ111" i="22726"/>
  <c r="AU111" i="22726"/>
  <c r="AY111" i="22726"/>
  <c r="E115" i="22726"/>
  <c r="G115" i="22726"/>
  <c r="I115" i="22726"/>
  <c r="K115" i="22726"/>
  <c r="M115" i="22726"/>
  <c r="O115" i="22726"/>
  <c r="Q115" i="22726"/>
  <c r="S115" i="22726"/>
  <c r="U115" i="22726"/>
  <c r="W115" i="22726"/>
  <c r="Y115" i="22726"/>
  <c r="AA115" i="22726"/>
  <c r="AC115" i="22726"/>
  <c r="AE115" i="22726"/>
  <c r="AG115" i="22726"/>
  <c r="AI115" i="22726"/>
  <c r="AK115" i="22726"/>
  <c r="AM115" i="22726"/>
  <c r="AO115" i="22726"/>
  <c r="AQ115" i="22726"/>
  <c r="AS115" i="22726"/>
  <c r="AU115" i="22726"/>
  <c r="AW115" i="22726"/>
  <c r="AY115" i="22726"/>
  <c r="E116" i="22726"/>
  <c r="G116" i="22726"/>
  <c r="I116" i="22726"/>
  <c r="K116" i="22726"/>
  <c r="M116" i="22726"/>
  <c r="O116" i="22726"/>
  <c r="Q116" i="22726"/>
  <c r="S116" i="22726"/>
  <c r="U116" i="22726"/>
  <c r="W116" i="22726"/>
  <c r="Y116" i="22726"/>
  <c r="AA116" i="22726"/>
  <c r="AC116" i="22726"/>
  <c r="AE116" i="22726"/>
  <c r="AG116" i="22726"/>
  <c r="AI116" i="22726"/>
  <c r="AK116" i="22726"/>
  <c r="AM116" i="22726"/>
  <c r="AO116" i="22726"/>
  <c r="AQ116" i="22726"/>
  <c r="AS116" i="22726"/>
  <c r="AU116" i="22726"/>
  <c r="AW116" i="22726"/>
  <c r="AY116" i="22726"/>
  <c r="E117" i="22726"/>
  <c r="G117" i="22726"/>
  <c r="I117" i="22726"/>
  <c r="K117" i="22726"/>
  <c r="M117" i="22726"/>
  <c r="O117" i="22726"/>
  <c r="Q117" i="22726"/>
  <c r="S117" i="22726"/>
  <c r="U117" i="22726"/>
  <c r="W117" i="22726"/>
  <c r="Y117" i="22726"/>
  <c r="AA117" i="22726"/>
  <c r="AC117" i="22726"/>
  <c r="AE117" i="22726"/>
  <c r="AG117" i="22726"/>
  <c r="AI117" i="22726"/>
  <c r="AK117" i="22726"/>
  <c r="AM117" i="22726"/>
  <c r="AO117" i="22726"/>
  <c r="AQ117" i="22726"/>
  <c r="AS117" i="22726"/>
  <c r="AU117" i="22726"/>
  <c r="AW117" i="22726"/>
  <c r="AY117" i="22726"/>
  <c r="E118" i="22726"/>
  <c r="G118" i="22726"/>
  <c r="I118" i="22726"/>
  <c r="K118" i="22726"/>
  <c r="M118" i="22726"/>
  <c r="O118" i="22726"/>
  <c r="Q118" i="22726"/>
  <c r="S118" i="22726"/>
  <c r="U118" i="22726"/>
  <c r="W118" i="22726"/>
  <c r="Y118" i="22726"/>
  <c r="AA118" i="22726"/>
  <c r="AC118" i="22726"/>
  <c r="AE118" i="22726"/>
  <c r="AG118" i="22726"/>
  <c r="AI118" i="22726"/>
  <c r="AK118" i="22726"/>
  <c r="AM118" i="22726"/>
  <c r="AO118" i="22726"/>
  <c r="AQ118" i="22726"/>
  <c r="AS118" i="22726"/>
  <c r="AU118" i="22726"/>
  <c r="AW118" i="22726"/>
  <c r="AY118" i="22726"/>
  <c r="E119" i="22726"/>
  <c r="G119" i="22726"/>
  <c r="I119" i="22726"/>
  <c r="K119" i="22726"/>
  <c r="M119" i="22726"/>
  <c r="O119" i="22726"/>
  <c r="Q119" i="22726"/>
  <c r="S119" i="22726"/>
  <c r="U119" i="22726"/>
  <c r="W119" i="22726"/>
  <c r="Y119" i="22726"/>
  <c r="AA119" i="22726"/>
  <c r="AC119" i="22726"/>
  <c r="AE119" i="22726"/>
  <c r="AG119" i="22726"/>
  <c r="AI119" i="22726"/>
  <c r="AK119" i="22726"/>
  <c r="AM119" i="22726"/>
  <c r="AO119" i="22726"/>
  <c r="AQ119" i="22726"/>
  <c r="AS119" i="22726"/>
  <c r="AU119" i="22726"/>
  <c r="AW119" i="22726"/>
  <c r="AY119" i="22726"/>
  <c r="E120" i="22726"/>
  <c r="G120" i="22726"/>
  <c r="I120" i="22726"/>
  <c r="K120" i="22726"/>
  <c r="M120" i="22726"/>
  <c r="O120" i="22726"/>
  <c r="Q120" i="22726"/>
  <c r="S120" i="22726"/>
  <c r="U120" i="22726"/>
  <c r="W120" i="22726"/>
  <c r="Y120" i="22726"/>
  <c r="AA120" i="22726"/>
  <c r="AC120" i="22726"/>
  <c r="AE120" i="22726"/>
  <c r="AG120" i="22726"/>
  <c r="AI120" i="22726"/>
  <c r="AK120" i="22726"/>
  <c r="AM120" i="22726"/>
  <c r="AO120" i="22726"/>
  <c r="AQ120" i="22726"/>
  <c r="AS120" i="22726"/>
  <c r="AU120" i="22726"/>
  <c r="AW120" i="22726"/>
  <c r="AY120" i="22726"/>
  <c r="G121" i="22726"/>
  <c r="K121" i="22726"/>
  <c r="O121" i="22726"/>
  <c r="S121" i="22726"/>
  <c r="W121" i="22726"/>
  <c r="AA121" i="22726"/>
  <c r="AE121" i="22726"/>
  <c r="AI121" i="22726"/>
  <c r="AM121" i="22726"/>
  <c r="AQ121" i="22726"/>
  <c r="AU121" i="22726"/>
  <c r="AY121" i="22726"/>
  <c r="E6" i="22725"/>
  <c r="G6" i="22725"/>
  <c r="I6" i="22725"/>
  <c r="K6" i="22725"/>
  <c r="M6" i="22725"/>
  <c r="O6" i="22725"/>
  <c r="Q6" i="22725"/>
  <c r="S6" i="22725"/>
  <c r="U6" i="22725"/>
  <c r="W6" i="22725"/>
  <c r="Y6" i="22725"/>
  <c r="AA6" i="22725"/>
  <c r="D13" i="22725"/>
  <c r="D14" i="22725"/>
  <c r="D15" i="22725"/>
  <c r="D16" i="22725"/>
  <c r="D17" i="22725"/>
  <c r="D18" i="22725"/>
  <c r="D19" i="22725"/>
  <c r="D20" i="22725"/>
  <c r="D21" i="22725"/>
  <c r="D22" i="22725"/>
  <c r="D23" i="22725"/>
  <c r="D24" i="22725"/>
  <c r="D25" i="22725"/>
  <c r="D26" i="22725"/>
  <c r="D27" i="22725"/>
  <c r="D28" i="22725"/>
  <c r="D31" i="22725"/>
  <c r="E31" i="22725"/>
  <c r="D35" i="22725"/>
  <c r="E35" i="22725"/>
  <c r="G39" i="22725"/>
  <c r="I39" i="22725"/>
  <c r="K39" i="22725"/>
  <c r="M39" i="22725"/>
  <c r="O39" i="22725"/>
  <c r="Q39" i="22725"/>
  <c r="S39" i="22725"/>
  <c r="U39" i="22725"/>
  <c r="W39" i="22725"/>
  <c r="Y39" i="22725"/>
  <c r="AA39" i="22725"/>
  <c r="E41" i="22725"/>
  <c r="G41" i="22725"/>
  <c r="I41" i="22725"/>
  <c r="K41" i="22725"/>
  <c r="M41" i="22725"/>
  <c r="O41" i="22725"/>
  <c r="Q41" i="22725"/>
  <c r="S41" i="22725"/>
  <c r="U41" i="22725"/>
  <c r="W41" i="22725"/>
  <c r="Y41" i="22725"/>
  <c r="AA41" i="22725"/>
  <c r="AC41" i="22725"/>
  <c r="E42" i="22725"/>
  <c r="G42" i="22725"/>
  <c r="I42" i="22725"/>
  <c r="K42" i="22725"/>
  <c r="M42" i="22725"/>
  <c r="O42" i="22725"/>
  <c r="Q42" i="22725"/>
  <c r="S42" i="22725"/>
  <c r="U42" i="22725"/>
  <c r="W42" i="22725"/>
  <c r="Y42" i="22725"/>
  <c r="AA42" i="22725"/>
  <c r="E43" i="22725"/>
  <c r="G43" i="22725"/>
  <c r="I43" i="22725"/>
  <c r="K43" i="22725"/>
  <c r="M43" i="22725"/>
  <c r="O43" i="22725"/>
  <c r="Q43" i="22725"/>
  <c r="S43" i="22725"/>
  <c r="U43" i="22725"/>
  <c r="W43" i="22725"/>
  <c r="Y43" i="22725"/>
  <c r="AA43" i="22725"/>
  <c r="E45" i="22725"/>
  <c r="G45" i="22725"/>
  <c r="I45" i="22725"/>
  <c r="K45" i="22725"/>
  <c r="M45" i="22725"/>
  <c r="O45" i="22725"/>
  <c r="Q45" i="22725"/>
  <c r="S45" i="22725"/>
  <c r="U45" i="22725"/>
  <c r="W45" i="22725"/>
  <c r="Y45" i="22725"/>
  <c r="AA45" i="22725"/>
  <c r="E47" i="22725"/>
  <c r="G47" i="22725"/>
  <c r="I47" i="22725"/>
  <c r="K47" i="22725"/>
  <c r="M47" i="22725"/>
  <c r="O47" i="22725"/>
  <c r="Q47" i="22725"/>
  <c r="S47" i="22725"/>
  <c r="U47" i="22725"/>
  <c r="W47" i="22725"/>
  <c r="Y47" i="22725"/>
  <c r="AA47" i="22725"/>
  <c r="E49" i="22725"/>
  <c r="G49" i="22725"/>
  <c r="I49" i="22725"/>
  <c r="K49" i="22725"/>
  <c r="M49" i="22725"/>
  <c r="O49" i="22725"/>
  <c r="Q49" i="22725"/>
  <c r="S49" i="22725"/>
  <c r="U49" i="22725"/>
  <c r="W49" i="22725"/>
  <c r="Y49" i="22725"/>
  <c r="AA49" i="22725"/>
  <c r="E53" i="22725"/>
  <c r="G53" i="22725"/>
  <c r="I53" i="22725"/>
  <c r="K53" i="22725"/>
  <c r="M53" i="22725"/>
  <c r="O53" i="22725"/>
  <c r="Q53" i="22725"/>
  <c r="S53" i="22725"/>
  <c r="U53" i="22725"/>
  <c r="W53" i="22725"/>
  <c r="Y53" i="22725"/>
  <c r="AA53" i="22725"/>
  <c r="AC53" i="22725"/>
  <c r="E56" i="22725"/>
  <c r="G56" i="22725"/>
  <c r="I56" i="22725"/>
  <c r="K56" i="22725"/>
  <c r="M56" i="22725"/>
  <c r="O56" i="22725"/>
  <c r="Q56" i="22725"/>
  <c r="S56" i="22725"/>
  <c r="U56" i="22725"/>
  <c r="W56" i="22725"/>
  <c r="Y56" i="22725"/>
  <c r="AA56" i="22725"/>
  <c r="AC56" i="22725"/>
  <c r="E57" i="22725"/>
  <c r="G57" i="22725"/>
  <c r="I57" i="22725"/>
  <c r="K57" i="22725"/>
  <c r="M57" i="22725"/>
  <c r="O57" i="22725"/>
  <c r="Q57" i="22725"/>
  <c r="S57" i="22725"/>
  <c r="U57" i="22725"/>
  <c r="W57" i="22725"/>
  <c r="Y57" i="22725"/>
  <c r="AA57" i="22725"/>
  <c r="AC57" i="22725"/>
  <c r="E58" i="22725"/>
  <c r="G58" i="22725"/>
  <c r="I58" i="22725"/>
  <c r="K58" i="22725"/>
  <c r="M58" i="22725"/>
  <c r="O58" i="22725"/>
  <c r="Q58" i="22725"/>
  <c r="S58" i="22725"/>
  <c r="U58" i="22725"/>
  <c r="W58" i="22725"/>
  <c r="Y58" i="22725"/>
  <c r="AA58" i="22725"/>
  <c r="AC58" i="22725"/>
  <c r="C74" i="22725"/>
  <c r="E74" i="22725"/>
  <c r="G74" i="22725"/>
  <c r="I74" i="22725"/>
  <c r="K74" i="22725"/>
  <c r="M74" i="22725"/>
  <c r="O74" i="22725"/>
  <c r="Q74" i="22725"/>
  <c r="S74" i="22725"/>
  <c r="U74" i="22725"/>
  <c r="W74" i="22725"/>
  <c r="Y74" i="22725"/>
  <c r="AA74" i="22725"/>
  <c r="AC74" i="22725"/>
  <c r="AE74" i="22725"/>
  <c r="AG74" i="22725"/>
  <c r="AI74" i="22725"/>
  <c r="AK74" i="22725"/>
  <c r="AM74" i="22725"/>
  <c r="AO74" i="22725"/>
  <c r="AQ74" i="22725"/>
  <c r="AS74" i="22725"/>
  <c r="AU74" i="22725"/>
  <c r="AW74" i="22725"/>
  <c r="AY74" i="22725"/>
  <c r="C75" i="22725"/>
  <c r="E75" i="22725"/>
  <c r="G75" i="22725"/>
  <c r="I75" i="22725"/>
  <c r="K75" i="22725"/>
  <c r="M75" i="22725"/>
  <c r="O75" i="22725"/>
  <c r="Q75" i="22725"/>
  <c r="S75" i="22725"/>
  <c r="U75" i="22725"/>
  <c r="W75" i="22725"/>
  <c r="Y75" i="22725"/>
  <c r="AA75" i="22725"/>
  <c r="AC75" i="22725"/>
  <c r="AE75" i="22725"/>
  <c r="AG75" i="22725"/>
  <c r="AI75" i="22725"/>
  <c r="AK75" i="22725"/>
  <c r="AM75" i="22725"/>
  <c r="AO75" i="22725"/>
  <c r="AQ75" i="22725"/>
  <c r="AS75" i="22725"/>
  <c r="AU75" i="22725"/>
  <c r="AW75" i="22725"/>
  <c r="AY75" i="22725"/>
  <c r="C76" i="22725"/>
  <c r="E76" i="22725"/>
  <c r="G76" i="22725"/>
  <c r="I76" i="22725"/>
  <c r="K76" i="22725"/>
  <c r="M76" i="22725"/>
  <c r="O76" i="22725"/>
  <c r="Q76" i="22725"/>
  <c r="S76" i="22725"/>
  <c r="U76" i="22725"/>
  <c r="W76" i="22725"/>
  <c r="Y76" i="22725"/>
  <c r="AA76" i="22725"/>
  <c r="AC76" i="22725"/>
  <c r="AE76" i="22725"/>
  <c r="AG76" i="22725"/>
  <c r="AI76" i="22725"/>
  <c r="AK76" i="22725"/>
  <c r="AM76" i="22725"/>
  <c r="AO76" i="22725"/>
  <c r="AQ76" i="22725"/>
  <c r="AS76" i="22725"/>
  <c r="AU76" i="22725"/>
  <c r="AW76" i="22725"/>
  <c r="AY76" i="22725"/>
  <c r="C77" i="22725"/>
  <c r="E77" i="22725"/>
  <c r="G77" i="22725"/>
  <c r="I77" i="22725"/>
  <c r="K77" i="22725"/>
  <c r="M77" i="22725"/>
  <c r="O77" i="22725"/>
  <c r="Q77" i="22725"/>
  <c r="S77" i="22725"/>
  <c r="U77" i="22725"/>
  <c r="W77" i="22725"/>
  <c r="Y77" i="22725"/>
  <c r="AA77" i="22725"/>
  <c r="AC77" i="22725"/>
  <c r="AE77" i="22725"/>
  <c r="AG77" i="22725"/>
  <c r="AI77" i="22725"/>
  <c r="AK77" i="22725"/>
  <c r="AM77" i="22725"/>
  <c r="AO77" i="22725"/>
  <c r="AQ77" i="22725"/>
  <c r="AS77" i="22725"/>
  <c r="AU77" i="22725"/>
  <c r="AW77" i="22725"/>
  <c r="AY77" i="22725"/>
  <c r="C78" i="22725"/>
  <c r="E78" i="22725"/>
  <c r="G78" i="22725"/>
  <c r="I78" i="22725"/>
  <c r="K78" i="22725"/>
  <c r="M78" i="22725"/>
  <c r="O78" i="22725"/>
  <c r="Q78" i="22725"/>
  <c r="S78" i="22725"/>
  <c r="U78" i="22725"/>
  <c r="W78" i="22725"/>
  <c r="Y78" i="22725"/>
  <c r="AA78" i="22725"/>
  <c r="AC78" i="22725"/>
  <c r="AE78" i="22725"/>
  <c r="AG78" i="22725"/>
  <c r="AI78" i="22725"/>
  <c r="AK78" i="22725"/>
  <c r="AM78" i="22725"/>
  <c r="AO78" i="22725"/>
  <c r="AQ78" i="22725"/>
  <c r="AS78" i="22725"/>
  <c r="AU78" i="22725"/>
  <c r="AW78" i="22725"/>
  <c r="AY78" i="22725"/>
  <c r="C79" i="22725"/>
  <c r="E79" i="22725"/>
  <c r="G79" i="22725"/>
  <c r="I79" i="22725"/>
  <c r="K79" i="22725"/>
  <c r="M79" i="22725"/>
  <c r="O79" i="22725"/>
  <c r="Q79" i="22725"/>
  <c r="S79" i="22725"/>
  <c r="U79" i="22725"/>
  <c r="W79" i="22725"/>
  <c r="Y79" i="22725"/>
  <c r="AA79" i="22725"/>
  <c r="AC79" i="22725"/>
  <c r="AE79" i="22725"/>
  <c r="AG79" i="22725"/>
  <c r="AI79" i="22725"/>
  <c r="AK79" i="22725"/>
  <c r="AM79" i="22725"/>
  <c r="AO79" i="22725"/>
  <c r="AQ79" i="22725"/>
  <c r="AS79" i="22725"/>
  <c r="AU79" i="22725"/>
  <c r="AW79" i="22725"/>
  <c r="AY79" i="22725"/>
  <c r="C80" i="22725"/>
  <c r="E80" i="22725"/>
  <c r="G80" i="22725"/>
  <c r="I80" i="22725"/>
  <c r="K80" i="22725"/>
  <c r="M80" i="22725"/>
  <c r="O80" i="22725"/>
  <c r="Q80" i="22725"/>
  <c r="S80" i="22725"/>
  <c r="U80" i="22725"/>
  <c r="W80" i="22725"/>
  <c r="Y80" i="22725"/>
  <c r="AA80" i="22725"/>
  <c r="AC80" i="22725"/>
  <c r="AE80" i="22725"/>
  <c r="AG80" i="22725"/>
  <c r="AI80" i="22725"/>
  <c r="AK80" i="22725"/>
  <c r="AM80" i="22725"/>
  <c r="AO80" i="22725"/>
  <c r="AQ80" i="22725"/>
  <c r="AS80" i="22725"/>
  <c r="AU80" i="22725"/>
  <c r="AW80" i="22725"/>
  <c r="AY80" i="22725"/>
  <c r="C81" i="22725"/>
  <c r="E81" i="22725"/>
  <c r="G81" i="22725"/>
  <c r="I81" i="22725"/>
  <c r="K81" i="22725"/>
  <c r="M81" i="22725"/>
  <c r="O81" i="22725"/>
  <c r="Q81" i="22725"/>
  <c r="S81" i="22725"/>
  <c r="U81" i="22725"/>
  <c r="W81" i="22725"/>
  <c r="Y81" i="22725"/>
  <c r="AA81" i="22725"/>
  <c r="AC81" i="22725"/>
  <c r="AE81" i="22725"/>
  <c r="AG81" i="22725"/>
  <c r="AI81" i="22725"/>
  <c r="AK81" i="22725"/>
  <c r="AM81" i="22725"/>
  <c r="AO81" i="22725"/>
  <c r="AQ81" i="22725"/>
  <c r="AS81" i="22725"/>
  <c r="AU81" i="22725"/>
  <c r="AW81" i="22725"/>
  <c r="AY81" i="22725"/>
  <c r="C82" i="22725"/>
  <c r="E82" i="22725"/>
  <c r="G82" i="22725"/>
  <c r="I82" i="22725"/>
  <c r="K82" i="22725"/>
  <c r="M82" i="22725"/>
  <c r="O82" i="22725"/>
  <c r="Q82" i="22725"/>
  <c r="S82" i="22725"/>
  <c r="U82" i="22725"/>
  <c r="W82" i="22725"/>
  <c r="Y82" i="22725"/>
  <c r="AA82" i="22725"/>
  <c r="AC82" i="22725"/>
  <c r="AE82" i="22725"/>
  <c r="AG82" i="22725"/>
  <c r="AI82" i="22725"/>
  <c r="AK82" i="22725"/>
  <c r="AM82" i="22725"/>
  <c r="AO82" i="22725"/>
  <c r="AQ82" i="22725"/>
  <c r="AS82" i="22725"/>
  <c r="AU82" i="22725"/>
  <c r="AW82" i="22725"/>
  <c r="AY82" i="22725"/>
  <c r="C83" i="22725"/>
  <c r="E83" i="22725"/>
  <c r="G83" i="22725"/>
  <c r="I83" i="22725"/>
  <c r="K83" i="22725"/>
  <c r="M83" i="22725"/>
  <c r="O83" i="22725"/>
  <c r="Q83" i="22725"/>
  <c r="S83" i="22725"/>
  <c r="U83" i="22725"/>
  <c r="W83" i="22725"/>
  <c r="Y83" i="22725"/>
  <c r="AA83" i="22725"/>
  <c r="AC83" i="22725"/>
  <c r="AE83" i="22725"/>
  <c r="AG83" i="22725"/>
  <c r="AI83" i="22725"/>
  <c r="AK83" i="22725"/>
  <c r="AM83" i="22725"/>
  <c r="AO83" i="22725"/>
  <c r="AQ83" i="22725"/>
  <c r="AS83" i="22725"/>
  <c r="AU83" i="22725"/>
  <c r="AW83" i="22725"/>
  <c r="AY83" i="22725"/>
  <c r="C84" i="22725"/>
  <c r="E84" i="22725"/>
  <c r="G84" i="22725"/>
  <c r="I84" i="22725"/>
  <c r="K84" i="22725"/>
  <c r="M84" i="22725"/>
  <c r="O84" i="22725"/>
  <c r="Q84" i="22725"/>
  <c r="S84" i="22725"/>
  <c r="U84" i="22725"/>
  <c r="W84" i="22725"/>
  <c r="Y84" i="22725"/>
  <c r="AA84" i="22725"/>
  <c r="AC84" i="22725"/>
  <c r="AE84" i="22725"/>
  <c r="AG84" i="22725"/>
  <c r="AI84" i="22725"/>
  <c r="AK84" i="22725"/>
  <c r="AM84" i="22725"/>
  <c r="AO84" i="22725"/>
  <c r="AQ84" i="22725"/>
  <c r="AS84" i="22725"/>
  <c r="AU84" i="22725"/>
  <c r="AW84" i="22725"/>
  <c r="AY84" i="22725"/>
  <c r="C85" i="22725"/>
  <c r="E85" i="22725"/>
  <c r="G85" i="22725"/>
  <c r="I85" i="22725"/>
  <c r="K85" i="22725"/>
  <c r="M85" i="22725"/>
  <c r="O85" i="22725"/>
  <c r="Q85" i="22725"/>
  <c r="S85" i="22725"/>
  <c r="U85" i="22725"/>
  <c r="W85" i="22725"/>
  <c r="Y85" i="22725"/>
  <c r="AA85" i="22725"/>
  <c r="AC85" i="22725"/>
  <c r="AE85" i="22725"/>
  <c r="AG85" i="22725"/>
  <c r="AI85" i="22725"/>
  <c r="AK85" i="22725"/>
  <c r="AM85" i="22725"/>
  <c r="AO85" i="22725"/>
  <c r="AQ85" i="22725"/>
  <c r="AS85" i="22725"/>
  <c r="AU85" i="22725"/>
  <c r="AW85" i="22725"/>
  <c r="AY85" i="22725"/>
  <c r="C86" i="22725"/>
  <c r="E86" i="22725"/>
  <c r="G86" i="22725"/>
  <c r="I86" i="22725"/>
  <c r="K86" i="22725"/>
  <c r="M86" i="22725"/>
  <c r="O86" i="22725"/>
  <c r="Q86" i="22725"/>
  <c r="S86" i="22725"/>
  <c r="U86" i="22725"/>
  <c r="W86" i="22725"/>
  <c r="Y86" i="22725"/>
  <c r="AA86" i="22725"/>
  <c r="AC86" i="22725"/>
  <c r="AE86" i="22725"/>
  <c r="AG86" i="22725"/>
  <c r="AI86" i="22725"/>
  <c r="AK86" i="22725"/>
  <c r="AM86" i="22725"/>
  <c r="AO86" i="22725"/>
  <c r="AQ86" i="22725"/>
  <c r="AS86" i="22725"/>
  <c r="AU86" i="22725"/>
  <c r="AW86" i="22725"/>
  <c r="AY86" i="22725"/>
  <c r="C87" i="22725"/>
  <c r="E87" i="22725"/>
  <c r="G87" i="22725"/>
  <c r="I87" i="22725"/>
  <c r="K87" i="22725"/>
  <c r="M87" i="22725"/>
  <c r="O87" i="22725"/>
  <c r="Q87" i="22725"/>
  <c r="S87" i="22725"/>
  <c r="U87" i="22725"/>
  <c r="W87" i="22725"/>
  <c r="Y87" i="22725"/>
  <c r="AA87" i="22725"/>
  <c r="AC87" i="22725"/>
  <c r="AE87" i="22725"/>
  <c r="AG87" i="22725"/>
  <c r="AI87" i="22725"/>
  <c r="AK87" i="22725"/>
  <c r="AM87" i="22725"/>
  <c r="AO87" i="22725"/>
  <c r="AQ87" i="22725"/>
  <c r="AS87" i="22725"/>
  <c r="AU87" i="22725"/>
  <c r="AW87" i="22725"/>
  <c r="AY87" i="22725"/>
  <c r="C88" i="22725"/>
  <c r="E88" i="22725"/>
  <c r="G88" i="22725"/>
  <c r="I88" i="22725"/>
  <c r="K88" i="22725"/>
  <c r="M88" i="22725"/>
  <c r="O88" i="22725"/>
  <c r="Q88" i="22725"/>
  <c r="S88" i="22725"/>
  <c r="U88" i="22725"/>
  <c r="W88" i="22725"/>
  <c r="Y88" i="22725"/>
  <c r="AA88" i="22725"/>
  <c r="AC88" i="22725"/>
  <c r="AE88" i="22725"/>
  <c r="AG88" i="22725"/>
  <c r="AI88" i="22725"/>
  <c r="AK88" i="22725"/>
  <c r="AM88" i="22725"/>
  <c r="AO88" i="22725"/>
  <c r="AQ88" i="22725"/>
  <c r="AS88" i="22725"/>
  <c r="AU88" i="22725"/>
  <c r="AW88" i="22725"/>
  <c r="AY88" i="22725"/>
  <c r="C89" i="22725"/>
  <c r="E89" i="22725"/>
  <c r="G89" i="22725"/>
  <c r="I89" i="22725"/>
  <c r="K89" i="22725"/>
  <c r="M89" i="22725"/>
  <c r="O89" i="22725"/>
  <c r="Q89" i="22725"/>
  <c r="S89" i="22725"/>
  <c r="U89" i="22725"/>
  <c r="W89" i="22725"/>
  <c r="Y89" i="22725"/>
  <c r="AA89" i="22725"/>
  <c r="AC89" i="22725"/>
  <c r="AE89" i="22725"/>
  <c r="AG89" i="22725"/>
  <c r="AI89" i="22725"/>
  <c r="AK89" i="22725"/>
  <c r="AM89" i="22725"/>
  <c r="AO89" i="22725"/>
  <c r="AQ89" i="22725"/>
  <c r="AS89" i="22725"/>
  <c r="AU89" i="22725"/>
  <c r="AW89" i="22725"/>
  <c r="AY89" i="22725"/>
  <c r="C90" i="22725"/>
  <c r="E90" i="22725"/>
  <c r="G90" i="22725"/>
  <c r="I90" i="22725"/>
  <c r="K90" i="22725"/>
  <c r="M90" i="22725"/>
  <c r="O90" i="22725"/>
  <c r="Q90" i="22725"/>
  <c r="S90" i="22725"/>
  <c r="U90" i="22725"/>
  <c r="W90" i="22725"/>
  <c r="Y90" i="22725"/>
  <c r="AA90" i="22725"/>
  <c r="AC90" i="22725"/>
  <c r="AE90" i="22725"/>
  <c r="AG90" i="22725"/>
  <c r="AI90" i="22725"/>
  <c r="AK90" i="22725"/>
  <c r="AM90" i="22725"/>
  <c r="AO90" i="22725"/>
  <c r="AQ90" i="22725"/>
  <c r="AS90" i="22725"/>
  <c r="AU90" i="22725"/>
  <c r="AW90" i="22725"/>
  <c r="AY90" i="22725"/>
  <c r="E91" i="22725"/>
  <c r="G91" i="22725"/>
  <c r="I91" i="22725"/>
  <c r="K91" i="22725"/>
  <c r="M91" i="22725"/>
  <c r="O91" i="22725"/>
  <c r="Q91" i="22725"/>
  <c r="S91" i="22725"/>
  <c r="U91" i="22725"/>
  <c r="W91" i="22725"/>
  <c r="Y91" i="22725"/>
  <c r="AA91" i="22725"/>
  <c r="AC91" i="22725"/>
  <c r="AE91" i="22725"/>
  <c r="AG91" i="22725"/>
  <c r="AI91" i="22725"/>
  <c r="AK91" i="22725"/>
  <c r="AM91" i="22725"/>
  <c r="AO91" i="22725"/>
  <c r="AQ91" i="22725"/>
  <c r="AS91" i="22725"/>
  <c r="AU91" i="22725"/>
  <c r="AW91" i="22725"/>
  <c r="AY91" i="22725"/>
  <c r="E92" i="22725"/>
  <c r="G92" i="22725"/>
  <c r="I92" i="22725"/>
  <c r="K92" i="22725"/>
  <c r="M92" i="22725"/>
  <c r="O92" i="22725"/>
  <c r="Q92" i="22725"/>
  <c r="S92" i="22725"/>
  <c r="U92" i="22725"/>
  <c r="W92" i="22725"/>
  <c r="Y92" i="22725"/>
  <c r="AA92" i="22725"/>
  <c r="AC92" i="22725"/>
  <c r="AE92" i="22725"/>
  <c r="AG92" i="22725"/>
  <c r="AI92" i="22725"/>
  <c r="AK92" i="22725"/>
  <c r="AM92" i="22725"/>
  <c r="AO92" i="22725"/>
  <c r="AQ92" i="22725"/>
  <c r="AS92" i="22725"/>
  <c r="AU92" i="22725"/>
  <c r="AW92" i="22725"/>
  <c r="AY92" i="22725"/>
  <c r="C93" i="22725"/>
  <c r="E93" i="22725"/>
  <c r="G93" i="22725"/>
  <c r="I93" i="22725"/>
  <c r="K93" i="22725"/>
  <c r="M93" i="22725"/>
  <c r="O93" i="22725"/>
  <c r="Q93" i="22725"/>
  <c r="S93" i="22725"/>
  <c r="U93" i="22725"/>
  <c r="W93" i="22725"/>
  <c r="Y93" i="22725"/>
  <c r="AA93" i="22725"/>
  <c r="AC93" i="22725"/>
  <c r="AE93" i="22725"/>
  <c r="AG93" i="22725"/>
  <c r="AI93" i="22725"/>
  <c r="AK93" i="22725"/>
  <c r="AM93" i="22725"/>
  <c r="AO93" i="22725"/>
  <c r="AQ93" i="22725"/>
  <c r="AS93" i="22725"/>
  <c r="AU93" i="22725"/>
  <c r="AW93" i="22725"/>
  <c r="AY93" i="22725"/>
  <c r="C94" i="22725"/>
  <c r="E94" i="22725"/>
  <c r="G94" i="22725"/>
  <c r="I94" i="22725"/>
  <c r="K94" i="22725"/>
  <c r="M94" i="22725"/>
  <c r="O94" i="22725"/>
  <c r="Q94" i="22725"/>
  <c r="S94" i="22725"/>
  <c r="U94" i="22725"/>
  <c r="W94" i="22725"/>
  <c r="Y94" i="22725"/>
  <c r="AA94" i="22725"/>
  <c r="AC94" i="22725"/>
  <c r="AE94" i="22725"/>
  <c r="AG94" i="22725"/>
  <c r="AI94" i="22725"/>
  <c r="AK94" i="22725"/>
  <c r="AM94" i="22725"/>
  <c r="AO94" i="22725"/>
  <c r="AQ94" i="22725"/>
  <c r="AS94" i="22725"/>
  <c r="AU94" i="22725"/>
  <c r="AW94" i="22725"/>
  <c r="AY94" i="22725"/>
  <c r="C95" i="22725"/>
  <c r="G95" i="22725"/>
  <c r="K95" i="22725"/>
  <c r="O95" i="22725"/>
  <c r="S95" i="22725"/>
  <c r="W95" i="22725"/>
  <c r="AA95" i="22725"/>
  <c r="AE95" i="22725"/>
  <c r="AI95" i="22725"/>
  <c r="AM95" i="22725"/>
  <c r="AQ95" i="22725"/>
  <c r="AU95" i="22725"/>
  <c r="AY95" i="22725"/>
  <c r="C96" i="22725"/>
  <c r="E96" i="22725"/>
  <c r="G96" i="22725"/>
  <c r="K96" i="22725"/>
  <c r="O96" i="22725"/>
  <c r="S96" i="22725"/>
  <c r="W96" i="22725"/>
  <c r="AA96" i="22725"/>
  <c r="AE96" i="22725"/>
  <c r="AI96" i="22725"/>
  <c r="AM96" i="22725"/>
  <c r="AQ96" i="22725"/>
  <c r="AU96" i="22725"/>
  <c r="AY96" i="22725"/>
  <c r="G97" i="22725"/>
  <c r="K97" i="22725"/>
  <c r="O97" i="22725"/>
  <c r="S97" i="22725"/>
  <c r="W97" i="22725"/>
  <c r="AA97" i="22725"/>
  <c r="AE97" i="22725"/>
  <c r="AI97" i="22725"/>
  <c r="AM97" i="22725"/>
  <c r="AQ97" i="22725"/>
  <c r="AU97" i="22725"/>
  <c r="AY97" i="22725"/>
  <c r="G99" i="22725"/>
  <c r="K99" i="22725"/>
  <c r="O99" i="22725"/>
  <c r="S99" i="22725"/>
  <c r="W99" i="22725"/>
  <c r="AA99" i="22725"/>
  <c r="AE99" i="22725"/>
  <c r="AI99" i="22725"/>
  <c r="AM99" i="22725"/>
  <c r="AQ99" i="22725"/>
  <c r="AU99" i="22725"/>
  <c r="AY99" i="22725"/>
  <c r="G100" i="22725"/>
  <c r="K100" i="22725"/>
  <c r="O100" i="22725"/>
  <c r="S100" i="22725"/>
  <c r="W100" i="22725"/>
  <c r="AA100" i="22725"/>
  <c r="AE100" i="22725"/>
  <c r="AI100" i="22725"/>
  <c r="AM100" i="22725"/>
  <c r="AQ100" i="22725"/>
  <c r="AU100" i="22725"/>
  <c r="AY100" i="22725"/>
  <c r="E108" i="22725"/>
  <c r="G108" i="22725"/>
  <c r="I108" i="22725"/>
  <c r="K108" i="22725"/>
  <c r="M108" i="22725"/>
  <c r="O108" i="22725"/>
  <c r="Q108" i="22725"/>
  <c r="S108" i="22725"/>
  <c r="U108" i="22725"/>
  <c r="W108" i="22725"/>
  <c r="Y108" i="22725"/>
  <c r="AA108" i="22725"/>
  <c r="AC108" i="22725"/>
  <c r="AE108" i="22725"/>
  <c r="AG108" i="22725"/>
  <c r="AI108" i="22725"/>
  <c r="AK108" i="22725"/>
  <c r="AM108" i="22725"/>
  <c r="AO108" i="22725"/>
  <c r="AQ108" i="22725"/>
  <c r="AS108" i="22725"/>
  <c r="AU108" i="22725"/>
  <c r="AW108" i="22725"/>
  <c r="AY108" i="22725"/>
  <c r="E109" i="22725"/>
  <c r="G109" i="22725"/>
  <c r="I109" i="22725"/>
  <c r="K109" i="22725"/>
  <c r="M109" i="22725"/>
  <c r="O109" i="22725"/>
  <c r="Q109" i="22725"/>
  <c r="S109" i="22725"/>
  <c r="U109" i="22725"/>
  <c r="W109" i="22725"/>
  <c r="Y109" i="22725"/>
  <c r="AA109" i="22725"/>
  <c r="AC109" i="22725"/>
  <c r="AE109" i="22725"/>
  <c r="AG109" i="22725"/>
  <c r="AI109" i="22725"/>
  <c r="AK109" i="22725"/>
  <c r="AM109" i="22725"/>
  <c r="AO109" i="22725"/>
  <c r="AQ109" i="22725"/>
  <c r="AS109" i="22725"/>
  <c r="AU109" i="22725"/>
  <c r="AW109" i="22725"/>
  <c r="AY109" i="22725"/>
  <c r="E110" i="22725"/>
  <c r="G110" i="22725"/>
  <c r="I110" i="22725"/>
  <c r="K110" i="22725"/>
  <c r="M110" i="22725"/>
  <c r="O110" i="22725"/>
  <c r="Q110" i="22725"/>
  <c r="S110" i="22725"/>
  <c r="U110" i="22725"/>
  <c r="W110" i="22725"/>
  <c r="Y110" i="22725"/>
  <c r="AA110" i="22725"/>
  <c r="AC110" i="22725"/>
  <c r="AE110" i="22725"/>
  <c r="AG110" i="22725"/>
  <c r="AI110" i="22725"/>
  <c r="AK110" i="22725"/>
  <c r="AM110" i="22725"/>
  <c r="AO110" i="22725"/>
  <c r="AQ110" i="22725"/>
  <c r="AS110" i="22725"/>
  <c r="AU110" i="22725"/>
  <c r="AW110" i="22725"/>
  <c r="AY110" i="22725"/>
  <c r="G111" i="22725"/>
  <c r="K111" i="22725"/>
  <c r="O111" i="22725"/>
  <c r="S111" i="22725"/>
  <c r="W111" i="22725"/>
  <c r="AA111" i="22725"/>
  <c r="AE111" i="22725"/>
  <c r="AI111" i="22725"/>
  <c r="AM111" i="22725"/>
  <c r="AQ111" i="22725"/>
  <c r="AU111" i="22725"/>
  <c r="AY111" i="22725"/>
  <c r="E115" i="22725"/>
  <c r="G115" i="22725"/>
  <c r="I115" i="22725"/>
  <c r="K115" i="22725"/>
  <c r="M115" i="22725"/>
  <c r="O115" i="22725"/>
  <c r="Q115" i="22725"/>
  <c r="S115" i="22725"/>
  <c r="U115" i="22725"/>
  <c r="W115" i="22725"/>
  <c r="Y115" i="22725"/>
  <c r="AA115" i="22725"/>
  <c r="AC115" i="22725"/>
  <c r="AE115" i="22725"/>
  <c r="AG115" i="22725"/>
  <c r="AI115" i="22725"/>
  <c r="AK115" i="22725"/>
  <c r="AM115" i="22725"/>
  <c r="AO115" i="22725"/>
  <c r="AQ115" i="22725"/>
  <c r="AS115" i="22725"/>
  <c r="AU115" i="22725"/>
  <c r="AW115" i="22725"/>
  <c r="AY115" i="22725"/>
  <c r="E116" i="22725"/>
  <c r="G116" i="22725"/>
  <c r="I116" i="22725"/>
  <c r="K116" i="22725"/>
  <c r="M116" i="22725"/>
  <c r="O116" i="22725"/>
  <c r="Q116" i="22725"/>
  <c r="S116" i="22725"/>
  <c r="U116" i="22725"/>
  <c r="W116" i="22725"/>
  <c r="Y116" i="22725"/>
  <c r="AA116" i="22725"/>
  <c r="AC116" i="22725"/>
  <c r="AE116" i="22725"/>
  <c r="AG116" i="22725"/>
  <c r="AI116" i="22725"/>
  <c r="AK116" i="22725"/>
  <c r="AM116" i="22725"/>
  <c r="AO116" i="22725"/>
  <c r="AQ116" i="22725"/>
  <c r="AS116" i="22725"/>
  <c r="AU116" i="22725"/>
  <c r="AW116" i="22725"/>
  <c r="AY116" i="22725"/>
  <c r="E117" i="22725"/>
  <c r="G117" i="22725"/>
  <c r="I117" i="22725"/>
  <c r="K117" i="22725"/>
  <c r="M117" i="22725"/>
  <c r="O117" i="22725"/>
  <c r="Q117" i="22725"/>
  <c r="S117" i="22725"/>
  <c r="U117" i="22725"/>
  <c r="W117" i="22725"/>
  <c r="Y117" i="22725"/>
  <c r="AA117" i="22725"/>
  <c r="AC117" i="22725"/>
  <c r="AE117" i="22725"/>
  <c r="AG117" i="22725"/>
  <c r="AI117" i="22725"/>
  <c r="AK117" i="22725"/>
  <c r="AM117" i="22725"/>
  <c r="AO117" i="22725"/>
  <c r="AQ117" i="22725"/>
  <c r="AS117" i="22725"/>
  <c r="AU117" i="22725"/>
  <c r="AW117" i="22725"/>
  <c r="AY117" i="22725"/>
  <c r="E118" i="22725"/>
  <c r="G118" i="22725"/>
  <c r="I118" i="22725"/>
  <c r="K118" i="22725"/>
  <c r="M118" i="22725"/>
  <c r="O118" i="22725"/>
  <c r="Q118" i="22725"/>
  <c r="S118" i="22725"/>
  <c r="U118" i="22725"/>
  <c r="W118" i="22725"/>
  <c r="Y118" i="22725"/>
  <c r="AA118" i="22725"/>
  <c r="AC118" i="22725"/>
  <c r="AE118" i="22725"/>
  <c r="AG118" i="22725"/>
  <c r="AI118" i="22725"/>
  <c r="AK118" i="22725"/>
  <c r="AM118" i="22725"/>
  <c r="AO118" i="22725"/>
  <c r="AQ118" i="22725"/>
  <c r="AS118" i="22725"/>
  <c r="AU118" i="22725"/>
  <c r="AW118" i="22725"/>
  <c r="AY118" i="22725"/>
  <c r="E119" i="22725"/>
  <c r="G119" i="22725"/>
  <c r="I119" i="22725"/>
  <c r="K119" i="22725"/>
  <c r="M119" i="22725"/>
  <c r="O119" i="22725"/>
  <c r="Q119" i="22725"/>
  <c r="S119" i="22725"/>
  <c r="U119" i="22725"/>
  <c r="W119" i="22725"/>
  <c r="Y119" i="22725"/>
  <c r="AA119" i="22725"/>
  <c r="AC119" i="22725"/>
  <c r="AE119" i="22725"/>
  <c r="AG119" i="22725"/>
  <c r="AI119" i="22725"/>
  <c r="AK119" i="22725"/>
  <c r="AM119" i="22725"/>
  <c r="AO119" i="22725"/>
  <c r="AQ119" i="22725"/>
  <c r="AS119" i="22725"/>
  <c r="AU119" i="22725"/>
  <c r="AW119" i="22725"/>
  <c r="AY119" i="22725"/>
  <c r="E120" i="22725"/>
  <c r="G120" i="22725"/>
  <c r="I120" i="22725"/>
  <c r="K120" i="22725"/>
  <c r="M120" i="22725"/>
  <c r="O120" i="22725"/>
  <c r="Q120" i="22725"/>
  <c r="S120" i="22725"/>
  <c r="U120" i="22725"/>
  <c r="W120" i="22725"/>
  <c r="Y120" i="22725"/>
  <c r="AA120" i="22725"/>
  <c r="AC120" i="22725"/>
  <c r="AE120" i="22725"/>
  <c r="AG120" i="22725"/>
  <c r="AI120" i="22725"/>
  <c r="AK120" i="22725"/>
  <c r="AM120" i="22725"/>
  <c r="AO120" i="22725"/>
  <c r="AQ120" i="22725"/>
  <c r="AS120" i="22725"/>
  <c r="AU120" i="22725"/>
  <c r="AW120" i="22725"/>
  <c r="AY120" i="22725"/>
  <c r="G121" i="22725"/>
  <c r="K121" i="22725"/>
  <c r="O121" i="22725"/>
  <c r="S121" i="22725"/>
  <c r="W121" i="22725"/>
  <c r="AA121" i="22725"/>
  <c r="AE121" i="22725"/>
  <c r="AI121" i="22725"/>
  <c r="AM121" i="22725"/>
  <c r="AQ121" i="22725"/>
  <c r="AU121" i="22725"/>
  <c r="AY121" i="22725"/>
  <c r="E6" i="22724"/>
  <c r="G6" i="22724"/>
  <c r="I6" i="22724"/>
  <c r="K6" i="22724"/>
  <c r="M6" i="22724"/>
  <c r="O6" i="22724"/>
  <c r="Q6" i="22724"/>
  <c r="S6" i="22724"/>
  <c r="U6" i="22724"/>
  <c r="W6" i="22724"/>
  <c r="Y6" i="22724"/>
  <c r="AA6" i="22724"/>
  <c r="D13" i="22724"/>
  <c r="D14" i="22724"/>
  <c r="D15" i="22724"/>
  <c r="D16" i="22724"/>
  <c r="D17" i="22724"/>
  <c r="D18" i="22724"/>
  <c r="D19" i="22724"/>
  <c r="D20" i="22724"/>
  <c r="D21" i="22724"/>
  <c r="D22" i="22724"/>
  <c r="D23" i="22724"/>
  <c r="D24" i="22724"/>
  <c r="D25" i="22724"/>
  <c r="D26" i="22724"/>
  <c r="D27" i="22724"/>
  <c r="D28" i="22724"/>
  <c r="D31" i="22724"/>
  <c r="E31" i="22724"/>
  <c r="D35" i="22724"/>
  <c r="E35" i="22724"/>
  <c r="G39" i="22724"/>
  <c r="I39" i="22724"/>
  <c r="K39" i="22724"/>
  <c r="M39" i="22724"/>
  <c r="O39" i="22724"/>
  <c r="Q39" i="22724"/>
  <c r="S39" i="22724"/>
  <c r="U39" i="22724"/>
  <c r="W39" i="22724"/>
  <c r="Y39" i="22724"/>
  <c r="AA39" i="22724"/>
  <c r="E41" i="22724"/>
  <c r="G41" i="22724"/>
  <c r="I41" i="22724"/>
  <c r="K41" i="22724"/>
  <c r="M41" i="22724"/>
  <c r="O41" i="22724"/>
  <c r="Q41" i="22724"/>
  <c r="S41" i="22724"/>
  <c r="U41" i="22724"/>
  <c r="W41" i="22724"/>
  <c r="Y41" i="22724"/>
  <c r="AA41" i="22724"/>
  <c r="AC41" i="22724"/>
  <c r="E42" i="22724"/>
  <c r="G42" i="22724"/>
  <c r="I42" i="22724"/>
  <c r="K42" i="22724"/>
  <c r="M42" i="22724"/>
  <c r="O42" i="22724"/>
  <c r="Q42" i="22724"/>
  <c r="S42" i="22724"/>
  <c r="U42" i="22724"/>
  <c r="W42" i="22724"/>
  <c r="Y42" i="22724"/>
  <c r="AA42" i="22724"/>
  <c r="E43" i="22724"/>
  <c r="G43" i="22724"/>
  <c r="I43" i="22724"/>
  <c r="K43" i="22724"/>
  <c r="M43" i="22724"/>
  <c r="O43" i="22724"/>
  <c r="Q43" i="22724"/>
  <c r="S43" i="22724"/>
  <c r="U43" i="22724"/>
  <c r="W43" i="22724"/>
  <c r="Y43" i="22724"/>
  <c r="AA43" i="22724"/>
  <c r="E45" i="22724"/>
  <c r="G45" i="22724"/>
  <c r="I45" i="22724"/>
  <c r="K45" i="22724"/>
  <c r="M45" i="22724"/>
  <c r="O45" i="22724"/>
  <c r="Q45" i="22724"/>
  <c r="S45" i="22724"/>
  <c r="U45" i="22724"/>
  <c r="W45" i="22724"/>
  <c r="Y45" i="22724"/>
  <c r="AA45" i="22724"/>
  <c r="E47" i="22724"/>
  <c r="G47" i="22724"/>
  <c r="I47" i="22724"/>
  <c r="K47" i="22724"/>
  <c r="M47" i="22724"/>
  <c r="O47" i="22724"/>
  <c r="Q47" i="22724"/>
  <c r="S47" i="22724"/>
  <c r="U47" i="22724"/>
  <c r="W47" i="22724"/>
  <c r="Y47" i="22724"/>
  <c r="AA47" i="22724"/>
  <c r="E49" i="22724"/>
  <c r="G49" i="22724"/>
  <c r="I49" i="22724"/>
  <c r="K49" i="22724"/>
  <c r="M49" i="22724"/>
  <c r="O49" i="22724"/>
  <c r="Q49" i="22724"/>
  <c r="S49" i="22724"/>
  <c r="U49" i="22724"/>
  <c r="W49" i="22724"/>
  <c r="Y49" i="22724"/>
  <c r="AA49" i="22724"/>
  <c r="E53" i="22724"/>
  <c r="G53" i="22724"/>
  <c r="I53" i="22724"/>
  <c r="K53" i="22724"/>
  <c r="M53" i="22724"/>
  <c r="O53" i="22724"/>
  <c r="Q53" i="22724"/>
  <c r="S53" i="22724"/>
  <c r="U53" i="22724"/>
  <c r="W53" i="22724"/>
  <c r="Y53" i="22724"/>
  <c r="AA53" i="22724"/>
  <c r="AC53" i="22724"/>
  <c r="E56" i="22724"/>
  <c r="G56" i="22724"/>
  <c r="I56" i="22724"/>
  <c r="K56" i="22724"/>
  <c r="M56" i="22724"/>
  <c r="O56" i="22724"/>
  <c r="Q56" i="22724"/>
  <c r="S56" i="22724"/>
  <c r="U56" i="22724"/>
  <c r="W56" i="22724"/>
  <c r="Y56" i="22724"/>
  <c r="AA56" i="22724"/>
  <c r="AC56" i="22724"/>
  <c r="E57" i="22724"/>
  <c r="G57" i="22724"/>
  <c r="I57" i="22724"/>
  <c r="K57" i="22724"/>
  <c r="M57" i="22724"/>
  <c r="O57" i="22724"/>
  <c r="Q57" i="22724"/>
  <c r="S57" i="22724"/>
  <c r="U57" i="22724"/>
  <c r="W57" i="22724"/>
  <c r="Y57" i="22724"/>
  <c r="AA57" i="22724"/>
  <c r="AC57" i="22724"/>
  <c r="E58" i="22724"/>
  <c r="G58" i="22724"/>
  <c r="I58" i="22724"/>
  <c r="K58" i="22724"/>
  <c r="M58" i="22724"/>
  <c r="O58" i="22724"/>
  <c r="Q58" i="22724"/>
  <c r="S58" i="22724"/>
  <c r="U58" i="22724"/>
  <c r="W58" i="22724"/>
  <c r="Y58" i="22724"/>
  <c r="AA58" i="22724"/>
  <c r="AC58" i="22724"/>
  <c r="C74" i="22724"/>
  <c r="E74" i="22724"/>
  <c r="G74" i="22724"/>
  <c r="I74" i="22724"/>
  <c r="K74" i="22724"/>
  <c r="M74" i="22724"/>
  <c r="O74" i="22724"/>
  <c r="Q74" i="22724"/>
  <c r="S74" i="22724"/>
  <c r="U74" i="22724"/>
  <c r="W74" i="22724"/>
  <c r="Y74" i="22724"/>
  <c r="AA74" i="22724"/>
  <c r="AC74" i="22724"/>
  <c r="AE74" i="22724"/>
  <c r="AG74" i="22724"/>
  <c r="AI74" i="22724"/>
  <c r="AK74" i="22724"/>
  <c r="AM74" i="22724"/>
  <c r="AO74" i="22724"/>
  <c r="AQ74" i="22724"/>
  <c r="AS74" i="22724"/>
  <c r="AU74" i="22724"/>
  <c r="AW74" i="22724"/>
  <c r="AY74" i="22724"/>
  <c r="C75" i="22724"/>
  <c r="E75" i="22724"/>
  <c r="G75" i="22724"/>
  <c r="I75" i="22724"/>
  <c r="K75" i="22724"/>
  <c r="M75" i="22724"/>
  <c r="O75" i="22724"/>
  <c r="Q75" i="22724"/>
  <c r="S75" i="22724"/>
  <c r="U75" i="22724"/>
  <c r="W75" i="22724"/>
  <c r="Y75" i="22724"/>
  <c r="AA75" i="22724"/>
  <c r="AC75" i="22724"/>
  <c r="AE75" i="22724"/>
  <c r="AG75" i="22724"/>
  <c r="AI75" i="22724"/>
  <c r="AK75" i="22724"/>
  <c r="AM75" i="22724"/>
  <c r="AO75" i="22724"/>
  <c r="AQ75" i="22724"/>
  <c r="AS75" i="22724"/>
  <c r="AU75" i="22724"/>
  <c r="AW75" i="22724"/>
  <c r="AY75" i="22724"/>
  <c r="C76" i="22724"/>
  <c r="E76" i="22724"/>
  <c r="G76" i="22724"/>
  <c r="I76" i="22724"/>
  <c r="K76" i="22724"/>
  <c r="M76" i="22724"/>
  <c r="O76" i="22724"/>
  <c r="Q76" i="22724"/>
  <c r="S76" i="22724"/>
  <c r="U76" i="22724"/>
  <c r="W76" i="22724"/>
  <c r="Y76" i="22724"/>
  <c r="AA76" i="22724"/>
  <c r="AC76" i="22724"/>
  <c r="AE76" i="22724"/>
  <c r="AG76" i="22724"/>
  <c r="AI76" i="22724"/>
  <c r="AK76" i="22724"/>
  <c r="AM76" i="22724"/>
  <c r="AO76" i="22724"/>
  <c r="AQ76" i="22724"/>
  <c r="AS76" i="22724"/>
  <c r="AU76" i="22724"/>
  <c r="AW76" i="22724"/>
  <c r="AY76" i="22724"/>
  <c r="C77" i="22724"/>
  <c r="E77" i="22724"/>
  <c r="G77" i="22724"/>
  <c r="I77" i="22724"/>
  <c r="K77" i="22724"/>
  <c r="M77" i="22724"/>
  <c r="O77" i="22724"/>
  <c r="Q77" i="22724"/>
  <c r="S77" i="22724"/>
  <c r="U77" i="22724"/>
  <c r="W77" i="22724"/>
  <c r="Y77" i="22724"/>
  <c r="AA77" i="22724"/>
  <c r="AC77" i="22724"/>
  <c r="AE77" i="22724"/>
  <c r="AG77" i="22724"/>
  <c r="AI77" i="22724"/>
  <c r="AK77" i="22724"/>
  <c r="AM77" i="22724"/>
  <c r="AO77" i="22724"/>
  <c r="AQ77" i="22724"/>
  <c r="AS77" i="22724"/>
  <c r="AU77" i="22724"/>
  <c r="AW77" i="22724"/>
  <c r="AY77" i="22724"/>
  <c r="C78" i="22724"/>
  <c r="E78" i="22724"/>
  <c r="G78" i="22724"/>
  <c r="I78" i="22724"/>
  <c r="K78" i="22724"/>
  <c r="M78" i="22724"/>
  <c r="O78" i="22724"/>
  <c r="Q78" i="22724"/>
  <c r="S78" i="22724"/>
  <c r="U78" i="22724"/>
  <c r="W78" i="22724"/>
  <c r="Y78" i="22724"/>
  <c r="AA78" i="22724"/>
  <c r="AC78" i="22724"/>
  <c r="AE78" i="22724"/>
  <c r="AG78" i="22724"/>
  <c r="AI78" i="22724"/>
  <c r="AK78" i="22724"/>
  <c r="AM78" i="22724"/>
  <c r="AO78" i="22724"/>
  <c r="AQ78" i="22724"/>
  <c r="AS78" i="22724"/>
  <c r="AU78" i="22724"/>
  <c r="AW78" i="22724"/>
  <c r="AY78" i="22724"/>
  <c r="C79" i="22724"/>
  <c r="E79" i="22724"/>
  <c r="G79" i="22724"/>
  <c r="I79" i="22724"/>
  <c r="K79" i="22724"/>
  <c r="M79" i="22724"/>
  <c r="O79" i="22724"/>
  <c r="Q79" i="22724"/>
  <c r="S79" i="22724"/>
  <c r="U79" i="22724"/>
  <c r="W79" i="22724"/>
  <c r="Y79" i="22724"/>
  <c r="AA79" i="22724"/>
  <c r="AC79" i="22724"/>
  <c r="AE79" i="22724"/>
  <c r="AG79" i="22724"/>
  <c r="AI79" i="22724"/>
  <c r="AK79" i="22724"/>
  <c r="AM79" i="22724"/>
  <c r="AO79" i="22724"/>
  <c r="AQ79" i="22724"/>
  <c r="AS79" i="22724"/>
  <c r="AU79" i="22724"/>
  <c r="AW79" i="22724"/>
  <c r="AY79" i="22724"/>
  <c r="C80" i="22724"/>
  <c r="E80" i="22724"/>
  <c r="G80" i="22724"/>
  <c r="I80" i="22724"/>
  <c r="K80" i="22724"/>
  <c r="M80" i="22724"/>
  <c r="O80" i="22724"/>
  <c r="Q80" i="22724"/>
  <c r="S80" i="22724"/>
  <c r="U80" i="22724"/>
  <c r="W80" i="22724"/>
  <c r="Y80" i="22724"/>
  <c r="AA80" i="22724"/>
  <c r="AC80" i="22724"/>
  <c r="AE80" i="22724"/>
  <c r="AG80" i="22724"/>
  <c r="AI80" i="22724"/>
  <c r="AK80" i="22724"/>
  <c r="AM80" i="22724"/>
  <c r="AO80" i="22724"/>
  <c r="AQ80" i="22724"/>
  <c r="AS80" i="22724"/>
  <c r="AU80" i="22724"/>
  <c r="AW80" i="22724"/>
  <c r="AY80" i="22724"/>
  <c r="C81" i="22724"/>
  <c r="E81" i="22724"/>
  <c r="G81" i="22724"/>
  <c r="I81" i="22724"/>
  <c r="K81" i="22724"/>
  <c r="M81" i="22724"/>
  <c r="O81" i="22724"/>
  <c r="Q81" i="22724"/>
  <c r="S81" i="22724"/>
  <c r="U81" i="22724"/>
  <c r="W81" i="22724"/>
  <c r="Y81" i="22724"/>
  <c r="AA81" i="22724"/>
  <c r="AC81" i="22724"/>
  <c r="AE81" i="22724"/>
  <c r="AG81" i="22724"/>
  <c r="AI81" i="22724"/>
  <c r="AK81" i="22724"/>
  <c r="AM81" i="22724"/>
  <c r="AO81" i="22724"/>
  <c r="AQ81" i="22724"/>
  <c r="AS81" i="22724"/>
  <c r="AU81" i="22724"/>
  <c r="AW81" i="22724"/>
  <c r="AY81" i="22724"/>
  <c r="C82" i="22724"/>
  <c r="E82" i="22724"/>
  <c r="G82" i="22724"/>
  <c r="I82" i="22724"/>
  <c r="K82" i="22724"/>
  <c r="M82" i="22724"/>
  <c r="O82" i="22724"/>
  <c r="Q82" i="22724"/>
  <c r="S82" i="22724"/>
  <c r="U82" i="22724"/>
  <c r="W82" i="22724"/>
  <c r="Y82" i="22724"/>
  <c r="AA82" i="22724"/>
  <c r="AC82" i="22724"/>
  <c r="AE82" i="22724"/>
  <c r="AG82" i="22724"/>
  <c r="AI82" i="22724"/>
  <c r="AK82" i="22724"/>
  <c r="AM82" i="22724"/>
  <c r="AO82" i="22724"/>
  <c r="AQ82" i="22724"/>
  <c r="AS82" i="22724"/>
  <c r="AU82" i="22724"/>
  <c r="AW82" i="22724"/>
  <c r="AY82" i="22724"/>
  <c r="C83" i="22724"/>
  <c r="E83" i="22724"/>
  <c r="G83" i="22724"/>
  <c r="I83" i="22724"/>
  <c r="K83" i="22724"/>
  <c r="M83" i="22724"/>
  <c r="O83" i="22724"/>
  <c r="Q83" i="22724"/>
  <c r="S83" i="22724"/>
  <c r="U83" i="22724"/>
  <c r="W83" i="22724"/>
  <c r="Y83" i="22724"/>
  <c r="AA83" i="22724"/>
  <c r="AC83" i="22724"/>
  <c r="AE83" i="22724"/>
  <c r="AG83" i="22724"/>
  <c r="AI83" i="22724"/>
  <c r="AK83" i="22724"/>
  <c r="AM83" i="22724"/>
  <c r="AO83" i="22724"/>
  <c r="AQ83" i="22724"/>
  <c r="AS83" i="22724"/>
  <c r="AU83" i="22724"/>
  <c r="AW83" i="22724"/>
  <c r="AY83" i="22724"/>
  <c r="C84" i="22724"/>
  <c r="E84" i="22724"/>
  <c r="G84" i="22724"/>
  <c r="I84" i="22724"/>
  <c r="K84" i="22724"/>
  <c r="M84" i="22724"/>
  <c r="O84" i="22724"/>
  <c r="Q84" i="22724"/>
  <c r="S84" i="22724"/>
  <c r="U84" i="22724"/>
  <c r="W84" i="22724"/>
  <c r="Y84" i="22724"/>
  <c r="AA84" i="22724"/>
  <c r="AC84" i="22724"/>
  <c r="AE84" i="22724"/>
  <c r="AG84" i="22724"/>
  <c r="AI84" i="22724"/>
  <c r="AK84" i="22724"/>
  <c r="AM84" i="22724"/>
  <c r="AO84" i="22724"/>
  <c r="AQ84" i="22724"/>
  <c r="AS84" i="22724"/>
  <c r="AU84" i="22724"/>
  <c r="AW84" i="22724"/>
  <c r="AY84" i="22724"/>
  <c r="C85" i="22724"/>
  <c r="E85" i="22724"/>
  <c r="G85" i="22724"/>
  <c r="I85" i="22724"/>
  <c r="K85" i="22724"/>
  <c r="M85" i="22724"/>
  <c r="O85" i="22724"/>
  <c r="Q85" i="22724"/>
  <c r="S85" i="22724"/>
  <c r="U85" i="22724"/>
  <c r="W85" i="22724"/>
  <c r="Y85" i="22724"/>
  <c r="AA85" i="22724"/>
  <c r="AC85" i="22724"/>
  <c r="AE85" i="22724"/>
  <c r="AG85" i="22724"/>
  <c r="AI85" i="22724"/>
  <c r="AK85" i="22724"/>
  <c r="AM85" i="22724"/>
  <c r="AO85" i="22724"/>
  <c r="AQ85" i="22724"/>
  <c r="AS85" i="22724"/>
  <c r="AU85" i="22724"/>
  <c r="AW85" i="22724"/>
  <c r="AY85" i="22724"/>
  <c r="C86" i="22724"/>
  <c r="E86" i="22724"/>
  <c r="G86" i="22724"/>
  <c r="I86" i="22724"/>
  <c r="K86" i="22724"/>
  <c r="M86" i="22724"/>
  <c r="O86" i="22724"/>
  <c r="Q86" i="22724"/>
  <c r="S86" i="22724"/>
  <c r="U86" i="22724"/>
  <c r="W86" i="22724"/>
  <c r="Y86" i="22724"/>
  <c r="AA86" i="22724"/>
  <c r="AC86" i="22724"/>
  <c r="AE86" i="22724"/>
  <c r="AG86" i="22724"/>
  <c r="AI86" i="22724"/>
  <c r="AK86" i="22724"/>
  <c r="AM86" i="22724"/>
  <c r="AO86" i="22724"/>
  <c r="AQ86" i="22724"/>
  <c r="AS86" i="22724"/>
  <c r="AU86" i="22724"/>
  <c r="AW86" i="22724"/>
  <c r="AY86" i="22724"/>
  <c r="C87" i="22724"/>
  <c r="E87" i="22724"/>
  <c r="G87" i="22724"/>
  <c r="I87" i="22724"/>
  <c r="K87" i="22724"/>
  <c r="M87" i="22724"/>
  <c r="O87" i="22724"/>
  <c r="Q87" i="22724"/>
  <c r="S87" i="22724"/>
  <c r="U87" i="22724"/>
  <c r="W87" i="22724"/>
  <c r="Y87" i="22724"/>
  <c r="AA87" i="22724"/>
  <c r="AC87" i="22724"/>
  <c r="AE87" i="22724"/>
  <c r="AG87" i="22724"/>
  <c r="AI87" i="22724"/>
  <c r="AK87" i="22724"/>
  <c r="AM87" i="22724"/>
  <c r="AO87" i="22724"/>
  <c r="AQ87" i="22724"/>
  <c r="AS87" i="22724"/>
  <c r="AU87" i="22724"/>
  <c r="AW87" i="22724"/>
  <c r="AY87" i="22724"/>
  <c r="C88" i="22724"/>
  <c r="E88" i="22724"/>
  <c r="G88" i="22724"/>
  <c r="I88" i="22724"/>
  <c r="K88" i="22724"/>
  <c r="M88" i="22724"/>
  <c r="O88" i="22724"/>
  <c r="Q88" i="22724"/>
  <c r="S88" i="22724"/>
  <c r="U88" i="22724"/>
  <c r="W88" i="22724"/>
  <c r="Y88" i="22724"/>
  <c r="AA88" i="22724"/>
  <c r="AC88" i="22724"/>
  <c r="AE88" i="22724"/>
  <c r="AG88" i="22724"/>
  <c r="AI88" i="22724"/>
  <c r="AK88" i="22724"/>
  <c r="AM88" i="22724"/>
  <c r="AO88" i="22724"/>
  <c r="AQ88" i="22724"/>
  <c r="AS88" i="22724"/>
  <c r="AU88" i="22724"/>
  <c r="AW88" i="22724"/>
  <c r="AY88" i="22724"/>
  <c r="C89" i="22724"/>
  <c r="E89" i="22724"/>
  <c r="G89" i="22724"/>
  <c r="I89" i="22724"/>
  <c r="K89" i="22724"/>
  <c r="M89" i="22724"/>
  <c r="O89" i="22724"/>
  <c r="Q89" i="22724"/>
  <c r="S89" i="22724"/>
  <c r="U89" i="22724"/>
  <c r="W89" i="22724"/>
  <c r="Y89" i="22724"/>
  <c r="AA89" i="22724"/>
  <c r="AC89" i="22724"/>
  <c r="AE89" i="22724"/>
  <c r="AG89" i="22724"/>
  <c r="AI89" i="22724"/>
  <c r="AK89" i="22724"/>
  <c r="AM89" i="22724"/>
  <c r="AO89" i="22724"/>
  <c r="AQ89" i="22724"/>
  <c r="AS89" i="22724"/>
  <c r="AU89" i="22724"/>
  <c r="AW89" i="22724"/>
  <c r="AY89" i="22724"/>
  <c r="C90" i="22724"/>
  <c r="E90" i="22724"/>
  <c r="G90" i="22724"/>
  <c r="I90" i="22724"/>
  <c r="K90" i="22724"/>
  <c r="M90" i="22724"/>
  <c r="O90" i="22724"/>
  <c r="Q90" i="22724"/>
  <c r="S90" i="22724"/>
  <c r="U90" i="22724"/>
  <c r="W90" i="22724"/>
  <c r="Y90" i="22724"/>
  <c r="AA90" i="22724"/>
  <c r="AC90" i="22724"/>
  <c r="AE90" i="22724"/>
  <c r="AG90" i="22724"/>
  <c r="AI90" i="22724"/>
  <c r="AK90" i="22724"/>
  <c r="AM90" i="22724"/>
  <c r="AO90" i="22724"/>
  <c r="AQ90" i="22724"/>
  <c r="AS90" i="22724"/>
  <c r="AU90" i="22724"/>
  <c r="AW90" i="22724"/>
  <c r="AY90" i="22724"/>
  <c r="E91" i="22724"/>
  <c r="G91" i="22724"/>
  <c r="I91" i="22724"/>
  <c r="K91" i="22724"/>
  <c r="M91" i="22724"/>
  <c r="O91" i="22724"/>
  <c r="Q91" i="22724"/>
  <c r="S91" i="22724"/>
  <c r="U91" i="22724"/>
  <c r="W91" i="22724"/>
  <c r="Y91" i="22724"/>
  <c r="AA91" i="22724"/>
  <c r="AC91" i="22724"/>
  <c r="AE91" i="22724"/>
  <c r="AG91" i="22724"/>
  <c r="AI91" i="22724"/>
  <c r="AK91" i="22724"/>
  <c r="AM91" i="22724"/>
  <c r="AO91" i="22724"/>
  <c r="AQ91" i="22724"/>
  <c r="AS91" i="22724"/>
  <c r="AU91" i="22724"/>
  <c r="AW91" i="22724"/>
  <c r="AY91" i="22724"/>
  <c r="E92" i="22724"/>
  <c r="G92" i="22724"/>
  <c r="I92" i="22724"/>
  <c r="K92" i="22724"/>
  <c r="M92" i="22724"/>
  <c r="O92" i="22724"/>
  <c r="Q92" i="22724"/>
  <c r="S92" i="22724"/>
  <c r="U92" i="22724"/>
  <c r="W92" i="22724"/>
  <c r="Y92" i="22724"/>
  <c r="AA92" i="22724"/>
  <c r="AC92" i="22724"/>
  <c r="AE92" i="22724"/>
  <c r="AG92" i="22724"/>
  <c r="AI92" i="22724"/>
  <c r="AK92" i="22724"/>
  <c r="AM92" i="22724"/>
  <c r="AO92" i="22724"/>
  <c r="AQ92" i="22724"/>
  <c r="AS92" i="22724"/>
  <c r="AU92" i="22724"/>
  <c r="AW92" i="22724"/>
  <c r="AY92" i="22724"/>
  <c r="C93" i="22724"/>
  <c r="E93" i="22724"/>
  <c r="G93" i="22724"/>
  <c r="I93" i="22724"/>
  <c r="K93" i="22724"/>
  <c r="M93" i="22724"/>
  <c r="O93" i="22724"/>
  <c r="Q93" i="22724"/>
  <c r="S93" i="22724"/>
  <c r="U93" i="22724"/>
  <c r="W93" i="22724"/>
  <c r="Y93" i="22724"/>
  <c r="AA93" i="22724"/>
  <c r="AC93" i="22724"/>
  <c r="AE93" i="22724"/>
  <c r="AG93" i="22724"/>
  <c r="AI93" i="22724"/>
  <c r="AK93" i="22724"/>
  <c r="AM93" i="22724"/>
  <c r="AO93" i="22724"/>
  <c r="AQ93" i="22724"/>
  <c r="AS93" i="22724"/>
  <c r="AU93" i="22724"/>
  <c r="AW93" i="22724"/>
  <c r="AY93" i="22724"/>
  <c r="C94" i="22724"/>
  <c r="E94" i="22724"/>
  <c r="G94" i="22724"/>
  <c r="I94" i="22724"/>
  <c r="K94" i="22724"/>
  <c r="M94" i="22724"/>
  <c r="O94" i="22724"/>
  <c r="Q94" i="22724"/>
  <c r="S94" i="22724"/>
  <c r="U94" i="22724"/>
  <c r="W94" i="22724"/>
  <c r="Y94" i="22724"/>
  <c r="AA94" i="22724"/>
  <c r="AC94" i="22724"/>
  <c r="AE94" i="22724"/>
  <c r="AG94" i="22724"/>
  <c r="AI94" i="22724"/>
  <c r="AK94" i="22724"/>
  <c r="AM94" i="22724"/>
  <c r="AO94" i="22724"/>
  <c r="AQ94" i="22724"/>
  <c r="AS94" i="22724"/>
  <c r="AU94" i="22724"/>
  <c r="AW94" i="22724"/>
  <c r="AY94" i="22724"/>
  <c r="C95" i="22724"/>
  <c r="G95" i="22724"/>
  <c r="K95" i="22724"/>
  <c r="O95" i="22724"/>
  <c r="S95" i="22724"/>
  <c r="W95" i="22724"/>
  <c r="AA95" i="22724"/>
  <c r="AE95" i="22724"/>
  <c r="AI95" i="22724"/>
  <c r="AM95" i="22724"/>
  <c r="AQ95" i="22724"/>
  <c r="AU95" i="22724"/>
  <c r="AY95" i="22724"/>
  <c r="C96" i="22724"/>
  <c r="E96" i="22724"/>
  <c r="G96" i="22724"/>
  <c r="K96" i="22724"/>
  <c r="O96" i="22724"/>
  <c r="S96" i="22724"/>
  <c r="W96" i="22724"/>
  <c r="AA96" i="22724"/>
  <c r="AE96" i="22724"/>
  <c r="AI96" i="22724"/>
  <c r="AM96" i="22724"/>
  <c r="AQ96" i="22724"/>
  <c r="AU96" i="22724"/>
  <c r="AY96" i="22724"/>
  <c r="G97" i="22724"/>
  <c r="K97" i="22724"/>
  <c r="O97" i="22724"/>
  <c r="S97" i="22724"/>
  <c r="W97" i="22724"/>
  <c r="AA97" i="22724"/>
  <c r="AE97" i="22724"/>
  <c r="AI97" i="22724"/>
  <c r="AM97" i="22724"/>
  <c r="AQ97" i="22724"/>
  <c r="AU97" i="22724"/>
  <c r="AY97" i="22724"/>
  <c r="G99" i="22724"/>
  <c r="K99" i="22724"/>
  <c r="O99" i="22724"/>
  <c r="S99" i="22724"/>
  <c r="W99" i="22724"/>
  <c r="AA99" i="22724"/>
  <c r="AE99" i="22724"/>
  <c r="AI99" i="22724"/>
  <c r="AM99" i="22724"/>
  <c r="AQ99" i="22724"/>
  <c r="AU99" i="22724"/>
  <c r="AY99" i="22724"/>
  <c r="G100" i="22724"/>
  <c r="K100" i="22724"/>
  <c r="O100" i="22724"/>
  <c r="S100" i="22724"/>
  <c r="W100" i="22724"/>
  <c r="AA100" i="22724"/>
  <c r="AE100" i="22724"/>
  <c r="AI100" i="22724"/>
  <c r="AM100" i="22724"/>
  <c r="AQ100" i="22724"/>
  <c r="AU100" i="22724"/>
  <c r="AY100" i="22724"/>
  <c r="E108" i="22724"/>
  <c r="G108" i="22724"/>
  <c r="I108" i="22724"/>
  <c r="K108" i="22724"/>
  <c r="M108" i="22724"/>
  <c r="O108" i="22724"/>
  <c r="Q108" i="22724"/>
  <c r="S108" i="22724"/>
  <c r="U108" i="22724"/>
  <c r="W108" i="22724"/>
  <c r="Y108" i="22724"/>
  <c r="AA108" i="22724"/>
  <c r="AC108" i="22724"/>
  <c r="AE108" i="22724"/>
  <c r="AG108" i="22724"/>
  <c r="AI108" i="22724"/>
  <c r="AK108" i="22724"/>
  <c r="AM108" i="22724"/>
  <c r="AO108" i="22724"/>
  <c r="AQ108" i="22724"/>
  <c r="AS108" i="22724"/>
  <c r="AU108" i="22724"/>
  <c r="AW108" i="22724"/>
  <c r="AY108" i="22724"/>
  <c r="E109" i="22724"/>
  <c r="G109" i="22724"/>
  <c r="I109" i="22724"/>
  <c r="K109" i="22724"/>
  <c r="M109" i="22724"/>
  <c r="O109" i="22724"/>
  <c r="Q109" i="22724"/>
  <c r="S109" i="22724"/>
  <c r="U109" i="22724"/>
  <c r="W109" i="22724"/>
  <c r="Y109" i="22724"/>
  <c r="AA109" i="22724"/>
  <c r="AC109" i="22724"/>
  <c r="AE109" i="22724"/>
  <c r="AG109" i="22724"/>
  <c r="AI109" i="22724"/>
  <c r="AK109" i="22724"/>
  <c r="AM109" i="22724"/>
  <c r="AO109" i="22724"/>
  <c r="AQ109" i="22724"/>
  <c r="AS109" i="22724"/>
  <c r="AU109" i="22724"/>
  <c r="AW109" i="22724"/>
  <c r="AY109" i="22724"/>
  <c r="E110" i="22724"/>
  <c r="G110" i="22724"/>
  <c r="I110" i="22724"/>
  <c r="K110" i="22724"/>
  <c r="M110" i="22724"/>
  <c r="O110" i="22724"/>
  <c r="Q110" i="22724"/>
  <c r="S110" i="22724"/>
  <c r="U110" i="22724"/>
  <c r="W110" i="22724"/>
  <c r="Y110" i="22724"/>
  <c r="AA110" i="22724"/>
  <c r="AC110" i="22724"/>
  <c r="AE110" i="22724"/>
  <c r="AG110" i="22724"/>
  <c r="AI110" i="22724"/>
  <c r="AK110" i="22724"/>
  <c r="AM110" i="22724"/>
  <c r="AO110" i="22724"/>
  <c r="AQ110" i="22724"/>
  <c r="AS110" i="22724"/>
  <c r="AU110" i="22724"/>
  <c r="AW110" i="22724"/>
  <c r="AY110" i="22724"/>
  <c r="G111" i="22724"/>
  <c r="K111" i="22724"/>
  <c r="O111" i="22724"/>
  <c r="S111" i="22724"/>
  <c r="W111" i="22724"/>
  <c r="AA111" i="22724"/>
  <c r="AE111" i="22724"/>
  <c r="AI111" i="22724"/>
  <c r="AM111" i="22724"/>
  <c r="AQ111" i="22724"/>
  <c r="AU111" i="22724"/>
  <c r="AY111" i="22724"/>
  <c r="E115" i="22724"/>
  <c r="G115" i="22724"/>
  <c r="I115" i="22724"/>
  <c r="K115" i="22724"/>
  <c r="M115" i="22724"/>
  <c r="O115" i="22724"/>
  <c r="Q115" i="22724"/>
  <c r="S115" i="22724"/>
  <c r="U115" i="22724"/>
  <c r="W115" i="22724"/>
  <c r="Y115" i="22724"/>
  <c r="AA115" i="22724"/>
  <c r="AC115" i="22724"/>
  <c r="AE115" i="22724"/>
  <c r="AG115" i="22724"/>
  <c r="AI115" i="22724"/>
  <c r="AK115" i="22724"/>
  <c r="AM115" i="22724"/>
  <c r="AO115" i="22724"/>
  <c r="AQ115" i="22724"/>
  <c r="AS115" i="22724"/>
  <c r="AU115" i="22724"/>
  <c r="AW115" i="22724"/>
  <c r="AY115" i="22724"/>
  <c r="E116" i="22724"/>
  <c r="G116" i="22724"/>
  <c r="I116" i="22724"/>
  <c r="K116" i="22724"/>
  <c r="M116" i="22724"/>
  <c r="O116" i="22724"/>
  <c r="Q116" i="22724"/>
  <c r="S116" i="22724"/>
  <c r="U116" i="22724"/>
  <c r="W116" i="22724"/>
  <c r="Y116" i="22724"/>
  <c r="AA116" i="22724"/>
  <c r="AC116" i="22724"/>
  <c r="AE116" i="22724"/>
  <c r="AG116" i="22724"/>
  <c r="AI116" i="22724"/>
  <c r="AK116" i="22724"/>
  <c r="AM116" i="22724"/>
  <c r="AO116" i="22724"/>
  <c r="AQ116" i="22724"/>
  <c r="AS116" i="22724"/>
  <c r="AU116" i="22724"/>
  <c r="AW116" i="22724"/>
  <c r="AY116" i="22724"/>
  <c r="E117" i="22724"/>
  <c r="G117" i="22724"/>
  <c r="I117" i="22724"/>
  <c r="K117" i="22724"/>
  <c r="M117" i="22724"/>
  <c r="O117" i="22724"/>
  <c r="Q117" i="22724"/>
  <c r="S117" i="22724"/>
  <c r="U117" i="22724"/>
  <c r="W117" i="22724"/>
  <c r="Y117" i="22724"/>
  <c r="AA117" i="22724"/>
  <c r="AC117" i="22724"/>
  <c r="AE117" i="22724"/>
  <c r="AG117" i="22724"/>
  <c r="AI117" i="22724"/>
  <c r="AK117" i="22724"/>
  <c r="AM117" i="22724"/>
  <c r="AO117" i="22724"/>
  <c r="AQ117" i="22724"/>
  <c r="AS117" i="22724"/>
  <c r="AU117" i="22724"/>
  <c r="AW117" i="22724"/>
  <c r="AY117" i="22724"/>
  <c r="E118" i="22724"/>
  <c r="G118" i="22724"/>
  <c r="I118" i="22724"/>
  <c r="K118" i="22724"/>
  <c r="M118" i="22724"/>
  <c r="O118" i="22724"/>
  <c r="Q118" i="22724"/>
  <c r="S118" i="22724"/>
  <c r="U118" i="22724"/>
  <c r="W118" i="22724"/>
  <c r="Y118" i="22724"/>
  <c r="AA118" i="22724"/>
  <c r="AC118" i="22724"/>
  <c r="AE118" i="22724"/>
  <c r="AG118" i="22724"/>
  <c r="AI118" i="22724"/>
  <c r="AK118" i="22724"/>
  <c r="AM118" i="22724"/>
  <c r="AO118" i="22724"/>
  <c r="AQ118" i="22724"/>
  <c r="AS118" i="22724"/>
  <c r="AU118" i="22724"/>
  <c r="AW118" i="22724"/>
  <c r="AY118" i="22724"/>
  <c r="E119" i="22724"/>
  <c r="G119" i="22724"/>
  <c r="I119" i="22724"/>
  <c r="K119" i="22724"/>
  <c r="M119" i="22724"/>
  <c r="O119" i="22724"/>
  <c r="Q119" i="22724"/>
  <c r="S119" i="22724"/>
  <c r="U119" i="22724"/>
  <c r="W119" i="22724"/>
  <c r="Y119" i="22724"/>
  <c r="AA119" i="22724"/>
  <c r="AC119" i="22724"/>
  <c r="AE119" i="22724"/>
  <c r="AG119" i="22724"/>
  <c r="AI119" i="22724"/>
  <c r="AK119" i="22724"/>
  <c r="AM119" i="22724"/>
  <c r="AO119" i="22724"/>
  <c r="AQ119" i="22724"/>
  <c r="AS119" i="22724"/>
  <c r="AU119" i="22724"/>
  <c r="AW119" i="22724"/>
  <c r="AY119" i="22724"/>
  <c r="E120" i="22724"/>
  <c r="G120" i="22724"/>
  <c r="I120" i="22724"/>
  <c r="K120" i="22724"/>
  <c r="M120" i="22724"/>
  <c r="O120" i="22724"/>
  <c r="Q120" i="22724"/>
  <c r="S120" i="22724"/>
  <c r="U120" i="22724"/>
  <c r="W120" i="22724"/>
  <c r="Y120" i="22724"/>
  <c r="AA120" i="22724"/>
  <c r="AC120" i="22724"/>
  <c r="AE120" i="22724"/>
  <c r="AG120" i="22724"/>
  <c r="AI120" i="22724"/>
  <c r="AK120" i="22724"/>
  <c r="AM120" i="22724"/>
  <c r="AO120" i="22724"/>
  <c r="AQ120" i="22724"/>
  <c r="AS120" i="22724"/>
  <c r="AU120" i="22724"/>
  <c r="AW120" i="22724"/>
  <c r="AY120" i="22724"/>
  <c r="G121" i="22724"/>
  <c r="K121" i="22724"/>
  <c r="O121" i="22724"/>
  <c r="S121" i="22724"/>
  <c r="W121" i="22724"/>
  <c r="AA121" i="22724"/>
  <c r="AE121" i="22724"/>
  <c r="AI121" i="22724"/>
  <c r="AM121" i="22724"/>
  <c r="AQ121" i="22724"/>
  <c r="AU121" i="22724"/>
  <c r="AY121" i="22724"/>
  <c r="E6" i="22727"/>
  <c r="G6" i="22727"/>
  <c r="I6" i="22727"/>
  <c r="K6" i="22727"/>
  <c r="M6" i="22727"/>
  <c r="O6" i="22727"/>
  <c r="Q6" i="22727"/>
  <c r="S6" i="22727"/>
  <c r="U6" i="22727"/>
  <c r="W6" i="22727"/>
  <c r="Y6" i="22727"/>
  <c r="AA6" i="22727"/>
  <c r="D13" i="22727"/>
  <c r="D14" i="22727"/>
  <c r="D15" i="22727"/>
  <c r="D16" i="22727"/>
  <c r="D17" i="22727"/>
  <c r="D18" i="22727"/>
  <c r="D19" i="22727"/>
  <c r="D20" i="22727"/>
  <c r="D21" i="22727"/>
  <c r="D22" i="22727"/>
  <c r="D23" i="22727"/>
  <c r="D24" i="22727"/>
  <c r="D25" i="22727"/>
  <c r="D26" i="22727"/>
  <c r="D27" i="22727"/>
  <c r="D28" i="22727"/>
  <c r="D31" i="22727"/>
  <c r="E31" i="22727"/>
  <c r="D35" i="22727"/>
  <c r="E35" i="22727"/>
  <c r="G39" i="22727"/>
  <c r="I39" i="22727"/>
  <c r="K39" i="22727"/>
  <c r="M39" i="22727"/>
  <c r="O39" i="22727"/>
  <c r="Q39" i="22727"/>
  <c r="S39" i="22727"/>
  <c r="U39" i="22727"/>
  <c r="W39" i="22727"/>
  <c r="Y39" i="22727"/>
  <c r="AA39" i="22727"/>
  <c r="E41" i="22727"/>
  <c r="G41" i="22727"/>
  <c r="I41" i="22727"/>
  <c r="K41" i="22727"/>
  <c r="M41" i="22727"/>
  <c r="O41" i="22727"/>
  <c r="Q41" i="22727"/>
  <c r="S41" i="22727"/>
  <c r="U41" i="22727"/>
  <c r="W41" i="22727"/>
  <c r="Y41" i="22727"/>
  <c r="AA41" i="22727"/>
  <c r="AC41" i="22727"/>
  <c r="E42" i="22727"/>
  <c r="G42" i="22727"/>
  <c r="I42" i="22727"/>
  <c r="K42" i="22727"/>
  <c r="M42" i="22727"/>
  <c r="O42" i="22727"/>
  <c r="Q42" i="22727"/>
  <c r="S42" i="22727"/>
  <c r="U42" i="22727"/>
  <c r="W42" i="22727"/>
  <c r="Y42" i="22727"/>
  <c r="AA42" i="22727"/>
  <c r="E43" i="22727"/>
  <c r="G43" i="22727"/>
  <c r="I43" i="22727"/>
  <c r="K43" i="22727"/>
  <c r="M43" i="22727"/>
  <c r="O43" i="22727"/>
  <c r="Q43" i="22727"/>
  <c r="S43" i="22727"/>
  <c r="U43" i="22727"/>
  <c r="W43" i="22727"/>
  <c r="Y43" i="22727"/>
  <c r="AA43" i="22727"/>
  <c r="E45" i="22727"/>
  <c r="G45" i="22727"/>
  <c r="I45" i="22727"/>
  <c r="K45" i="22727"/>
  <c r="M45" i="22727"/>
  <c r="O45" i="22727"/>
  <c r="Q45" i="22727"/>
  <c r="S45" i="22727"/>
  <c r="U45" i="22727"/>
  <c r="W45" i="22727"/>
  <c r="Y45" i="22727"/>
  <c r="AA45" i="22727"/>
  <c r="E47" i="22727"/>
  <c r="G47" i="22727"/>
  <c r="I47" i="22727"/>
  <c r="K47" i="22727"/>
  <c r="M47" i="22727"/>
  <c r="O47" i="22727"/>
  <c r="Q47" i="22727"/>
  <c r="S47" i="22727"/>
  <c r="U47" i="22727"/>
  <c r="W47" i="22727"/>
  <c r="Y47" i="22727"/>
  <c r="AA47" i="22727"/>
  <c r="E49" i="22727"/>
  <c r="G49" i="22727"/>
  <c r="I49" i="22727"/>
  <c r="K49" i="22727"/>
  <c r="M49" i="22727"/>
  <c r="O49" i="22727"/>
  <c r="Q49" i="22727"/>
  <c r="S49" i="22727"/>
  <c r="U49" i="22727"/>
  <c r="W49" i="22727"/>
  <c r="Y49" i="22727"/>
  <c r="AA49" i="22727"/>
  <c r="E53" i="22727"/>
  <c r="G53" i="22727"/>
  <c r="I53" i="22727"/>
  <c r="K53" i="22727"/>
  <c r="M53" i="22727"/>
  <c r="O53" i="22727"/>
  <c r="Q53" i="22727"/>
  <c r="S53" i="22727"/>
  <c r="U53" i="22727"/>
  <c r="W53" i="22727"/>
  <c r="Y53" i="22727"/>
  <c r="AA53" i="22727"/>
  <c r="AC53" i="22727"/>
  <c r="E56" i="22727"/>
  <c r="G56" i="22727"/>
  <c r="I56" i="22727"/>
  <c r="K56" i="22727"/>
  <c r="M56" i="22727"/>
  <c r="O56" i="22727"/>
  <c r="Q56" i="22727"/>
  <c r="S56" i="22727"/>
  <c r="U56" i="22727"/>
  <c r="W56" i="22727"/>
  <c r="Y56" i="22727"/>
  <c r="AA56" i="22727"/>
  <c r="AC56" i="22727"/>
  <c r="E57" i="22727"/>
  <c r="G57" i="22727"/>
  <c r="I57" i="22727"/>
  <c r="K57" i="22727"/>
  <c r="M57" i="22727"/>
  <c r="O57" i="22727"/>
  <c r="Q57" i="22727"/>
  <c r="S57" i="22727"/>
  <c r="U57" i="22727"/>
  <c r="W57" i="22727"/>
  <c r="Y57" i="22727"/>
  <c r="AA57" i="22727"/>
  <c r="AC57" i="22727"/>
  <c r="E58" i="22727"/>
  <c r="G58" i="22727"/>
  <c r="I58" i="22727"/>
  <c r="K58" i="22727"/>
  <c r="M58" i="22727"/>
  <c r="O58" i="22727"/>
  <c r="Q58" i="22727"/>
  <c r="S58" i="22727"/>
  <c r="U58" i="22727"/>
  <c r="W58" i="22727"/>
  <c r="Y58" i="22727"/>
  <c r="AA58" i="22727"/>
  <c r="AC58" i="22727"/>
  <c r="C74" i="22727"/>
  <c r="E74" i="22727"/>
  <c r="G74" i="22727"/>
  <c r="I74" i="22727"/>
  <c r="K74" i="22727"/>
  <c r="M74" i="22727"/>
  <c r="O74" i="22727"/>
  <c r="Q74" i="22727"/>
  <c r="S74" i="22727"/>
  <c r="U74" i="22727"/>
  <c r="W74" i="22727"/>
  <c r="Y74" i="22727"/>
  <c r="AA74" i="22727"/>
  <c r="AC74" i="22727"/>
  <c r="AE74" i="22727"/>
  <c r="AG74" i="22727"/>
  <c r="AI74" i="22727"/>
  <c r="AK74" i="22727"/>
  <c r="AM74" i="22727"/>
  <c r="AO74" i="22727"/>
  <c r="AQ74" i="22727"/>
  <c r="AS74" i="22727"/>
  <c r="AU74" i="22727"/>
  <c r="AW74" i="22727"/>
  <c r="AY74" i="22727"/>
  <c r="C75" i="22727"/>
  <c r="E75" i="22727"/>
  <c r="G75" i="22727"/>
  <c r="I75" i="22727"/>
  <c r="K75" i="22727"/>
  <c r="M75" i="22727"/>
  <c r="O75" i="22727"/>
  <c r="Q75" i="22727"/>
  <c r="S75" i="22727"/>
  <c r="U75" i="22727"/>
  <c r="W75" i="22727"/>
  <c r="Y75" i="22727"/>
  <c r="AA75" i="22727"/>
  <c r="AC75" i="22727"/>
  <c r="AE75" i="22727"/>
  <c r="AG75" i="22727"/>
  <c r="AI75" i="22727"/>
  <c r="AK75" i="22727"/>
  <c r="AM75" i="22727"/>
  <c r="AO75" i="22727"/>
  <c r="AQ75" i="22727"/>
  <c r="AS75" i="22727"/>
  <c r="AU75" i="22727"/>
  <c r="AW75" i="22727"/>
  <c r="AY75" i="22727"/>
  <c r="C76" i="22727"/>
  <c r="E76" i="22727"/>
  <c r="G76" i="22727"/>
  <c r="I76" i="22727"/>
  <c r="K76" i="22727"/>
  <c r="M76" i="22727"/>
  <c r="O76" i="22727"/>
  <c r="Q76" i="22727"/>
  <c r="S76" i="22727"/>
  <c r="U76" i="22727"/>
  <c r="W76" i="22727"/>
  <c r="Y76" i="22727"/>
  <c r="AA76" i="22727"/>
  <c r="AC76" i="22727"/>
  <c r="AE76" i="22727"/>
  <c r="AG76" i="22727"/>
  <c r="AI76" i="22727"/>
  <c r="AK76" i="22727"/>
  <c r="AM76" i="22727"/>
  <c r="AO76" i="22727"/>
  <c r="AQ76" i="22727"/>
  <c r="AS76" i="22727"/>
  <c r="AU76" i="22727"/>
  <c r="AW76" i="22727"/>
  <c r="AY76" i="22727"/>
  <c r="C77" i="22727"/>
  <c r="E77" i="22727"/>
  <c r="G77" i="22727"/>
  <c r="I77" i="22727"/>
  <c r="K77" i="22727"/>
  <c r="M77" i="22727"/>
  <c r="O77" i="22727"/>
  <c r="Q77" i="22727"/>
  <c r="S77" i="22727"/>
  <c r="U77" i="22727"/>
  <c r="W77" i="22727"/>
  <c r="Y77" i="22727"/>
  <c r="AA77" i="22727"/>
  <c r="AC77" i="22727"/>
  <c r="AE77" i="22727"/>
  <c r="AG77" i="22727"/>
  <c r="AI77" i="22727"/>
  <c r="AK77" i="22727"/>
  <c r="AM77" i="22727"/>
  <c r="AO77" i="22727"/>
  <c r="AQ77" i="22727"/>
  <c r="AS77" i="22727"/>
  <c r="AU77" i="22727"/>
  <c r="AW77" i="22727"/>
  <c r="AY77" i="22727"/>
  <c r="C78" i="22727"/>
  <c r="E78" i="22727"/>
  <c r="G78" i="22727"/>
  <c r="I78" i="22727"/>
  <c r="K78" i="22727"/>
  <c r="M78" i="22727"/>
  <c r="O78" i="22727"/>
  <c r="Q78" i="22727"/>
  <c r="S78" i="22727"/>
  <c r="U78" i="22727"/>
  <c r="W78" i="22727"/>
  <c r="Y78" i="22727"/>
  <c r="AA78" i="22727"/>
  <c r="AC78" i="22727"/>
  <c r="AE78" i="22727"/>
  <c r="AG78" i="22727"/>
  <c r="AI78" i="22727"/>
  <c r="AK78" i="22727"/>
  <c r="AM78" i="22727"/>
  <c r="AO78" i="22727"/>
  <c r="AQ78" i="22727"/>
  <c r="AS78" i="22727"/>
  <c r="AU78" i="22727"/>
  <c r="AW78" i="22727"/>
  <c r="AY78" i="22727"/>
  <c r="C79" i="22727"/>
  <c r="E79" i="22727"/>
  <c r="G79" i="22727"/>
  <c r="I79" i="22727"/>
  <c r="K79" i="22727"/>
  <c r="M79" i="22727"/>
  <c r="O79" i="22727"/>
  <c r="Q79" i="22727"/>
  <c r="S79" i="22727"/>
  <c r="U79" i="22727"/>
  <c r="W79" i="22727"/>
  <c r="Y79" i="22727"/>
  <c r="AA79" i="22727"/>
  <c r="AC79" i="22727"/>
  <c r="AE79" i="22727"/>
  <c r="AG79" i="22727"/>
  <c r="AI79" i="22727"/>
  <c r="AK79" i="22727"/>
  <c r="AM79" i="22727"/>
  <c r="AO79" i="22727"/>
  <c r="AQ79" i="22727"/>
  <c r="AS79" i="22727"/>
  <c r="AU79" i="22727"/>
  <c r="AW79" i="22727"/>
  <c r="AY79" i="22727"/>
  <c r="C80" i="22727"/>
  <c r="E80" i="22727"/>
  <c r="G80" i="22727"/>
  <c r="I80" i="22727"/>
  <c r="K80" i="22727"/>
  <c r="M80" i="22727"/>
  <c r="O80" i="22727"/>
  <c r="Q80" i="22727"/>
  <c r="S80" i="22727"/>
  <c r="U80" i="22727"/>
  <c r="W80" i="22727"/>
  <c r="Y80" i="22727"/>
  <c r="AA80" i="22727"/>
  <c r="AC80" i="22727"/>
  <c r="AE80" i="22727"/>
  <c r="AG80" i="22727"/>
  <c r="AI80" i="22727"/>
  <c r="AK80" i="22727"/>
  <c r="AM80" i="22727"/>
  <c r="AO80" i="22727"/>
  <c r="AQ80" i="22727"/>
  <c r="AS80" i="22727"/>
  <c r="AU80" i="22727"/>
  <c r="AW80" i="22727"/>
  <c r="AY80" i="22727"/>
  <c r="C81" i="22727"/>
  <c r="E81" i="22727"/>
  <c r="G81" i="22727"/>
  <c r="I81" i="22727"/>
  <c r="K81" i="22727"/>
  <c r="M81" i="22727"/>
  <c r="O81" i="22727"/>
  <c r="Q81" i="22727"/>
  <c r="S81" i="22727"/>
  <c r="U81" i="22727"/>
  <c r="W81" i="22727"/>
  <c r="Y81" i="22727"/>
  <c r="AA81" i="22727"/>
  <c r="AC81" i="22727"/>
  <c r="AE81" i="22727"/>
  <c r="AG81" i="22727"/>
  <c r="AI81" i="22727"/>
  <c r="AK81" i="22727"/>
  <c r="AM81" i="22727"/>
  <c r="AO81" i="22727"/>
  <c r="AQ81" i="22727"/>
  <c r="AS81" i="22727"/>
  <c r="AU81" i="22727"/>
  <c r="AW81" i="22727"/>
  <c r="AY81" i="22727"/>
  <c r="C82" i="22727"/>
  <c r="E82" i="22727"/>
  <c r="G82" i="22727"/>
  <c r="I82" i="22727"/>
  <c r="K82" i="22727"/>
  <c r="M82" i="22727"/>
  <c r="O82" i="22727"/>
  <c r="Q82" i="22727"/>
  <c r="S82" i="22727"/>
  <c r="U82" i="22727"/>
  <c r="W82" i="22727"/>
  <c r="Y82" i="22727"/>
  <c r="AA82" i="22727"/>
  <c r="AC82" i="22727"/>
  <c r="AE82" i="22727"/>
  <c r="AG82" i="22727"/>
  <c r="AI82" i="22727"/>
  <c r="AK82" i="22727"/>
  <c r="AM82" i="22727"/>
  <c r="AO82" i="22727"/>
  <c r="AQ82" i="22727"/>
  <c r="AS82" i="22727"/>
  <c r="AU82" i="22727"/>
  <c r="AW82" i="22727"/>
  <c r="AY82" i="22727"/>
  <c r="C83" i="22727"/>
  <c r="E83" i="22727"/>
  <c r="G83" i="22727"/>
  <c r="I83" i="22727"/>
  <c r="K83" i="22727"/>
  <c r="M83" i="22727"/>
  <c r="O83" i="22727"/>
  <c r="Q83" i="22727"/>
  <c r="S83" i="22727"/>
  <c r="U83" i="22727"/>
  <c r="W83" i="22727"/>
  <c r="Y83" i="22727"/>
  <c r="AA83" i="22727"/>
  <c r="AC83" i="22727"/>
  <c r="AE83" i="22727"/>
  <c r="AG83" i="22727"/>
  <c r="AI83" i="22727"/>
  <c r="AK83" i="22727"/>
  <c r="AM83" i="22727"/>
  <c r="AO83" i="22727"/>
  <c r="AQ83" i="22727"/>
  <c r="AS83" i="22727"/>
  <c r="AU83" i="22727"/>
  <c r="AW83" i="22727"/>
  <c r="AY83" i="22727"/>
  <c r="C84" i="22727"/>
  <c r="E84" i="22727"/>
  <c r="G84" i="22727"/>
  <c r="I84" i="22727"/>
  <c r="K84" i="22727"/>
  <c r="M84" i="22727"/>
  <c r="O84" i="22727"/>
  <c r="Q84" i="22727"/>
  <c r="S84" i="22727"/>
  <c r="U84" i="22727"/>
  <c r="W84" i="22727"/>
  <c r="Y84" i="22727"/>
  <c r="AA84" i="22727"/>
  <c r="AC84" i="22727"/>
  <c r="AE84" i="22727"/>
  <c r="AG84" i="22727"/>
  <c r="AI84" i="22727"/>
  <c r="AK84" i="22727"/>
  <c r="AM84" i="22727"/>
  <c r="AO84" i="22727"/>
  <c r="AQ84" i="22727"/>
  <c r="AS84" i="22727"/>
  <c r="AU84" i="22727"/>
  <c r="AW84" i="22727"/>
  <c r="AY84" i="22727"/>
  <c r="C85" i="22727"/>
  <c r="E85" i="22727"/>
  <c r="G85" i="22727"/>
  <c r="I85" i="22727"/>
  <c r="K85" i="22727"/>
  <c r="M85" i="22727"/>
  <c r="O85" i="22727"/>
  <c r="Q85" i="22727"/>
  <c r="S85" i="22727"/>
  <c r="U85" i="22727"/>
  <c r="W85" i="22727"/>
  <c r="Y85" i="22727"/>
  <c r="AA85" i="22727"/>
  <c r="AC85" i="22727"/>
  <c r="AE85" i="22727"/>
  <c r="AG85" i="22727"/>
  <c r="AI85" i="22727"/>
  <c r="AK85" i="22727"/>
  <c r="AM85" i="22727"/>
  <c r="AO85" i="22727"/>
  <c r="AQ85" i="22727"/>
  <c r="AS85" i="22727"/>
  <c r="AU85" i="22727"/>
  <c r="AW85" i="22727"/>
  <c r="AY85" i="22727"/>
  <c r="C86" i="22727"/>
  <c r="E86" i="22727"/>
  <c r="G86" i="22727"/>
  <c r="I86" i="22727"/>
  <c r="K86" i="22727"/>
  <c r="M86" i="22727"/>
  <c r="O86" i="22727"/>
  <c r="Q86" i="22727"/>
  <c r="S86" i="22727"/>
  <c r="U86" i="22727"/>
  <c r="W86" i="22727"/>
  <c r="Y86" i="22727"/>
  <c r="AA86" i="22727"/>
  <c r="AC86" i="22727"/>
  <c r="AE86" i="22727"/>
  <c r="AG86" i="22727"/>
  <c r="AI86" i="22727"/>
  <c r="AK86" i="22727"/>
  <c r="AM86" i="22727"/>
  <c r="AO86" i="22727"/>
  <c r="AQ86" i="22727"/>
  <c r="AS86" i="22727"/>
  <c r="AU86" i="22727"/>
  <c r="AW86" i="22727"/>
  <c r="AY86" i="22727"/>
  <c r="C87" i="22727"/>
  <c r="E87" i="22727"/>
  <c r="G87" i="22727"/>
  <c r="I87" i="22727"/>
  <c r="K87" i="22727"/>
  <c r="M87" i="22727"/>
  <c r="O87" i="22727"/>
  <c r="Q87" i="22727"/>
  <c r="S87" i="22727"/>
  <c r="U87" i="22727"/>
  <c r="W87" i="22727"/>
  <c r="Y87" i="22727"/>
  <c r="AA87" i="22727"/>
  <c r="AC87" i="22727"/>
  <c r="AE87" i="22727"/>
  <c r="AG87" i="22727"/>
  <c r="AI87" i="22727"/>
  <c r="AK87" i="22727"/>
  <c r="AM87" i="22727"/>
  <c r="AO87" i="22727"/>
  <c r="AQ87" i="22727"/>
  <c r="AS87" i="22727"/>
  <c r="AU87" i="22727"/>
  <c r="AW87" i="22727"/>
  <c r="AY87" i="22727"/>
  <c r="C88" i="22727"/>
  <c r="E88" i="22727"/>
  <c r="G88" i="22727"/>
  <c r="I88" i="22727"/>
  <c r="K88" i="22727"/>
  <c r="M88" i="22727"/>
  <c r="O88" i="22727"/>
  <c r="Q88" i="22727"/>
  <c r="S88" i="22727"/>
  <c r="U88" i="22727"/>
  <c r="W88" i="22727"/>
  <c r="Y88" i="22727"/>
  <c r="AA88" i="22727"/>
  <c r="AC88" i="22727"/>
  <c r="AE88" i="22727"/>
  <c r="AG88" i="22727"/>
  <c r="AI88" i="22727"/>
  <c r="AK88" i="22727"/>
  <c r="AM88" i="22727"/>
  <c r="AO88" i="22727"/>
  <c r="AQ88" i="22727"/>
  <c r="AS88" i="22727"/>
  <c r="AU88" i="22727"/>
  <c r="AW88" i="22727"/>
  <c r="AY88" i="22727"/>
  <c r="C89" i="22727"/>
  <c r="E89" i="22727"/>
  <c r="G89" i="22727"/>
  <c r="I89" i="22727"/>
  <c r="K89" i="22727"/>
  <c r="M89" i="22727"/>
  <c r="O89" i="22727"/>
  <c r="Q89" i="22727"/>
  <c r="S89" i="22727"/>
  <c r="U89" i="22727"/>
  <c r="W89" i="22727"/>
  <c r="Y89" i="22727"/>
  <c r="AA89" i="22727"/>
  <c r="AC89" i="22727"/>
  <c r="AE89" i="22727"/>
  <c r="AG89" i="22727"/>
  <c r="AI89" i="22727"/>
  <c r="AK89" i="22727"/>
  <c r="AM89" i="22727"/>
  <c r="AO89" i="22727"/>
  <c r="AQ89" i="22727"/>
  <c r="AS89" i="22727"/>
  <c r="AU89" i="22727"/>
  <c r="AW89" i="22727"/>
  <c r="AY89" i="22727"/>
  <c r="C90" i="22727"/>
  <c r="E90" i="22727"/>
  <c r="G90" i="22727"/>
  <c r="I90" i="22727"/>
  <c r="K90" i="22727"/>
  <c r="M90" i="22727"/>
  <c r="O90" i="22727"/>
  <c r="Q90" i="22727"/>
  <c r="S90" i="22727"/>
  <c r="U90" i="22727"/>
  <c r="W90" i="22727"/>
  <c r="Y90" i="22727"/>
  <c r="AA90" i="22727"/>
  <c r="AC90" i="22727"/>
  <c r="AE90" i="22727"/>
  <c r="AG90" i="22727"/>
  <c r="AI90" i="22727"/>
  <c r="AK90" i="22727"/>
  <c r="AM90" i="22727"/>
  <c r="AO90" i="22727"/>
  <c r="AQ90" i="22727"/>
  <c r="AS90" i="22727"/>
  <c r="AU90" i="22727"/>
  <c r="AW90" i="22727"/>
  <c r="AY90" i="22727"/>
  <c r="E91" i="22727"/>
  <c r="G91" i="22727"/>
  <c r="I91" i="22727"/>
  <c r="K91" i="22727"/>
  <c r="M91" i="22727"/>
  <c r="O91" i="22727"/>
  <c r="Q91" i="22727"/>
  <c r="S91" i="22727"/>
  <c r="U91" i="22727"/>
  <c r="W91" i="22727"/>
  <c r="Y91" i="22727"/>
  <c r="AA91" i="22727"/>
  <c r="AC91" i="22727"/>
  <c r="AE91" i="22727"/>
  <c r="AG91" i="22727"/>
  <c r="AI91" i="22727"/>
  <c r="AK91" i="22727"/>
  <c r="AM91" i="22727"/>
  <c r="AO91" i="22727"/>
  <c r="AQ91" i="22727"/>
  <c r="AS91" i="22727"/>
  <c r="AU91" i="22727"/>
  <c r="AW91" i="22727"/>
  <c r="AY91" i="22727"/>
  <c r="E92" i="22727"/>
  <c r="G92" i="22727"/>
  <c r="I92" i="22727"/>
  <c r="K92" i="22727"/>
  <c r="M92" i="22727"/>
  <c r="O92" i="22727"/>
  <c r="Q92" i="22727"/>
  <c r="S92" i="22727"/>
  <c r="U92" i="22727"/>
  <c r="W92" i="22727"/>
  <c r="Y92" i="22727"/>
  <c r="AA92" i="22727"/>
  <c r="AC92" i="22727"/>
  <c r="AE92" i="22727"/>
  <c r="AG92" i="22727"/>
  <c r="AI92" i="22727"/>
  <c r="AK92" i="22727"/>
  <c r="AM92" i="22727"/>
  <c r="AO92" i="22727"/>
  <c r="AQ92" i="22727"/>
  <c r="AS92" i="22727"/>
  <c r="AU92" i="22727"/>
  <c r="AW92" i="22727"/>
  <c r="AY92" i="22727"/>
  <c r="C93" i="22727"/>
  <c r="E93" i="22727"/>
  <c r="G93" i="22727"/>
  <c r="I93" i="22727"/>
  <c r="K93" i="22727"/>
  <c r="M93" i="22727"/>
  <c r="O93" i="22727"/>
  <c r="Q93" i="22727"/>
  <c r="S93" i="22727"/>
  <c r="U93" i="22727"/>
  <c r="W93" i="22727"/>
  <c r="Y93" i="22727"/>
  <c r="AA93" i="22727"/>
  <c r="AC93" i="22727"/>
  <c r="AE93" i="22727"/>
  <c r="AG93" i="22727"/>
  <c r="AI93" i="22727"/>
  <c r="AK93" i="22727"/>
  <c r="AM93" i="22727"/>
  <c r="AO93" i="22727"/>
  <c r="AQ93" i="22727"/>
  <c r="AS93" i="22727"/>
  <c r="AU93" i="22727"/>
  <c r="AW93" i="22727"/>
  <c r="AY93" i="22727"/>
  <c r="C94" i="22727"/>
  <c r="E94" i="22727"/>
  <c r="G94" i="22727"/>
  <c r="I94" i="22727"/>
  <c r="K94" i="22727"/>
  <c r="M94" i="22727"/>
  <c r="O94" i="22727"/>
  <c r="Q94" i="22727"/>
  <c r="S94" i="22727"/>
  <c r="U94" i="22727"/>
  <c r="W94" i="22727"/>
  <c r="Y94" i="22727"/>
  <c r="AA94" i="22727"/>
  <c r="AC94" i="22727"/>
  <c r="AE94" i="22727"/>
  <c r="AG94" i="22727"/>
  <c r="AI94" i="22727"/>
  <c r="AK94" i="22727"/>
  <c r="AM94" i="22727"/>
  <c r="AO94" i="22727"/>
  <c r="AQ94" i="22727"/>
  <c r="AS94" i="22727"/>
  <c r="AU94" i="22727"/>
  <c r="AW94" i="22727"/>
  <c r="AY94" i="22727"/>
  <c r="C95" i="22727"/>
  <c r="G95" i="22727"/>
  <c r="K95" i="22727"/>
  <c r="O95" i="22727"/>
  <c r="S95" i="22727"/>
  <c r="W95" i="22727"/>
  <c r="AA95" i="22727"/>
  <c r="AE95" i="22727"/>
  <c r="AI95" i="22727"/>
  <c r="AM95" i="22727"/>
  <c r="AQ95" i="22727"/>
  <c r="AU95" i="22727"/>
  <c r="AY95" i="22727"/>
  <c r="C96" i="22727"/>
  <c r="E96" i="22727"/>
  <c r="G96" i="22727"/>
  <c r="K96" i="22727"/>
  <c r="O96" i="22727"/>
  <c r="S96" i="22727"/>
  <c r="W96" i="22727"/>
  <c r="AA96" i="22727"/>
  <c r="AE96" i="22727"/>
  <c r="AI96" i="22727"/>
  <c r="AM96" i="22727"/>
  <c r="AQ96" i="22727"/>
  <c r="AU96" i="22727"/>
  <c r="AY96" i="22727"/>
  <c r="G97" i="22727"/>
  <c r="K97" i="22727"/>
  <c r="O97" i="22727"/>
  <c r="S97" i="22727"/>
  <c r="W97" i="22727"/>
  <c r="AA97" i="22727"/>
  <c r="AE97" i="22727"/>
  <c r="AI97" i="22727"/>
  <c r="AM97" i="22727"/>
  <c r="AQ97" i="22727"/>
  <c r="AU97" i="22727"/>
  <c r="AY97" i="22727"/>
  <c r="G99" i="22727"/>
  <c r="K99" i="22727"/>
  <c r="O99" i="22727"/>
  <c r="S99" i="22727"/>
  <c r="W99" i="22727"/>
  <c r="AA99" i="22727"/>
  <c r="AE99" i="22727"/>
  <c r="AI99" i="22727"/>
  <c r="AM99" i="22727"/>
  <c r="AQ99" i="22727"/>
  <c r="AU99" i="22727"/>
  <c r="AY99" i="22727"/>
  <c r="G100" i="22727"/>
  <c r="K100" i="22727"/>
  <c r="O100" i="22727"/>
  <c r="S100" i="22727"/>
  <c r="W100" i="22727"/>
  <c r="AA100" i="22727"/>
  <c r="AE100" i="22727"/>
  <c r="AI100" i="22727"/>
  <c r="AM100" i="22727"/>
  <c r="AQ100" i="22727"/>
  <c r="AU100" i="22727"/>
  <c r="AY100" i="22727"/>
  <c r="E108" i="22727"/>
  <c r="G108" i="22727"/>
  <c r="I108" i="22727"/>
  <c r="K108" i="22727"/>
  <c r="M108" i="22727"/>
  <c r="O108" i="22727"/>
  <c r="Q108" i="22727"/>
  <c r="S108" i="22727"/>
  <c r="U108" i="22727"/>
  <c r="W108" i="22727"/>
  <c r="Y108" i="22727"/>
  <c r="AA108" i="22727"/>
  <c r="AC108" i="22727"/>
  <c r="AE108" i="22727"/>
  <c r="AG108" i="22727"/>
  <c r="AI108" i="22727"/>
  <c r="AK108" i="22727"/>
  <c r="AM108" i="22727"/>
  <c r="AO108" i="22727"/>
  <c r="AQ108" i="22727"/>
  <c r="AS108" i="22727"/>
  <c r="AU108" i="22727"/>
  <c r="AW108" i="22727"/>
  <c r="AY108" i="22727"/>
  <c r="E109" i="22727"/>
  <c r="G109" i="22727"/>
  <c r="I109" i="22727"/>
  <c r="K109" i="22727"/>
  <c r="M109" i="22727"/>
  <c r="O109" i="22727"/>
  <c r="Q109" i="22727"/>
  <c r="S109" i="22727"/>
  <c r="U109" i="22727"/>
  <c r="W109" i="22727"/>
  <c r="Y109" i="22727"/>
  <c r="AA109" i="22727"/>
  <c r="AC109" i="22727"/>
  <c r="AE109" i="22727"/>
  <c r="AG109" i="22727"/>
  <c r="AI109" i="22727"/>
  <c r="AK109" i="22727"/>
  <c r="AM109" i="22727"/>
  <c r="AO109" i="22727"/>
  <c r="AQ109" i="22727"/>
  <c r="AS109" i="22727"/>
  <c r="AU109" i="22727"/>
  <c r="AW109" i="22727"/>
  <c r="AY109" i="22727"/>
  <c r="E110" i="22727"/>
  <c r="G110" i="22727"/>
  <c r="I110" i="22727"/>
  <c r="K110" i="22727"/>
  <c r="M110" i="22727"/>
  <c r="O110" i="22727"/>
  <c r="Q110" i="22727"/>
  <c r="S110" i="22727"/>
  <c r="U110" i="22727"/>
  <c r="W110" i="22727"/>
  <c r="Y110" i="22727"/>
  <c r="AA110" i="22727"/>
  <c r="AC110" i="22727"/>
  <c r="AE110" i="22727"/>
  <c r="AG110" i="22727"/>
  <c r="AI110" i="22727"/>
  <c r="AK110" i="22727"/>
  <c r="AM110" i="22727"/>
  <c r="AO110" i="22727"/>
  <c r="AQ110" i="22727"/>
  <c r="AS110" i="22727"/>
  <c r="AU110" i="22727"/>
  <c r="AW110" i="22727"/>
  <c r="AY110" i="22727"/>
  <c r="G111" i="22727"/>
  <c r="K111" i="22727"/>
  <c r="O111" i="22727"/>
  <c r="S111" i="22727"/>
  <c r="W111" i="22727"/>
  <c r="AA111" i="22727"/>
  <c r="AE111" i="22727"/>
  <c r="AI111" i="22727"/>
  <c r="AM111" i="22727"/>
  <c r="AQ111" i="22727"/>
  <c r="AU111" i="22727"/>
  <c r="AY111" i="22727"/>
  <c r="E115" i="22727"/>
  <c r="G115" i="22727"/>
  <c r="I115" i="22727"/>
  <c r="K115" i="22727"/>
  <c r="M115" i="22727"/>
  <c r="O115" i="22727"/>
  <c r="Q115" i="22727"/>
  <c r="S115" i="22727"/>
  <c r="U115" i="22727"/>
  <c r="W115" i="22727"/>
  <c r="Y115" i="22727"/>
  <c r="AA115" i="22727"/>
  <c r="AC115" i="22727"/>
  <c r="AE115" i="22727"/>
  <c r="AG115" i="22727"/>
  <c r="AI115" i="22727"/>
  <c r="AK115" i="22727"/>
  <c r="AM115" i="22727"/>
  <c r="AO115" i="22727"/>
  <c r="AQ115" i="22727"/>
  <c r="AS115" i="22727"/>
  <c r="AU115" i="22727"/>
  <c r="AW115" i="22727"/>
  <c r="AY115" i="22727"/>
  <c r="E116" i="22727"/>
  <c r="G116" i="22727"/>
  <c r="I116" i="22727"/>
  <c r="K116" i="22727"/>
  <c r="M116" i="22727"/>
  <c r="O116" i="22727"/>
  <c r="Q116" i="22727"/>
  <c r="S116" i="22727"/>
  <c r="U116" i="22727"/>
  <c r="W116" i="22727"/>
  <c r="Y116" i="22727"/>
  <c r="AA116" i="22727"/>
  <c r="AC116" i="22727"/>
  <c r="AE116" i="22727"/>
  <c r="AG116" i="22727"/>
  <c r="AI116" i="22727"/>
  <c r="AK116" i="22727"/>
  <c r="AM116" i="22727"/>
  <c r="AO116" i="22727"/>
  <c r="AQ116" i="22727"/>
  <c r="AS116" i="22727"/>
  <c r="AU116" i="22727"/>
  <c r="AW116" i="22727"/>
  <c r="AY116" i="22727"/>
  <c r="E117" i="22727"/>
  <c r="G117" i="22727"/>
  <c r="I117" i="22727"/>
  <c r="K117" i="22727"/>
  <c r="M117" i="22727"/>
  <c r="O117" i="22727"/>
  <c r="Q117" i="22727"/>
  <c r="S117" i="22727"/>
  <c r="U117" i="22727"/>
  <c r="W117" i="22727"/>
  <c r="Y117" i="22727"/>
  <c r="AA117" i="22727"/>
  <c r="AC117" i="22727"/>
  <c r="AE117" i="22727"/>
  <c r="AG117" i="22727"/>
  <c r="AI117" i="22727"/>
  <c r="AK117" i="22727"/>
  <c r="AM117" i="22727"/>
  <c r="AO117" i="22727"/>
  <c r="AQ117" i="22727"/>
  <c r="AS117" i="22727"/>
  <c r="AU117" i="22727"/>
  <c r="AW117" i="22727"/>
  <c r="AY117" i="22727"/>
  <c r="E118" i="22727"/>
  <c r="G118" i="22727"/>
  <c r="I118" i="22727"/>
  <c r="K118" i="22727"/>
  <c r="M118" i="22727"/>
  <c r="O118" i="22727"/>
  <c r="Q118" i="22727"/>
  <c r="S118" i="22727"/>
  <c r="U118" i="22727"/>
  <c r="W118" i="22727"/>
  <c r="Y118" i="22727"/>
  <c r="AA118" i="22727"/>
  <c r="AC118" i="22727"/>
  <c r="AE118" i="22727"/>
  <c r="AG118" i="22727"/>
  <c r="AI118" i="22727"/>
  <c r="AK118" i="22727"/>
  <c r="AM118" i="22727"/>
  <c r="AO118" i="22727"/>
  <c r="AQ118" i="22727"/>
  <c r="AS118" i="22727"/>
  <c r="AU118" i="22727"/>
  <c r="AW118" i="22727"/>
  <c r="AY118" i="22727"/>
  <c r="E119" i="22727"/>
  <c r="G119" i="22727"/>
  <c r="I119" i="22727"/>
  <c r="K119" i="22727"/>
  <c r="M119" i="22727"/>
  <c r="O119" i="22727"/>
  <c r="Q119" i="22727"/>
  <c r="S119" i="22727"/>
  <c r="U119" i="22727"/>
  <c r="W119" i="22727"/>
  <c r="Y119" i="22727"/>
  <c r="AA119" i="22727"/>
  <c r="AC119" i="22727"/>
  <c r="AE119" i="22727"/>
  <c r="AG119" i="22727"/>
  <c r="AI119" i="22727"/>
  <c r="AK119" i="22727"/>
  <c r="AM119" i="22727"/>
  <c r="AO119" i="22727"/>
  <c r="AQ119" i="22727"/>
  <c r="AS119" i="22727"/>
  <c r="AU119" i="22727"/>
  <c r="AW119" i="22727"/>
  <c r="AY119" i="22727"/>
  <c r="E120" i="22727"/>
  <c r="G120" i="22727"/>
  <c r="I120" i="22727"/>
  <c r="K120" i="22727"/>
  <c r="M120" i="22727"/>
  <c r="O120" i="22727"/>
  <c r="Q120" i="22727"/>
  <c r="S120" i="22727"/>
  <c r="U120" i="22727"/>
  <c r="W120" i="22727"/>
  <c r="Y120" i="22727"/>
  <c r="AA120" i="22727"/>
  <c r="AC120" i="22727"/>
  <c r="AE120" i="22727"/>
  <c r="AG120" i="22727"/>
  <c r="AI120" i="22727"/>
  <c r="AK120" i="22727"/>
  <c r="AM120" i="22727"/>
  <c r="AO120" i="22727"/>
  <c r="AQ120" i="22727"/>
  <c r="AS120" i="22727"/>
  <c r="AU120" i="22727"/>
  <c r="AW120" i="22727"/>
  <c r="AY120" i="22727"/>
  <c r="G121" i="22727"/>
  <c r="K121" i="22727"/>
  <c r="O121" i="22727"/>
  <c r="S121" i="22727"/>
  <c r="W121" i="22727"/>
  <c r="AA121" i="22727"/>
  <c r="AE121" i="22727"/>
  <c r="AI121" i="22727"/>
  <c r="AM121" i="22727"/>
  <c r="AQ121" i="22727"/>
  <c r="AU121" i="22727"/>
  <c r="AY121" i="22727"/>
  <c r="E6" i="22721"/>
  <c r="G6" i="22721"/>
  <c r="I6" i="22721"/>
  <c r="K6" i="22721"/>
  <c r="M6" i="22721"/>
  <c r="O6" i="22721"/>
  <c r="Q6" i="22721"/>
  <c r="S6" i="22721"/>
  <c r="U6" i="22721"/>
  <c r="W6" i="22721"/>
  <c r="Y6" i="22721"/>
  <c r="AA6" i="22721"/>
  <c r="D13" i="22721"/>
  <c r="D14" i="22721"/>
  <c r="D15" i="22721"/>
  <c r="D16" i="22721"/>
  <c r="D17" i="22721"/>
  <c r="D18" i="22721"/>
  <c r="D19" i="22721"/>
  <c r="D20" i="22721"/>
  <c r="D21" i="22721"/>
  <c r="D22" i="22721"/>
  <c r="D23" i="22721"/>
  <c r="D24" i="22721"/>
  <c r="D25" i="22721"/>
  <c r="D26" i="22721"/>
  <c r="D27" i="22721"/>
  <c r="D28" i="22721"/>
  <c r="D31" i="22721"/>
  <c r="E31" i="22721"/>
  <c r="D35" i="22721"/>
  <c r="E35" i="22721"/>
  <c r="G39" i="22721"/>
  <c r="I39" i="22721"/>
  <c r="K39" i="22721"/>
  <c r="M39" i="22721"/>
  <c r="O39" i="22721"/>
  <c r="Q39" i="22721"/>
  <c r="S39" i="22721"/>
  <c r="U39" i="22721"/>
  <c r="W39" i="22721"/>
  <c r="Y39" i="22721"/>
  <c r="AA39" i="22721"/>
  <c r="E41" i="22721"/>
  <c r="G41" i="22721"/>
  <c r="I41" i="22721"/>
  <c r="K41" i="22721"/>
  <c r="M41" i="22721"/>
  <c r="O41" i="22721"/>
  <c r="Q41" i="22721"/>
  <c r="S41" i="22721"/>
  <c r="U41" i="22721"/>
  <c r="W41" i="22721"/>
  <c r="Y41" i="22721"/>
  <c r="AA41" i="22721"/>
  <c r="AC41" i="22721"/>
  <c r="E42" i="22721"/>
  <c r="G42" i="22721"/>
  <c r="I42" i="22721"/>
  <c r="K42" i="22721"/>
  <c r="M42" i="22721"/>
  <c r="O42" i="22721"/>
  <c r="Q42" i="22721"/>
  <c r="S42" i="22721"/>
  <c r="U42" i="22721"/>
  <c r="W42" i="22721"/>
  <c r="Y42" i="22721"/>
  <c r="AA42" i="22721"/>
  <c r="E43" i="22721"/>
  <c r="G43" i="22721"/>
  <c r="I43" i="22721"/>
  <c r="K43" i="22721"/>
  <c r="M43" i="22721"/>
  <c r="O43" i="22721"/>
  <c r="Q43" i="22721"/>
  <c r="S43" i="22721"/>
  <c r="U43" i="22721"/>
  <c r="W43" i="22721"/>
  <c r="Y43" i="22721"/>
  <c r="AA43" i="22721"/>
  <c r="E45" i="22721"/>
  <c r="G45" i="22721"/>
  <c r="I45" i="22721"/>
  <c r="K45" i="22721"/>
  <c r="M45" i="22721"/>
  <c r="O45" i="22721"/>
  <c r="Q45" i="22721"/>
  <c r="S45" i="22721"/>
  <c r="U45" i="22721"/>
  <c r="W45" i="22721"/>
  <c r="Y45" i="22721"/>
  <c r="AA45" i="22721"/>
  <c r="E47" i="22721"/>
  <c r="G47" i="22721"/>
  <c r="I47" i="22721"/>
  <c r="K47" i="22721"/>
  <c r="M47" i="22721"/>
  <c r="O47" i="22721"/>
  <c r="Q47" i="22721"/>
  <c r="S47" i="22721"/>
  <c r="U47" i="22721"/>
  <c r="W47" i="22721"/>
  <c r="Y47" i="22721"/>
  <c r="AA47" i="22721"/>
  <c r="E49" i="22721"/>
  <c r="G49" i="22721"/>
  <c r="I49" i="22721"/>
  <c r="K49" i="22721"/>
  <c r="M49" i="22721"/>
  <c r="O49" i="22721"/>
  <c r="Q49" i="22721"/>
  <c r="S49" i="22721"/>
  <c r="U49" i="22721"/>
  <c r="W49" i="22721"/>
  <c r="Y49" i="22721"/>
  <c r="AA49" i="22721"/>
  <c r="E53" i="22721"/>
  <c r="G53" i="22721"/>
  <c r="I53" i="22721"/>
  <c r="K53" i="22721"/>
  <c r="M53" i="22721"/>
  <c r="O53" i="22721"/>
  <c r="Q53" i="22721"/>
  <c r="S53" i="22721"/>
  <c r="U53" i="22721"/>
  <c r="W53" i="22721"/>
  <c r="Y53" i="22721"/>
  <c r="AA53" i="22721"/>
  <c r="AC53" i="22721"/>
  <c r="E56" i="22721"/>
  <c r="G56" i="22721"/>
  <c r="I56" i="22721"/>
  <c r="K56" i="22721"/>
  <c r="M56" i="22721"/>
  <c r="O56" i="22721"/>
  <c r="Q56" i="22721"/>
  <c r="S56" i="22721"/>
  <c r="U56" i="22721"/>
  <c r="W56" i="22721"/>
  <c r="Y56" i="22721"/>
  <c r="AA56" i="22721"/>
  <c r="AC56" i="22721"/>
  <c r="E57" i="22721"/>
  <c r="G57" i="22721"/>
  <c r="I57" i="22721"/>
  <c r="K57" i="22721"/>
  <c r="M57" i="22721"/>
  <c r="O57" i="22721"/>
  <c r="Q57" i="22721"/>
  <c r="S57" i="22721"/>
  <c r="U57" i="22721"/>
  <c r="W57" i="22721"/>
  <c r="Y57" i="22721"/>
  <c r="AA57" i="22721"/>
  <c r="AC57" i="22721"/>
  <c r="E58" i="22721"/>
  <c r="G58" i="22721"/>
  <c r="I58" i="22721"/>
  <c r="K58" i="22721"/>
  <c r="M58" i="22721"/>
  <c r="O58" i="22721"/>
  <c r="Q58" i="22721"/>
  <c r="S58" i="22721"/>
  <c r="U58" i="22721"/>
  <c r="W58" i="22721"/>
  <c r="Y58" i="22721"/>
  <c r="AA58" i="22721"/>
  <c r="AC58" i="22721"/>
  <c r="I60" i="22721"/>
  <c r="C74" i="22721"/>
  <c r="E74" i="22721"/>
  <c r="G74" i="22721"/>
  <c r="I74" i="22721"/>
  <c r="K74" i="22721"/>
  <c r="M74" i="22721"/>
  <c r="O74" i="22721"/>
  <c r="Q74" i="22721"/>
  <c r="S74" i="22721"/>
  <c r="U74" i="22721"/>
  <c r="W74" i="22721"/>
  <c r="Y74" i="22721"/>
  <c r="AA74" i="22721"/>
  <c r="AC74" i="22721"/>
  <c r="AE74" i="22721"/>
  <c r="AG74" i="22721"/>
  <c r="AI74" i="22721"/>
  <c r="AK74" i="22721"/>
  <c r="AM74" i="22721"/>
  <c r="AO74" i="22721"/>
  <c r="AQ74" i="22721"/>
  <c r="AS74" i="22721"/>
  <c r="AU74" i="22721"/>
  <c r="AW74" i="22721"/>
  <c r="AY74" i="22721"/>
  <c r="C75" i="22721"/>
  <c r="E75" i="22721"/>
  <c r="G75" i="22721"/>
  <c r="I75" i="22721"/>
  <c r="K75" i="22721"/>
  <c r="M75" i="22721"/>
  <c r="O75" i="22721"/>
  <c r="Q75" i="22721"/>
  <c r="S75" i="22721"/>
  <c r="U75" i="22721"/>
  <c r="W75" i="22721"/>
  <c r="Y75" i="22721"/>
  <c r="AA75" i="22721"/>
  <c r="AC75" i="22721"/>
  <c r="AE75" i="22721"/>
  <c r="AG75" i="22721"/>
  <c r="AI75" i="22721"/>
  <c r="AK75" i="22721"/>
  <c r="AM75" i="22721"/>
  <c r="AO75" i="22721"/>
  <c r="AQ75" i="22721"/>
  <c r="AS75" i="22721"/>
  <c r="AU75" i="22721"/>
  <c r="AW75" i="22721"/>
  <c r="AY75" i="22721"/>
  <c r="C76" i="22721"/>
  <c r="E76" i="22721"/>
  <c r="G76" i="22721"/>
  <c r="I76" i="22721"/>
  <c r="K76" i="22721"/>
  <c r="M76" i="22721"/>
  <c r="O76" i="22721"/>
  <c r="Q76" i="22721"/>
  <c r="S76" i="22721"/>
  <c r="U76" i="22721"/>
  <c r="W76" i="22721"/>
  <c r="Y76" i="22721"/>
  <c r="AA76" i="22721"/>
  <c r="AC76" i="22721"/>
  <c r="AE76" i="22721"/>
  <c r="AG76" i="22721"/>
  <c r="AI76" i="22721"/>
  <c r="AK76" i="22721"/>
  <c r="AM76" i="22721"/>
  <c r="AO76" i="22721"/>
  <c r="AQ76" i="22721"/>
  <c r="AS76" i="22721"/>
  <c r="AU76" i="22721"/>
  <c r="AW76" i="22721"/>
  <c r="AY76" i="22721"/>
  <c r="C77" i="22721"/>
  <c r="E77" i="22721"/>
  <c r="G77" i="22721"/>
  <c r="I77" i="22721"/>
  <c r="K77" i="22721"/>
  <c r="M77" i="22721"/>
  <c r="O77" i="22721"/>
  <c r="Q77" i="22721"/>
  <c r="S77" i="22721"/>
  <c r="U77" i="22721"/>
  <c r="W77" i="22721"/>
  <c r="Y77" i="22721"/>
  <c r="AA77" i="22721"/>
  <c r="AC77" i="22721"/>
  <c r="AE77" i="22721"/>
  <c r="AG77" i="22721"/>
  <c r="AI77" i="22721"/>
  <c r="AK77" i="22721"/>
  <c r="AM77" i="22721"/>
  <c r="AO77" i="22721"/>
  <c r="AQ77" i="22721"/>
  <c r="AS77" i="22721"/>
  <c r="AU77" i="22721"/>
  <c r="AW77" i="22721"/>
  <c r="AY77" i="22721"/>
  <c r="C78" i="22721"/>
  <c r="E78" i="22721"/>
  <c r="G78" i="22721"/>
  <c r="I78" i="22721"/>
  <c r="K78" i="22721"/>
  <c r="M78" i="22721"/>
  <c r="O78" i="22721"/>
  <c r="Q78" i="22721"/>
  <c r="S78" i="22721"/>
  <c r="U78" i="22721"/>
  <c r="W78" i="22721"/>
  <c r="Y78" i="22721"/>
  <c r="AA78" i="22721"/>
  <c r="AC78" i="22721"/>
  <c r="AE78" i="22721"/>
  <c r="AG78" i="22721"/>
  <c r="AI78" i="22721"/>
  <c r="AK78" i="22721"/>
  <c r="AM78" i="22721"/>
  <c r="AO78" i="22721"/>
  <c r="AQ78" i="22721"/>
  <c r="AS78" i="22721"/>
  <c r="AU78" i="22721"/>
  <c r="AW78" i="22721"/>
  <c r="AY78" i="22721"/>
  <c r="C79" i="22721"/>
  <c r="E79" i="22721"/>
  <c r="G79" i="22721"/>
  <c r="I79" i="22721"/>
  <c r="K79" i="22721"/>
  <c r="M79" i="22721"/>
  <c r="O79" i="22721"/>
  <c r="Q79" i="22721"/>
  <c r="S79" i="22721"/>
  <c r="U79" i="22721"/>
  <c r="W79" i="22721"/>
  <c r="Y79" i="22721"/>
  <c r="AA79" i="22721"/>
  <c r="AC79" i="22721"/>
  <c r="AE79" i="22721"/>
  <c r="AG79" i="22721"/>
  <c r="AI79" i="22721"/>
  <c r="AK79" i="22721"/>
  <c r="AM79" i="22721"/>
  <c r="AO79" i="22721"/>
  <c r="AQ79" i="22721"/>
  <c r="AS79" i="22721"/>
  <c r="AU79" i="22721"/>
  <c r="AW79" i="22721"/>
  <c r="AY79" i="22721"/>
  <c r="C80" i="22721"/>
  <c r="E80" i="22721"/>
  <c r="G80" i="22721"/>
  <c r="I80" i="22721"/>
  <c r="K80" i="22721"/>
  <c r="M80" i="22721"/>
  <c r="O80" i="22721"/>
  <c r="Q80" i="22721"/>
  <c r="S80" i="22721"/>
  <c r="U80" i="22721"/>
  <c r="W80" i="22721"/>
  <c r="Y80" i="22721"/>
  <c r="AA80" i="22721"/>
  <c r="AC80" i="22721"/>
  <c r="AE80" i="22721"/>
  <c r="AG80" i="22721"/>
  <c r="AI80" i="22721"/>
  <c r="AK80" i="22721"/>
  <c r="AM80" i="22721"/>
  <c r="AO80" i="22721"/>
  <c r="AQ80" i="22721"/>
  <c r="AS80" i="22721"/>
  <c r="AU80" i="22721"/>
  <c r="AW80" i="22721"/>
  <c r="AY80" i="22721"/>
  <c r="C81" i="22721"/>
  <c r="E81" i="22721"/>
  <c r="G81" i="22721"/>
  <c r="I81" i="22721"/>
  <c r="K81" i="22721"/>
  <c r="M81" i="22721"/>
  <c r="O81" i="22721"/>
  <c r="Q81" i="22721"/>
  <c r="S81" i="22721"/>
  <c r="U81" i="22721"/>
  <c r="W81" i="22721"/>
  <c r="Y81" i="22721"/>
  <c r="AA81" i="22721"/>
  <c r="AC81" i="22721"/>
  <c r="AE81" i="22721"/>
  <c r="AG81" i="22721"/>
  <c r="AI81" i="22721"/>
  <c r="AK81" i="22721"/>
  <c r="AM81" i="22721"/>
  <c r="AO81" i="22721"/>
  <c r="AQ81" i="22721"/>
  <c r="AS81" i="22721"/>
  <c r="AU81" i="22721"/>
  <c r="AW81" i="22721"/>
  <c r="AY81" i="22721"/>
  <c r="C82" i="22721"/>
  <c r="E82" i="22721"/>
  <c r="G82" i="22721"/>
  <c r="I82" i="22721"/>
  <c r="K82" i="22721"/>
  <c r="M82" i="22721"/>
  <c r="O82" i="22721"/>
  <c r="Q82" i="22721"/>
  <c r="S82" i="22721"/>
  <c r="U82" i="22721"/>
  <c r="W82" i="22721"/>
  <c r="Y82" i="22721"/>
  <c r="AA82" i="22721"/>
  <c r="AC82" i="22721"/>
  <c r="AE82" i="22721"/>
  <c r="AG82" i="22721"/>
  <c r="AI82" i="22721"/>
  <c r="AK82" i="22721"/>
  <c r="AM82" i="22721"/>
  <c r="AO82" i="22721"/>
  <c r="AQ82" i="22721"/>
  <c r="AS82" i="22721"/>
  <c r="AU82" i="22721"/>
  <c r="AW82" i="22721"/>
  <c r="AY82" i="22721"/>
  <c r="C83" i="22721"/>
  <c r="E83" i="22721"/>
  <c r="G83" i="22721"/>
  <c r="I83" i="22721"/>
  <c r="K83" i="22721"/>
  <c r="M83" i="22721"/>
  <c r="O83" i="22721"/>
  <c r="Q83" i="22721"/>
  <c r="S83" i="22721"/>
  <c r="U83" i="22721"/>
  <c r="W83" i="22721"/>
  <c r="Y83" i="22721"/>
  <c r="AA83" i="22721"/>
  <c r="AC83" i="22721"/>
  <c r="AE83" i="22721"/>
  <c r="AG83" i="22721"/>
  <c r="AI83" i="22721"/>
  <c r="AK83" i="22721"/>
  <c r="AM83" i="22721"/>
  <c r="AO83" i="22721"/>
  <c r="AQ83" i="22721"/>
  <c r="AS83" i="22721"/>
  <c r="AU83" i="22721"/>
  <c r="AW83" i="22721"/>
  <c r="AY83" i="22721"/>
  <c r="C84" i="22721"/>
  <c r="E84" i="22721"/>
  <c r="G84" i="22721"/>
  <c r="I84" i="22721"/>
  <c r="K84" i="22721"/>
  <c r="M84" i="22721"/>
  <c r="O84" i="22721"/>
  <c r="Q84" i="22721"/>
  <c r="S84" i="22721"/>
  <c r="U84" i="22721"/>
  <c r="W84" i="22721"/>
  <c r="Y84" i="22721"/>
  <c r="AA84" i="22721"/>
  <c r="AC84" i="22721"/>
  <c r="AE84" i="22721"/>
  <c r="AG84" i="22721"/>
  <c r="AI84" i="22721"/>
  <c r="AK84" i="22721"/>
  <c r="AM84" i="22721"/>
  <c r="AO84" i="22721"/>
  <c r="AQ84" i="22721"/>
  <c r="AS84" i="22721"/>
  <c r="AU84" i="22721"/>
  <c r="AW84" i="22721"/>
  <c r="AY84" i="22721"/>
  <c r="C85" i="22721"/>
  <c r="E85" i="22721"/>
  <c r="G85" i="22721"/>
  <c r="I85" i="22721"/>
  <c r="K85" i="22721"/>
  <c r="M85" i="22721"/>
  <c r="O85" i="22721"/>
  <c r="Q85" i="22721"/>
  <c r="S85" i="22721"/>
  <c r="U85" i="22721"/>
  <c r="W85" i="22721"/>
  <c r="Y85" i="22721"/>
  <c r="AA85" i="22721"/>
  <c r="AC85" i="22721"/>
  <c r="AE85" i="22721"/>
  <c r="AG85" i="22721"/>
  <c r="AI85" i="22721"/>
  <c r="AK85" i="22721"/>
  <c r="AM85" i="22721"/>
  <c r="AO85" i="22721"/>
  <c r="AQ85" i="22721"/>
  <c r="AS85" i="22721"/>
  <c r="AU85" i="22721"/>
  <c r="AW85" i="22721"/>
  <c r="AY85" i="22721"/>
  <c r="C86" i="22721"/>
  <c r="E86" i="22721"/>
  <c r="G86" i="22721"/>
  <c r="I86" i="22721"/>
  <c r="K86" i="22721"/>
  <c r="M86" i="22721"/>
  <c r="O86" i="22721"/>
  <c r="Q86" i="22721"/>
  <c r="S86" i="22721"/>
  <c r="U86" i="22721"/>
  <c r="W86" i="22721"/>
  <c r="Y86" i="22721"/>
  <c r="AA86" i="22721"/>
  <c r="AC86" i="22721"/>
  <c r="AE86" i="22721"/>
  <c r="AG86" i="22721"/>
  <c r="AI86" i="22721"/>
  <c r="AK86" i="22721"/>
  <c r="AM86" i="22721"/>
  <c r="AO86" i="22721"/>
  <c r="AQ86" i="22721"/>
  <c r="AS86" i="22721"/>
  <c r="AU86" i="22721"/>
  <c r="AW86" i="22721"/>
  <c r="AY86" i="22721"/>
  <c r="C87" i="22721"/>
  <c r="E87" i="22721"/>
  <c r="G87" i="22721"/>
  <c r="I87" i="22721"/>
  <c r="K87" i="22721"/>
  <c r="M87" i="22721"/>
  <c r="O87" i="22721"/>
  <c r="Q87" i="22721"/>
  <c r="S87" i="22721"/>
  <c r="U87" i="22721"/>
  <c r="W87" i="22721"/>
  <c r="Y87" i="22721"/>
  <c r="AA87" i="22721"/>
  <c r="AC87" i="22721"/>
  <c r="AE87" i="22721"/>
  <c r="AG87" i="22721"/>
  <c r="AI87" i="22721"/>
  <c r="AK87" i="22721"/>
  <c r="AM87" i="22721"/>
  <c r="AO87" i="22721"/>
  <c r="AQ87" i="22721"/>
  <c r="AS87" i="22721"/>
  <c r="AU87" i="22721"/>
  <c r="AW87" i="22721"/>
  <c r="AY87" i="22721"/>
  <c r="C88" i="22721"/>
  <c r="E88" i="22721"/>
  <c r="G88" i="22721"/>
  <c r="I88" i="22721"/>
  <c r="K88" i="22721"/>
  <c r="M88" i="22721"/>
  <c r="O88" i="22721"/>
  <c r="Q88" i="22721"/>
  <c r="S88" i="22721"/>
  <c r="U88" i="22721"/>
  <c r="W88" i="22721"/>
  <c r="Y88" i="22721"/>
  <c r="AA88" i="22721"/>
  <c r="AC88" i="22721"/>
  <c r="AE88" i="22721"/>
  <c r="AG88" i="22721"/>
  <c r="AI88" i="22721"/>
  <c r="AK88" i="22721"/>
  <c r="AM88" i="22721"/>
  <c r="AO88" i="22721"/>
  <c r="AQ88" i="22721"/>
  <c r="AS88" i="22721"/>
  <c r="AU88" i="22721"/>
  <c r="AW88" i="22721"/>
  <c r="AY88" i="22721"/>
  <c r="C89" i="22721"/>
  <c r="E89" i="22721"/>
  <c r="G89" i="22721"/>
  <c r="I89" i="22721"/>
  <c r="K89" i="22721"/>
  <c r="M89" i="22721"/>
  <c r="O89" i="22721"/>
  <c r="Q89" i="22721"/>
  <c r="S89" i="22721"/>
  <c r="U89" i="22721"/>
  <c r="W89" i="22721"/>
  <c r="Y89" i="22721"/>
  <c r="AA89" i="22721"/>
  <c r="AC89" i="22721"/>
  <c r="AE89" i="22721"/>
  <c r="AG89" i="22721"/>
  <c r="AI89" i="22721"/>
  <c r="AK89" i="22721"/>
  <c r="AM89" i="22721"/>
  <c r="AO89" i="22721"/>
  <c r="AQ89" i="22721"/>
  <c r="AS89" i="22721"/>
  <c r="AU89" i="22721"/>
  <c r="AW89" i="22721"/>
  <c r="AY89" i="22721"/>
  <c r="C90" i="22721"/>
  <c r="E90" i="22721"/>
  <c r="G90" i="22721"/>
  <c r="I90" i="22721"/>
  <c r="K90" i="22721"/>
  <c r="M90" i="22721"/>
  <c r="O90" i="22721"/>
  <c r="Q90" i="22721"/>
  <c r="S90" i="22721"/>
  <c r="U90" i="22721"/>
  <c r="W90" i="22721"/>
  <c r="Y90" i="22721"/>
  <c r="AA90" i="22721"/>
  <c r="AC90" i="22721"/>
  <c r="AE90" i="22721"/>
  <c r="AG90" i="22721"/>
  <c r="AI90" i="22721"/>
  <c r="AK90" i="22721"/>
  <c r="AM90" i="22721"/>
  <c r="AO90" i="22721"/>
  <c r="AQ90" i="22721"/>
  <c r="AS90" i="22721"/>
  <c r="AU90" i="22721"/>
  <c r="AW90" i="22721"/>
  <c r="AY90" i="22721"/>
  <c r="E91" i="22721"/>
  <c r="G91" i="22721"/>
  <c r="I91" i="22721"/>
  <c r="K91" i="22721"/>
  <c r="M91" i="22721"/>
  <c r="O91" i="22721"/>
  <c r="Q91" i="22721"/>
  <c r="S91" i="22721"/>
  <c r="U91" i="22721"/>
  <c r="W91" i="22721"/>
  <c r="Y91" i="22721"/>
  <c r="AA91" i="22721"/>
  <c r="AC91" i="22721"/>
  <c r="AE91" i="22721"/>
  <c r="AG91" i="22721"/>
  <c r="AI91" i="22721"/>
  <c r="AK91" i="22721"/>
  <c r="AM91" i="22721"/>
  <c r="AO91" i="22721"/>
  <c r="AQ91" i="22721"/>
  <c r="AS91" i="22721"/>
  <c r="AU91" i="22721"/>
  <c r="AW91" i="22721"/>
  <c r="AY91" i="22721"/>
  <c r="E92" i="22721"/>
  <c r="G92" i="22721"/>
  <c r="I92" i="22721"/>
  <c r="K92" i="22721"/>
  <c r="M92" i="22721"/>
  <c r="O92" i="22721"/>
  <c r="Q92" i="22721"/>
  <c r="S92" i="22721"/>
  <c r="U92" i="22721"/>
  <c r="W92" i="22721"/>
  <c r="Y92" i="22721"/>
  <c r="AA92" i="22721"/>
  <c r="AC92" i="22721"/>
  <c r="AE92" i="22721"/>
  <c r="AG92" i="22721"/>
  <c r="AI92" i="22721"/>
  <c r="AK92" i="22721"/>
  <c r="AM92" i="22721"/>
  <c r="AO92" i="22721"/>
  <c r="AQ92" i="22721"/>
  <c r="AS92" i="22721"/>
  <c r="AU92" i="22721"/>
  <c r="AW92" i="22721"/>
  <c r="AY92" i="22721"/>
  <c r="C93" i="22721"/>
  <c r="E93" i="22721"/>
  <c r="G93" i="22721"/>
  <c r="I93" i="22721"/>
  <c r="K93" i="22721"/>
  <c r="M93" i="22721"/>
  <c r="O93" i="22721"/>
  <c r="Q93" i="22721"/>
  <c r="S93" i="22721"/>
  <c r="U93" i="22721"/>
  <c r="W93" i="22721"/>
  <c r="Y93" i="22721"/>
  <c r="AA93" i="22721"/>
  <c r="AC93" i="22721"/>
  <c r="AE93" i="22721"/>
  <c r="AG93" i="22721"/>
  <c r="AI93" i="22721"/>
  <c r="AK93" i="22721"/>
  <c r="AM93" i="22721"/>
  <c r="AO93" i="22721"/>
  <c r="AQ93" i="22721"/>
  <c r="AS93" i="22721"/>
  <c r="AU93" i="22721"/>
  <c r="AW93" i="22721"/>
  <c r="AY93" i="22721"/>
  <c r="C94" i="22721"/>
  <c r="E94" i="22721"/>
  <c r="G94" i="22721"/>
  <c r="I94" i="22721"/>
  <c r="K94" i="22721"/>
  <c r="M94" i="22721"/>
  <c r="O94" i="22721"/>
  <c r="Q94" i="22721"/>
  <c r="S94" i="22721"/>
  <c r="U94" i="22721"/>
  <c r="W94" i="22721"/>
  <c r="Y94" i="22721"/>
  <c r="AA94" i="22721"/>
  <c r="AC94" i="22721"/>
  <c r="AE94" i="22721"/>
  <c r="AG94" i="22721"/>
  <c r="AI94" i="22721"/>
  <c r="AK94" i="22721"/>
  <c r="AM94" i="22721"/>
  <c r="AO94" i="22721"/>
  <c r="AQ94" i="22721"/>
  <c r="AS94" i="22721"/>
  <c r="AU94" i="22721"/>
  <c r="AW94" i="22721"/>
  <c r="AY94" i="22721"/>
  <c r="C95" i="22721"/>
  <c r="G95" i="22721"/>
  <c r="K95" i="22721"/>
  <c r="O95" i="22721"/>
  <c r="S95" i="22721"/>
  <c r="W95" i="22721"/>
  <c r="AA95" i="22721"/>
  <c r="AE95" i="22721"/>
  <c r="AI95" i="22721"/>
  <c r="AM95" i="22721"/>
  <c r="AQ95" i="22721"/>
  <c r="AU95" i="22721"/>
  <c r="AY95" i="22721"/>
  <c r="C96" i="22721"/>
  <c r="E96" i="22721"/>
  <c r="G96" i="22721"/>
  <c r="K96" i="22721"/>
  <c r="O96" i="22721"/>
  <c r="S96" i="22721"/>
  <c r="W96" i="22721"/>
  <c r="AA96" i="22721"/>
  <c r="AE96" i="22721"/>
  <c r="AI96" i="22721"/>
  <c r="AM96" i="22721"/>
  <c r="AQ96" i="22721"/>
  <c r="AU96" i="22721"/>
  <c r="AY96" i="22721"/>
  <c r="G97" i="22721"/>
  <c r="K97" i="22721"/>
  <c r="O97" i="22721"/>
  <c r="S97" i="22721"/>
  <c r="W97" i="22721"/>
  <c r="AA97" i="22721"/>
  <c r="AE97" i="22721"/>
  <c r="AI97" i="22721"/>
  <c r="AM97" i="22721"/>
  <c r="AQ97" i="22721"/>
  <c r="AU97" i="22721"/>
  <c r="AY97" i="22721"/>
  <c r="G99" i="22721"/>
  <c r="K99" i="22721"/>
  <c r="O99" i="22721"/>
  <c r="S99" i="22721"/>
  <c r="W99" i="22721"/>
  <c r="AA99" i="22721"/>
  <c r="AE99" i="22721"/>
  <c r="AI99" i="22721"/>
  <c r="AM99" i="22721"/>
  <c r="AQ99" i="22721"/>
  <c r="AU99" i="22721"/>
  <c r="AY99" i="22721"/>
  <c r="G100" i="22721"/>
  <c r="K100" i="22721"/>
  <c r="O100" i="22721"/>
  <c r="S100" i="22721"/>
  <c r="W100" i="22721"/>
  <c r="AA100" i="22721"/>
  <c r="AE100" i="22721"/>
  <c r="AI100" i="22721"/>
  <c r="AM100" i="22721"/>
  <c r="AQ100" i="22721"/>
  <c r="AU100" i="22721"/>
  <c r="AY100" i="22721"/>
  <c r="E108" i="22721"/>
  <c r="G108" i="22721"/>
  <c r="I108" i="22721"/>
  <c r="K108" i="22721"/>
  <c r="M108" i="22721"/>
  <c r="O108" i="22721"/>
  <c r="Q108" i="22721"/>
  <c r="S108" i="22721"/>
  <c r="U108" i="22721"/>
  <c r="W108" i="22721"/>
  <c r="Y108" i="22721"/>
  <c r="AA108" i="22721"/>
  <c r="AC108" i="22721"/>
  <c r="AE108" i="22721"/>
  <c r="AG108" i="22721"/>
  <c r="AI108" i="22721"/>
  <c r="AK108" i="22721"/>
  <c r="AM108" i="22721"/>
  <c r="AO108" i="22721"/>
  <c r="AQ108" i="22721"/>
  <c r="AS108" i="22721"/>
  <c r="AU108" i="22721"/>
  <c r="AW108" i="22721"/>
  <c r="AY108" i="22721"/>
  <c r="E109" i="22721"/>
  <c r="G109" i="22721"/>
  <c r="I109" i="22721"/>
  <c r="K109" i="22721"/>
  <c r="M109" i="22721"/>
  <c r="O109" i="22721"/>
  <c r="Q109" i="22721"/>
  <c r="S109" i="22721"/>
  <c r="U109" i="22721"/>
  <c r="W109" i="22721"/>
  <c r="Y109" i="22721"/>
  <c r="AA109" i="22721"/>
  <c r="AC109" i="22721"/>
  <c r="AE109" i="22721"/>
  <c r="AG109" i="22721"/>
  <c r="AI109" i="22721"/>
  <c r="AK109" i="22721"/>
  <c r="AM109" i="22721"/>
  <c r="AO109" i="22721"/>
  <c r="AQ109" i="22721"/>
  <c r="AS109" i="22721"/>
  <c r="AU109" i="22721"/>
  <c r="AW109" i="22721"/>
  <c r="AY109" i="22721"/>
  <c r="E110" i="22721"/>
  <c r="G110" i="22721"/>
  <c r="I110" i="22721"/>
  <c r="K110" i="22721"/>
  <c r="M110" i="22721"/>
  <c r="O110" i="22721"/>
  <c r="Q110" i="22721"/>
  <c r="S110" i="22721"/>
  <c r="U110" i="22721"/>
  <c r="W110" i="22721"/>
  <c r="Y110" i="22721"/>
  <c r="AA110" i="22721"/>
  <c r="AC110" i="22721"/>
  <c r="AE110" i="22721"/>
  <c r="AG110" i="22721"/>
  <c r="AI110" i="22721"/>
  <c r="AK110" i="22721"/>
  <c r="AM110" i="22721"/>
  <c r="AO110" i="22721"/>
  <c r="AQ110" i="22721"/>
  <c r="AS110" i="22721"/>
  <c r="AU110" i="22721"/>
  <c r="AW110" i="22721"/>
  <c r="AY110" i="22721"/>
  <c r="G111" i="22721"/>
  <c r="K111" i="22721"/>
  <c r="O111" i="22721"/>
  <c r="S111" i="22721"/>
  <c r="W111" i="22721"/>
  <c r="AA111" i="22721"/>
  <c r="AE111" i="22721"/>
  <c r="AI111" i="22721"/>
  <c r="AM111" i="22721"/>
  <c r="AQ111" i="22721"/>
  <c r="AU111" i="22721"/>
  <c r="AY111" i="22721"/>
  <c r="E115" i="22721"/>
  <c r="G115" i="22721"/>
  <c r="I115" i="22721"/>
  <c r="K115" i="22721"/>
  <c r="M115" i="22721"/>
  <c r="O115" i="22721"/>
  <c r="Q115" i="22721"/>
  <c r="S115" i="22721"/>
  <c r="U115" i="22721"/>
  <c r="W115" i="22721"/>
  <c r="Y115" i="22721"/>
  <c r="AA115" i="22721"/>
  <c r="AC115" i="22721"/>
  <c r="AE115" i="22721"/>
  <c r="AG115" i="22721"/>
  <c r="AI115" i="22721"/>
  <c r="AK115" i="22721"/>
  <c r="AM115" i="22721"/>
  <c r="AO115" i="22721"/>
  <c r="AQ115" i="22721"/>
  <c r="AS115" i="22721"/>
  <c r="AU115" i="22721"/>
  <c r="AW115" i="22721"/>
  <c r="AY115" i="22721"/>
  <c r="E116" i="22721"/>
  <c r="G116" i="22721"/>
  <c r="I116" i="22721"/>
  <c r="K116" i="22721"/>
  <c r="M116" i="22721"/>
  <c r="O116" i="22721"/>
  <c r="Q116" i="22721"/>
  <c r="S116" i="22721"/>
  <c r="U116" i="22721"/>
  <c r="W116" i="22721"/>
  <c r="Y116" i="22721"/>
  <c r="AA116" i="22721"/>
  <c r="AC116" i="22721"/>
  <c r="AE116" i="22721"/>
  <c r="AG116" i="22721"/>
  <c r="AI116" i="22721"/>
  <c r="AK116" i="22721"/>
  <c r="AM116" i="22721"/>
  <c r="AO116" i="22721"/>
  <c r="AQ116" i="22721"/>
  <c r="AS116" i="22721"/>
  <c r="AU116" i="22721"/>
  <c r="AW116" i="22721"/>
  <c r="AY116" i="22721"/>
  <c r="E117" i="22721"/>
  <c r="G117" i="22721"/>
  <c r="I117" i="22721"/>
  <c r="K117" i="22721"/>
  <c r="M117" i="22721"/>
  <c r="O117" i="22721"/>
  <c r="Q117" i="22721"/>
  <c r="S117" i="22721"/>
  <c r="U117" i="22721"/>
  <c r="W117" i="22721"/>
  <c r="Y117" i="22721"/>
  <c r="AA117" i="22721"/>
  <c r="AC117" i="22721"/>
  <c r="AE117" i="22721"/>
  <c r="AG117" i="22721"/>
  <c r="AI117" i="22721"/>
  <c r="AK117" i="22721"/>
  <c r="AM117" i="22721"/>
  <c r="AO117" i="22721"/>
  <c r="AQ117" i="22721"/>
  <c r="AS117" i="22721"/>
  <c r="AU117" i="22721"/>
  <c r="AW117" i="22721"/>
  <c r="AY117" i="22721"/>
  <c r="E118" i="22721"/>
  <c r="G118" i="22721"/>
  <c r="I118" i="22721"/>
  <c r="K118" i="22721"/>
  <c r="M118" i="22721"/>
  <c r="O118" i="22721"/>
  <c r="Q118" i="22721"/>
  <c r="S118" i="22721"/>
  <c r="U118" i="22721"/>
  <c r="W118" i="22721"/>
  <c r="Y118" i="22721"/>
  <c r="AA118" i="22721"/>
  <c r="AC118" i="22721"/>
  <c r="AE118" i="22721"/>
  <c r="AG118" i="22721"/>
  <c r="AI118" i="22721"/>
  <c r="AK118" i="22721"/>
  <c r="AM118" i="22721"/>
  <c r="AO118" i="22721"/>
  <c r="AQ118" i="22721"/>
  <c r="AS118" i="22721"/>
  <c r="AU118" i="22721"/>
  <c r="AW118" i="22721"/>
  <c r="AY118" i="22721"/>
  <c r="E119" i="22721"/>
  <c r="G119" i="22721"/>
  <c r="I119" i="22721"/>
  <c r="K119" i="22721"/>
  <c r="M119" i="22721"/>
  <c r="O119" i="22721"/>
  <c r="Q119" i="22721"/>
  <c r="S119" i="22721"/>
  <c r="U119" i="22721"/>
  <c r="W119" i="22721"/>
  <c r="Y119" i="22721"/>
  <c r="AA119" i="22721"/>
  <c r="AC119" i="22721"/>
  <c r="AE119" i="22721"/>
  <c r="AG119" i="22721"/>
  <c r="AI119" i="22721"/>
  <c r="AK119" i="22721"/>
  <c r="AM119" i="22721"/>
  <c r="AO119" i="22721"/>
  <c r="AQ119" i="22721"/>
  <c r="AS119" i="22721"/>
  <c r="AU119" i="22721"/>
  <c r="AW119" i="22721"/>
  <c r="AY119" i="22721"/>
  <c r="E120" i="22721"/>
  <c r="G120" i="22721"/>
  <c r="I120" i="22721"/>
  <c r="K120" i="22721"/>
  <c r="M120" i="22721"/>
  <c r="O120" i="22721"/>
  <c r="Q120" i="22721"/>
  <c r="S120" i="22721"/>
  <c r="U120" i="22721"/>
  <c r="W120" i="22721"/>
  <c r="Y120" i="22721"/>
  <c r="AA120" i="22721"/>
  <c r="AC120" i="22721"/>
  <c r="AE120" i="22721"/>
  <c r="AG120" i="22721"/>
  <c r="AI120" i="22721"/>
  <c r="AK120" i="22721"/>
  <c r="AM120" i="22721"/>
  <c r="AO120" i="22721"/>
  <c r="AQ120" i="22721"/>
  <c r="AS120" i="22721"/>
  <c r="AU120" i="22721"/>
  <c r="AW120" i="22721"/>
  <c r="AY120" i="22721"/>
  <c r="G121" i="22721"/>
  <c r="K121" i="22721"/>
  <c r="O121" i="22721"/>
  <c r="S121" i="22721"/>
  <c r="W121" i="22721"/>
  <c r="AA121" i="22721"/>
  <c r="AE121" i="22721"/>
  <c r="AI121" i="22721"/>
  <c r="AM121" i="22721"/>
  <c r="AQ121" i="22721"/>
  <c r="AU121" i="22721"/>
  <c r="AY121" i="22721"/>
  <c r="E6" i="22722"/>
  <c r="G6" i="22722"/>
  <c r="I6" i="22722"/>
  <c r="K6" i="22722"/>
  <c r="M6" i="22722"/>
  <c r="O6" i="22722"/>
  <c r="Q6" i="22722"/>
  <c r="S6" i="22722"/>
  <c r="U6" i="22722"/>
  <c r="W6" i="22722"/>
  <c r="Y6" i="22722"/>
  <c r="AA6" i="22722"/>
  <c r="D13" i="22722"/>
  <c r="D14" i="22722"/>
  <c r="D15" i="22722"/>
  <c r="D16" i="22722"/>
  <c r="D17" i="22722"/>
  <c r="D18" i="22722"/>
  <c r="D19" i="22722"/>
  <c r="D20" i="22722"/>
  <c r="D21" i="22722"/>
  <c r="D22" i="22722"/>
  <c r="D23" i="22722"/>
  <c r="D24" i="22722"/>
  <c r="D25" i="22722"/>
  <c r="D26" i="22722"/>
  <c r="D27" i="22722"/>
  <c r="D28" i="22722"/>
  <c r="D31" i="22722"/>
  <c r="E31" i="22722"/>
  <c r="D35" i="22722"/>
  <c r="E35" i="22722"/>
  <c r="G39" i="22722"/>
  <c r="I39" i="22722"/>
  <c r="K39" i="22722"/>
  <c r="M39" i="22722"/>
  <c r="O39" i="22722"/>
  <c r="Q39" i="22722"/>
  <c r="S39" i="22722"/>
  <c r="U39" i="22722"/>
  <c r="W39" i="22722"/>
  <c r="Y39" i="22722"/>
  <c r="AA39" i="22722"/>
  <c r="E41" i="22722"/>
  <c r="G41" i="22722"/>
  <c r="I41" i="22722"/>
  <c r="K41" i="22722"/>
  <c r="M41" i="22722"/>
  <c r="O41" i="22722"/>
  <c r="Q41" i="22722"/>
  <c r="S41" i="22722"/>
  <c r="U41" i="22722"/>
  <c r="W41" i="22722"/>
  <c r="Y41" i="22722"/>
  <c r="AA41" i="22722"/>
  <c r="AC41" i="22722"/>
  <c r="E42" i="22722"/>
  <c r="G42" i="22722"/>
  <c r="I42" i="22722"/>
  <c r="K42" i="22722"/>
  <c r="M42" i="22722"/>
  <c r="O42" i="22722"/>
  <c r="Q42" i="22722"/>
  <c r="S42" i="22722"/>
  <c r="U42" i="22722"/>
  <c r="W42" i="22722"/>
  <c r="Y42" i="22722"/>
  <c r="AA42" i="22722"/>
  <c r="E43" i="22722"/>
  <c r="G43" i="22722"/>
  <c r="I43" i="22722"/>
  <c r="K43" i="22722"/>
  <c r="M43" i="22722"/>
  <c r="O43" i="22722"/>
  <c r="Q43" i="22722"/>
  <c r="S43" i="22722"/>
  <c r="U43" i="22722"/>
  <c r="W43" i="22722"/>
  <c r="Y43" i="22722"/>
  <c r="AA43" i="22722"/>
  <c r="E45" i="22722"/>
  <c r="G45" i="22722"/>
  <c r="I45" i="22722"/>
  <c r="K45" i="22722"/>
  <c r="M45" i="22722"/>
  <c r="O45" i="22722"/>
  <c r="Q45" i="22722"/>
  <c r="S45" i="22722"/>
  <c r="U45" i="22722"/>
  <c r="W45" i="22722"/>
  <c r="Y45" i="22722"/>
  <c r="AA45" i="22722"/>
  <c r="E47" i="22722"/>
  <c r="G47" i="22722"/>
  <c r="I47" i="22722"/>
  <c r="K47" i="22722"/>
  <c r="M47" i="22722"/>
  <c r="O47" i="22722"/>
  <c r="Q47" i="22722"/>
  <c r="S47" i="22722"/>
  <c r="U47" i="22722"/>
  <c r="W47" i="22722"/>
  <c r="Y47" i="22722"/>
  <c r="AA47" i="22722"/>
  <c r="E49" i="22722"/>
  <c r="G49" i="22722"/>
  <c r="I49" i="22722"/>
  <c r="K49" i="22722"/>
  <c r="M49" i="22722"/>
  <c r="O49" i="22722"/>
  <c r="Q49" i="22722"/>
  <c r="S49" i="22722"/>
  <c r="U49" i="22722"/>
  <c r="W49" i="22722"/>
  <c r="Y49" i="22722"/>
  <c r="AA49" i="22722"/>
  <c r="E53" i="22722"/>
  <c r="G53" i="22722"/>
  <c r="I53" i="22722"/>
  <c r="K53" i="22722"/>
  <c r="M53" i="22722"/>
  <c r="O53" i="22722"/>
  <c r="Q53" i="22722"/>
  <c r="S53" i="22722"/>
  <c r="U53" i="22722"/>
  <c r="W53" i="22722"/>
  <c r="Y53" i="22722"/>
  <c r="AA53" i="22722"/>
  <c r="AC53" i="22722"/>
  <c r="E56" i="22722"/>
  <c r="G56" i="22722"/>
  <c r="I56" i="22722"/>
  <c r="K56" i="22722"/>
  <c r="M56" i="22722"/>
  <c r="O56" i="22722"/>
  <c r="Q56" i="22722"/>
  <c r="S56" i="22722"/>
  <c r="U56" i="22722"/>
  <c r="W56" i="22722"/>
  <c r="Y56" i="22722"/>
  <c r="AA56" i="22722"/>
  <c r="AC56" i="22722"/>
  <c r="E57" i="22722"/>
  <c r="G57" i="22722"/>
  <c r="I57" i="22722"/>
  <c r="K57" i="22722"/>
  <c r="M57" i="22722"/>
  <c r="O57" i="22722"/>
  <c r="Q57" i="22722"/>
  <c r="S57" i="22722"/>
  <c r="U57" i="22722"/>
  <c r="W57" i="22722"/>
  <c r="Y57" i="22722"/>
  <c r="AA57" i="22722"/>
  <c r="AC57" i="22722"/>
  <c r="E58" i="22722"/>
  <c r="G58" i="22722"/>
  <c r="I58" i="22722"/>
  <c r="K58" i="22722"/>
  <c r="M58" i="22722"/>
  <c r="O58" i="22722"/>
  <c r="Q58" i="22722"/>
  <c r="S58" i="22722"/>
  <c r="U58" i="22722"/>
  <c r="W58" i="22722"/>
  <c r="Y58" i="22722"/>
  <c r="AA58" i="22722"/>
  <c r="AC58" i="22722"/>
  <c r="C74" i="22722"/>
  <c r="E74" i="22722"/>
  <c r="G74" i="22722"/>
  <c r="I74" i="22722"/>
  <c r="K74" i="22722"/>
  <c r="M74" i="22722"/>
  <c r="O74" i="22722"/>
  <c r="Q74" i="22722"/>
  <c r="S74" i="22722"/>
  <c r="U74" i="22722"/>
  <c r="W74" i="22722"/>
  <c r="Y74" i="22722"/>
  <c r="AA74" i="22722"/>
  <c r="AC74" i="22722"/>
  <c r="AE74" i="22722"/>
  <c r="AG74" i="22722"/>
  <c r="AI74" i="22722"/>
  <c r="AK74" i="22722"/>
  <c r="AM74" i="22722"/>
  <c r="AO74" i="22722"/>
  <c r="AQ74" i="22722"/>
  <c r="AS74" i="22722"/>
  <c r="AU74" i="22722"/>
  <c r="AW74" i="22722"/>
  <c r="AY74" i="22722"/>
  <c r="C75" i="22722"/>
  <c r="E75" i="22722"/>
  <c r="G75" i="22722"/>
  <c r="I75" i="22722"/>
  <c r="K75" i="22722"/>
  <c r="M75" i="22722"/>
  <c r="O75" i="22722"/>
  <c r="Q75" i="22722"/>
  <c r="S75" i="22722"/>
  <c r="U75" i="22722"/>
  <c r="W75" i="22722"/>
  <c r="Y75" i="22722"/>
  <c r="AA75" i="22722"/>
  <c r="AC75" i="22722"/>
  <c r="AE75" i="22722"/>
  <c r="AG75" i="22722"/>
  <c r="AI75" i="22722"/>
  <c r="AK75" i="22722"/>
  <c r="AM75" i="22722"/>
  <c r="AO75" i="22722"/>
  <c r="AQ75" i="22722"/>
  <c r="AS75" i="22722"/>
  <c r="AU75" i="22722"/>
  <c r="AW75" i="22722"/>
  <c r="AY75" i="22722"/>
  <c r="C76" i="22722"/>
  <c r="E76" i="22722"/>
  <c r="G76" i="22722"/>
  <c r="I76" i="22722"/>
  <c r="K76" i="22722"/>
  <c r="M76" i="22722"/>
  <c r="O76" i="22722"/>
  <c r="Q76" i="22722"/>
  <c r="S76" i="22722"/>
  <c r="U76" i="22722"/>
  <c r="W76" i="22722"/>
  <c r="Y76" i="22722"/>
  <c r="AA76" i="22722"/>
  <c r="AC76" i="22722"/>
  <c r="AE76" i="22722"/>
  <c r="AG76" i="22722"/>
  <c r="AI76" i="22722"/>
  <c r="AK76" i="22722"/>
  <c r="AM76" i="22722"/>
  <c r="AO76" i="22722"/>
  <c r="AQ76" i="22722"/>
  <c r="AS76" i="22722"/>
  <c r="AU76" i="22722"/>
  <c r="AW76" i="22722"/>
  <c r="AY76" i="22722"/>
  <c r="C77" i="22722"/>
  <c r="E77" i="22722"/>
  <c r="G77" i="22722"/>
  <c r="I77" i="22722"/>
  <c r="K77" i="22722"/>
  <c r="M77" i="22722"/>
  <c r="O77" i="22722"/>
  <c r="Q77" i="22722"/>
  <c r="S77" i="22722"/>
  <c r="U77" i="22722"/>
  <c r="W77" i="22722"/>
  <c r="Y77" i="22722"/>
  <c r="AA77" i="22722"/>
  <c r="AC77" i="22722"/>
  <c r="AE77" i="22722"/>
  <c r="AG77" i="22722"/>
  <c r="AI77" i="22722"/>
  <c r="AK77" i="22722"/>
  <c r="AM77" i="22722"/>
  <c r="AO77" i="22722"/>
  <c r="AQ77" i="22722"/>
  <c r="AS77" i="22722"/>
  <c r="AU77" i="22722"/>
  <c r="AW77" i="22722"/>
  <c r="AY77" i="22722"/>
  <c r="C78" i="22722"/>
  <c r="E78" i="22722"/>
  <c r="G78" i="22722"/>
  <c r="I78" i="22722"/>
  <c r="K78" i="22722"/>
  <c r="M78" i="22722"/>
  <c r="O78" i="22722"/>
  <c r="Q78" i="22722"/>
  <c r="S78" i="22722"/>
  <c r="U78" i="22722"/>
  <c r="W78" i="22722"/>
  <c r="Y78" i="22722"/>
  <c r="AA78" i="22722"/>
  <c r="AC78" i="22722"/>
  <c r="AE78" i="22722"/>
  <c r="AG78" i="22722"/>
  <c r="AI78" i="22722"/>
  <c r="AK78" i="22722"/>
  <c r="AM78" i="22722"/>
  <c r="AO78" i="22722"/>
  <c r="AQ78" i="22722"/>
  <c r="AS78" i="22722"/>
  <c r="AU78" i="22722"/>
  <c r="AW78" i="22722"/>
  <c r="AY78" i="22722"/>
  <c r="C79" i="22722"/>
  <c r="E79" i="22722"/>
  <c r="G79" i="22722"/>
  <c r="I79" i="22722"/>
  <c r="K79" i="22722"/>
  <c r="M79" i="22722"/>
  <c r="O79" i="22722"/>
  <c r="Q79" i="22722"/>
  <c r="S79" i="22722"/>
  <c r="U79" i="22722"/>
  <c r="W79" i="22722"/>
  <c r="Y79" i="22722"/>
  <c r="AA79" i="22722"/>
  <c r="AC79" i="22722"/>
  <c r="AE79" i="22722"/>
  <c r="AG79" i="22722"/>
  <c r="AI79" i="22722"/>
  <c r="AK79" i="22722"/>
  <c r="AM79" i="22722"/>
  <c r="AO79" i="22722"/>
  <c r="AQ79" i="22722"/>
  <c r="AS79" i="22722"/>
  <c r="AU79" i="22722"/>
  <c r="AW79" i="22722"/>
  <c r="AY79" i="22722"/>
  <c r="C80" i="22722"/>
  <c r="E80" i="22722"/>
  <c r="G80" i="22722"/>
  <c r="I80" i="22722"/>
  <c r="K80" i="22722"/>
  <c r="M80" i="22722"/>
  <c r="O80" i="22722"/>
  <c r="Q80" i="22722"/>
  <c r="S80" i="22722"/>
  <c r="U80" i="22722"/>
  <c r="W80" i="22722"/>
  <c r="Y80" i="22722"/>
  <c r="AA80" i="22722"/>
  <c r="AC80" i="22722"/>
  <c r="AE80" i="22722"/>
  <c r="AG80" i="22722"/>
  <c r="AI80" i="22722"/>
  <c r="AK80" i="22722"/>
  <c r="AM80" i="22722"/>
  <c r="AO80" i="22722"/>
  <c r="AQ80" i="22722"/>
  <c r="AS80" i="22722"/>
  <c r="AU80" i="22722"/>
  <c r="AW80" i="22722"/>
  <c r="AY80" i="22722"/>
  <c r="C81" i="22722"/>
  <c r="E81" i="22722"/>
  <c r="G81" i="22722"/>
  <c r="I81" i="22722"/>
  <c r="K81" i="22722"/>
  <c r="M81" i="22722"/>
  <c r="O81" i="22722"/>
  <c r="Q81" i="22722"/>
  <c r="S81" i="22722"/>
  <c r="U81" i="22722"/>
  <c r="W81" i="22722"/>
  <c r="Y81" i="22722"/>
  <c r="AA81" i="22722"/>
  <c r="AC81" i="22722"/>
  <c r="AE81" i="22722"/>
  <c r="AG81" i="22722"/>
  <c r="AI81" i="22722"/>
  <c r="AK81" i="22722"/>
  <c r="AM81" i="22722"/>
  <c r="AO81" i="22722"/>
  <c r="AQ81" i="22722"/>
  <c r="AS81" i="22722"/>
  <c r="AU81" i="22722"/>
  <c r="AW81" i="22722"/>
  <c r="AY81" i="22722"/>
  <c r="C82" i="22722"/>
  <c r="E82" i="22722"/>
  <c r="G82" i="22722"/>
  <c r="I82" i="22722"/>
  <c r="K82" i="22722"/>
  <c r="M82" i="22722"/>
  <c r="O82" i="22722"/>
  <c r="Q82" i="22722"/>
  <c r="S82" i="22722"/>
  <c r="U82" i="22722"/>
  <c r="W82" i="22722"/>
  <c r="Y82" i="22722"/>
  <c r="AA82" i="22722"/>
  <c r="AC82" i="22722"/>
  <c r="AE82" i="22722"/>
  <c r="AG82" i="22722"/>
  <c r="AI82" i="22722"/>
  <c r="AK82" i="22722"/>
  <c r="AM82" i="22722"/>
  <c r="AO82" i="22722"/>
  <c r="AQ82" i="22722"/>
  <c r="AS82" i="22722"/>
  <c r="AU82" i="22722"/>
  <c r="AW82" i="22722"/>
  <c r="AY82" i="22722"/>
  <c r="C83" i="22722"/>
  <c r="E83" i="22722"/>
  <c r="G83" i="22722"/>
  <c r="I83" i="22722"/>
  <c r="K83" i="22722"/>
  <c r="M83" i="22722"/>
  <c r="O83" i="22722"/>
  <c r="Q83" i="22722"/>
  <c r="S83" i="22722"/>
  <c r="U83" i="22722"/>
  <c r="W83" i="22722"/>
  <c r="Y83" i="22722"/>
  <c r="AA83" i="22722"/>
  <c r="AC83" i="22722"/>
  <c r="AE83" i="22722"/>
  <c r="AG83" i="22722"/>
  <c r="AI83" i="22722"/>
  <c r="AK83" i="22722"/>
  <c r="AM83" i="22722"/>
  <c r="AO83" i="22722"/>
  <c r="AQ83" i="22722"/>
  <c r="AS83" i="22722"/>
  <c r="AU83" i="22722"/>
  <c r="AW83" i="22722"/>
  <c r="AY83" i="22722"/>
  <c r="C84" i="22722"/>
  <c r="E84" i="22722"/>
  <c r="G84" i="22722"/>
  <c r="I84" i="22722"/>
  <c r="K84" i="22722"/>
  <c r="M84" i="22722"/>
  <c r="O84" i="22722"/>
  <c r="Q84" i="22722"/>
  <c r="S84" i="22722"/>
  <c r="U84" i="22722"/>
  <c r="W84" i="22722"/>
  <c r="Y84" i="22722"/>
  <c r="AA84" i="22722"/>
  <c r="AC84" i="22722"/>
  <c r="AE84" i="22722"/>
  <c r="AG84" i="22722"/>
  <c r="AI84" i="22722"/>
  <c r="AK84" i="22722"/>
  <c r="AM84" i="22722"/>
  <c r="AO84" i="22722"/>
  <c r="AQ84" i="22722"/>
  <c r="AS84" i="22722"/>
  <c r="AU84" i="22722"/>
  <c r="AW84" i="22722"/>
  <c r="AY84" i="22722"/>
  <c r="C85" i="22722"/>
  <c r="E85" i="22722"/>
  <c r="G85" i="22722"/>
  <c r="I85" i="22722"/>
  <c r="K85" i="22722"/>
  <c r="M85" i="22722"/>
  <c r="O85" i="22722"/>
  <c r="Q85" i="22722"/>
  <c r="S85" i="22722"/>
  <c r="U85" i="22722"/>
  <c r="W85" i="22722"/>
  <c r="Y85" i="22722"/>
  <c r="AA85" i="22722"/>
  <c r="AC85" i="22722"/>
  <c r="AE85" i="22722"/>
  <c r="AG85" i="22722"/>
  <c r="AI85" i="22722"/>
  <c r="AK85" i="22722"/>
  <c r="AM85" i="22722"/>
  <c r="AO85" i="22722"/>
  <c r="AQ85" i="22722"/>
  <c r="AS85" i="22722"/>
  <c r="AU85" i="22722"/>
  <c r="AW85" i="22722"/>
  <c r="AY85" i="22722"/>
  <c r="C86" i="22722"/>
  <c r="E86" i="22722"/>
  <c r="G86" i="22722"/>
  <c r="I86" i="22722"/>
  <c r="K86" i="22722"/>
  <c r="M86" i="22722"/>
  <c r="O86" i="22722"/>
  <c r="Q86" i="22722"/>
  <c r="S86" i="22722"/>
  <c r="U86" i="22722"/>
  <c r="W86" i="22722"/>
  <c r="Y86" i="22722"/>
  <c r="AA86" i="22722"/>
  <c r="AC86" i="22722"/>
  <c r="AE86" i="22722"/>
  <c r="AG86" i="22722"/>
  <c r="AI86" i="22722"/>
  <c r="AK86" i="22722"/>
  <c r="AM86" i="22722"/>
  <c r="AO86" i="22722"/>
  <c r="AQ86" i="22722"/>
  <c r="AS86" i="22722"/>
  <c r="AU86" i="22722"/>
  <c r="AW86" i="22722"/>
  <c r="AY86" i="22722"/>
  <c r="C87" i="22722"/>
  <c r="E87" i="22722"/>
  <c r="G87" i="22722"/>
  <c r="I87" i="22722"/>
  <c r="K87" i="22722"/>
  <c r="M87" i="22722"/>
  <c r="O87" i="22722"/>
  <c r="Q87" i="22722"/>
  <c r="S87" i="22722"/>
  <c r="U87" i="22722"/>
  <c r="W87" i="22722"/>
  <c r="Y87" i="22722"/>
  <c r="AA87" i="22722"/>
  <c r="AC87" i="22722"/>
  <c r="AE87" i="22722"/>
  <c r="AG87" i="22722"/>
  <c r="AI87" i="22722"/>
  <c r="AK87" i="22722"/>
  <c r="AM87" i="22722"/>
  <c r="AO87" i="22722"/>
  <c r="AQ87" i="22722"/>
  <c r="AS87" i="22722"/>
  <c r="AU87" i="22722"/>
  <c r="AW87" i="22722"/>
  <c r="AY87" i="22722"/>
  <c r="C88" i="22722"/>
  <c r="E88" i="22722"/>
  <c r="G88" i="22722"/>
  <c r="I88" i="22722"/>
  <c r="K88" i="22722"/>
  <c r="M88" i="22722"/>
  <c r="O88" i="22722"/>
  <c r="Q88" i="22722"/>
  <c r="S88" i="22722"/>
  <c r="U88" i="22722"/>
  <c r="W88" i="22722"/>
  <c r="Y88" i="22722"/>
  <c r="AA88" i="22722"/>
  <c r="AC88" i="22722"/>
  <c r="AE88" i="22722"/>
  <c r="AG88" i="22722"/>
  <c r="AI88" i="22722"/>
  <c r="AK88" i="22722"/>
  <c r="AM88" i="22722"/>
  <c r="AO88" i="22722"/>
  <c r="AQ88" i="22722"/>
  <c r="AS88" i="22722"/>
  <c r="AU88" i="22722"/>
  <c r="AW88" i="22722"/>
  <c r="AY88" i="22722"/>
  <c r="C89" i="22722"/>
  <c r="E89" i="22722"/>
  <c r="G89" i="22722"/>
  <c r="I89" i="22722"/>
  <c r="K89" i="22722"/>
  <c r="M89" i="22722"/>
  <c r="O89" i="22722"/>
  <c r="Q89" i="22722"/>
  <c r="S89" i="22722"/>
  <c r="U89" i="22722"/>
  <c r="W89" i="22722"/>
  <c r="Y89" i="22722"/>
  <c r="AA89" i="22722"/>
  <c r="AC89" i="22722"/>
  <c r="AE89" i="22722"/>
  <c r="AG89" i="22722"/>
  <c r="AI89" i="22722"/>
  <c r="AK89" i="22722"/>
  <c r="AM89" i="22722"/>
  <c r="AO89" i="22722"/>
  <c r="AQ89" i="22722"/>
  <c r="AS89" i="22722"/>
  <c r="AU89" i="22722"/>
  <c r="AW89" i="22722"/>
  <c r="AY89" i="22722"/>
  <c r="C90" i="22722"/>
  <c r="E90" i="22722"/>
  <c r="G90" i="22722"/>
  <c r="I90" i="22722"/>
  <c r="K90" i="22722"/>
  <c r="M90" i="22722"/>
  <c r="O90" i="22722"/>
  <c r="Q90" i="22722"/>
  <c r="S90" i="22722"/>
  <c r="U90" i="22722"/>
  <c r="W90" i="22722"/>
  <c r="Y90" i="22722"/>
  <c r="AA90" i="22722"/>
  <c r="AC90" i="22722"/>
  <c r="AE90" i="22722"/>
  <c r="AG90" i="22722"/>
  <c r="AI90" i="22722"/>
  <c r="AK90" i="22722"/>
  <c r="AM90" i="22722"/>
  <c r="AO90" i="22722"/>
  <c r="AQ90" i="22722"/>
  <c r="AS90" i="22722"/>
  <c r="AU90" i="22722"/>
  <c r="AW90" i="22722"/>
  <c r="AY90" i="22722"/>
  <c r="E91" i="22722"/>
  <c r="G91" i="22722"/>
  <c r="I91" i="22722"/>
  <c r="K91" i="22722"/>
  <c r="M91" i="22722"/>
  <c r="O91" i="22722"/>
  <c r="Q91" i="22722"/>
  <c r="S91" i="22722"/>
  <c r="U91" i="22722"/>
  <c r="W91" i="22722"/>
  <c r="Y91" i="22722"/>
  <c r="AA91" i="22722"/>
  <c r="AC91" i="22722"/>
  <c r="AE91" i="22722"/>
  <c r="AG91" i="22722"/>
  <c r="AI91" i="22722"/>
  <c r="AK91" i="22722"/>
  <c r="AM91" i="22722"/>
  <c r="AO91" i="22722"/>
  <c r="AQ91" i="22722"/>
  <c r="AS91" i="22722"/>
  <c r="AU91" i="22722"/>
  <c r="AW91" i="22722"/>
  <c r="AY91" i="22722"/>
  <c r="E92" i="22722"/>
  <c r="G92" i="22722"/>
  <c r="I92" i="22722"/>
  <c r="K92" i="22722"/>
  <c r="M92" i="22722"/>
  <c r="O92" i="22722"/>
  <c r="Q92" i="22722"/>
  <c r="S92" i="22722"/>
  <c r="U92" i="22722"/>
  <c r="W92" i="22722"/>
  <c r="Y92" i="22722"/>
  <c r="AA92" i="22722"/>
  <c r="AC92" i="22722"/>
  <c r="AE92" i="22722"/>
  <c r="AG92" i="22722"/>
  <c r="AI92" i="22722"/>
  <c r="AK92" i="22722"/>
  <c r="AM92" i="22722"/>
  <c r="AO92" i="22722"/>
  <c r="AQ92" i="22722"/>
  <c r="AS92" i="22722"/>
  <c r="AU92" i="22722"/>
  <c r="AW92" i="22722"/>
  <c r="AY92" i="22722"/>
  <c r="C93" i="22722"/>
  <c r="E93" i="22722"/>
  <c r="G93" i="22722"/>
  <c r="I93" i="22722"/>
  <c r="K93" i="22722"/>
  <c r="M93" i="22722"/>
  <c r="O93" i="22722"/>
  <c r="Q93" i="22722"/>
  <c r="S93" i="22722"/>
  <c r="U93" i="22722"/>
  <c r="W93" i="22722"/>
  <c r="Y93" i="22722"/>
  <c r="AA93" i="22722"/>
  <c r="AC93" i="22722"/>
  <c r="AE93" i="22722"/>
  <c r="AG93" i="22722"/>
  <c r="AI93" i="22722"/>
  <c r="AK93" i="22722"/>
  <c r="AM93" i="22722"/>
  <c r="AO93" i="22722"/>
  <c r="AQ93" i="22722"/>
  <c r="AS93" i="22722"/>
  <c r="AU93" i="22722"/>
  <c r="AW93" i="22722"/>
  <c r="AY93" i="22722"/>
  <c r="C94" i="22722"/>
  <c r="E94" i="22722"/>
  <c r="G94" i="22722"/>
  <c r="I94" i="22722"/>
  <c r="K94" i="22722"/>
  <c r="M94" i="22722"/>
  <c r="O94" i="22722"/>
  <c r="Q94" i="22722"/>
  <c r="S94" i="22722"/>
  <c r="U94" i="22722"/>
  <c r="W94" i="22722"/>
  <c r="Y94" i="22722"/>
  <c r="AA94" i="22722"/>
  <c r="AC94" i="22722"/>
  <c r="AE94" i="22722"/>
  <c r="AG94" i="22722"/>
  <c r="AI94" i="22722"/>
  <c r="AK94" i="22722"/>
  <c r="AM94" i="22722"/>
  <c r="AO94" i="22722"/>
  <c r="AQ94" i="22722"/>
  <c r="AS94" i="22722"/>
  <c r="AU94" i="22722"/>
  <c r="AW94" i="22722"/>
  <c r="AY94" i="22722"/>
  <c r="C95" i="22722"/>
  <c r="G95" i="22722"/>
  <c r="K95" i="22722"/>
  <c r="O95" i="22722"/>
  <c r="S95" i="22722"/>
  <c r="W95" i="22722"/>
  <c r="AA95" i="22722"/>
  <c r="AE95" i="22722"/>
  <c r="AI95" i="22722"/>
  <c r="AM95" i="22722"/>
  <c r="AQ95" i="22722"/>
  <c r="AU95" i="22722"/>
  <c r="AY95" i="22722"/>
  <c r="C96" i="22722"/>
  <c r="E96" i="22722"/>
  <c r="G96" i="22722"/>
  <c r="K96" i="22722"/>
  <c r="O96" i="22722"/>
  <c r="S96" i="22722"/>
  <c r="W96" i="22722"/>
  <c r="AA96" i="22722"/>
  <c r="AE96" i="22722"/>
  <c r="AI96" i="22722"/>
  <c r="AM96" i="22722"/>
  <c r="AQ96" i="22722"/>
  <c r="AU96" i="22722"/>
  <c r="AY96" i="22722"/>
  <c r="G97" i="22722"/>
  <c r="K97" i="22722"/>
  <c r="O97" i="22722"/>
  <c r="S97" i="22722"/>
  <c r="W97" i="22722"/>
  <c r="AA97" i="22722"/>
  <c r="AE97" i="22722"/>
  <c r="AI97" i="22722"/>
  <c r="AM97" i="22722"/>
  <c r="AQ97" i="22722"/>
  <c r="AU97" i="22722"/>
  <c r="AY97" i="22722"/>
  <c r="G99" i="22722"/>
  <c r="K99" i="22722"/>
  <c r="O99" i="22722"/>
  <c r="S99" i="22722"/>
  <c r="W99" i="22722"/>
  <c r="AA99" i="22722"/>
  <c r="AE99" i="22722"/>
  <c r="AI99" i="22722"/>
  <c r="AM99" i="22722"/>
  <c r="AQ99" i="22722"/>
  <c r="AU99" i="22722"/>
  <c r="AY99" i="22722"/>
  <c r="G100" i="22722"/>
  <c r="K100" i="22722"/>
  <c r="O100" i="22722"/>
  <c r="S100" i="22722"/>
  <c r="W100" i="22722"/>
  <c r="AA100" i="22722"/>
  <c r="AE100" i="22722"/>
  <c r="AI100" i="22722"/>
  <c r="AM100" i="22722"/>
  <c r="AQ100" i="22722"/>
  <c r="AU100" i="22722"/>
  <c r="AY100" i="22722"/>
  <c r="E108" i="22722"/>
  <c r="G108" i="22722"/>
  <c r="I108" i="22722"/>
  <c r="K108" i="22722"/>
  <c r="M108" i="22722"/>
  <c r="O108" i="22722"/>
  <c r="Q108" i="22722"/>
  <c r="S108" i="22722"/>
  <c r="U108" i="22722"/>
  <c r="W108" i="22722"/>
  <c r="Y108" i="22722"/>
  <c r="AA108" i="22722"/>
  <c r="AC108" i="22722"/>
  <c r="AE108" i="22722"/>
  <c r="AG108" i="22722"/>
  <c r="AI108" i="22722"/>
  <c r="AK108" i="22722"/>
  <c r="AM108" i="22722"/>
  <c r="AO108" i="22722"/>
  <c r="AQ108" i="22722"/>
  <c r="AS108" i="22722"/>
  <c r="AU108" i="22722"/>
  <c r="AW108" i="22722"/>
  <c r="AY108" i="22722"/>
  <c r="E109" i="22722"/>
  <c r="G109" i="22722"/>
  <c r="I109" i="22722"/>
  <c r="K109" i="22722"/>
  <c r="M109" i="22722"/>
  <c r="O109" i="22722"/>
  <c r="Q109" i="22722"/>
  <c r="S109" i="22722"/>
  <c r="U109" i="22722"/>
  <c r="W109" i="22722"/>
  <c r="Y109" i="22722"/>
  <c r="AA109" i="22722"/>
  <c r="AC109" i="22722"/>
  <c r="AE109" i="22722"/>
  <c r="AG109" i="22722"/>
  <c r="AI109" i="22722"/>
  <c r="AK109" i="22722"/>
  <c r="AM109" i="22722"/>
  <c r="AO109" i="22722"/>
  <c r="AQ109" i="22722"/>
  <c r="AS109" i="22722"/>
  <c r="AU109" i="22722"/>
  <c r="AW109" i="22722"/>
  <c r="AY109" i="22722"/>
  <c r="E110" i="22722"/>
  <c r="G110" i="22722"/>
  <c r="I110" i="22722"/>
  <c r="K110" i="22722"/>
  <c r="M110" i="22722"/>
  <c r="O110" i="22722"/>
  <c r="Q110" i="22722"/>
  <c r="S110" i="22722"/>
  <c r="U110" i="22722"/>
  <c r="W110" i="22722"/>
  <c r="Y110" i="22722"/>
  <c r="AA110" i="22722"/>
  <c r="AC110" i="22722"/>
  <c r="AE110" i="22722"/>
  <c r="AG110" i="22722"/>
  <c r="AI110" i="22722"/>
  <c r="AK110" i="22722"/>
  <c r="AM110" i="22722"/>
  <c r="AO110" i="22722"/>
  <c r="AQ110" i="22722"/>
  <c r="AS110" i="22722"/>
  <c r="AU110" i="22722"/>
  <c r="AW110" i="22722"/>
  <c r="AY110" i="22722"/>
  <c r="G111" i="22722"/>
  <c r="K111" i="22722"/>
  <c r="O111" i="22722"/>
  <c r="S111" i="22722"/>
  <c r="W111" i="22722"/>
  <c r="AA111" i="22722"/>
  <c r="AE111" i="22722"/>
  <c r="AI111" i="22722"/>
  <c r="AM111" i="22722"/>
  <c r="AQ111" i="22722"/>
  <c r="AU111" i="22722"/>
  <c r="AY111" i="22722"/>
  <c r="E115" i="22722"/>
  <c r="G115" i="22722"/>
  <c r="I115" i="22722"/>
  <c r="K115" i="22722"/>
  <c r="M115" i="22722"/>
  <c r="O115" i="22722"/>
  <c r="Q115" i="22722"/>
  <c r="S115" i="22722"/>
  <c r="U115" i="22722"/>
  <c r="W115" i="22722"/>
  <c r="Y115" i="22722"/>
  <c r="AA115" i="22722"/>
  <c r="AC115" i="22722"/>
  <c r="AE115" i="22722"/>
  <c r="AG115" i="22722"/>
  <c r="AI115" i="22722"/>
  <c r="AK115" i="22722"/>
  <c r="AM115" i="22722"/>
  <c r="AO115" i="22722"/>
  <c r="AQ115" i="22722"/>
  <c r="AS115" i="22722"/>
  <c r="AU115" i="22722"/>
  <c r="AW115" i="22722"/>
  <c r="AY115" i="22722"/>
  <c r="E116" i="22722"/>
  <c r="G116" i="22722"/>
  <c r="I116" i="22722"/>
  <c r="K116" i="22722"/>
  <c r="M116" i="22722"/>
  <c r="O116" i="22722"/>
  <c r="Q116" i="22722"/>
  <c r="S116" i="22722"/>
  <c r="U116" i="22722"/>
  <c r="W116" i="22722"/>
  <c r="Y116" i="22722"/>
  <c r="AA116" i="22722"/>
  <c r="AC116" i="22722"/>
  <c r="AE116" i="22722"/>
  <c r="AG116" i="22722"/>
  <c r="AI116" i="22722"/>
  <c r="AK116" i="22722"/>
  <c r="AM116" i="22722"/>
  <c r="AO116" i="22722"/>
  <c r="AQ116" i="22722"/>
  <c r="AS116" i="22722"/>
  <c r="AU116" i="22722"/>
  <c r="AW116" i="22722"/>
  <c r="AY116" i="22722"/>
  <c r="E117" i="22722"/>
  <c r="G117" i="22722"/>
  <c r="I117" i="22722"/>
  <c r="K117" i="22722"/>
  <c r="M117" i="22722"/>
  <c r="O117" i="22722"/>
  <c r="Q117" i="22722"/>
  <c r="S117" i="22722"/>
  <c r="U117" i="22722"/>
  <c r="W117" i="22722"/>
  <c r="Y117" i="22722"/>
  <c r="AA117" i="22722"/>
  <c r="AC117" i="22722"/>
  <c r="AE117" i="22722"/>
  <c r="AG117" i="22722"/>
  <c r="AI117" i="22722"/>
  <c r="AK117" i="22722"/>
  <c r="AM117" i="22722"/>
  <c r="AO117" i="22722"/>
  <c r="AQ117" i="22722"/>
  <c r="AS117" i="22722"/>
  <c r="AU117" i="22722"/>
  <c r="AW117" i="22722"/>
  <c r="AY117" i="22722"/>
  <c r="E118" i="22722"/>
  <c r="G118" i="22722"/>
  <c r="I118" i="22722"/>
  <c r="K118" i="22722"/>
  <c r="M118" i="22722"/>
  <c r="O118" i="22722"/>
  <c r="Q118" i="22722"/>
  <c r="S118" i="22722"/>
  <c r="U118" i="22722"/>
  <c r="W118" i="22722"/>
  <c r="Y118" i="22722"/>
  <c r="AA118" i="22722"/>
  <c r="AC118" i="22722"/>
  <c r="AE118" i="22722"/>
  <c r="AG118" i="22722"/>
  <c r="AI118" i="22722"/>
  <c r="AK118" i="22722"/>
  <c r="AM118" i="22722"/>
  <c r="AO118" i="22722"/>
  <c r="AQ118" i="22722"/>
  <c r="AS118" i="22722"/>
  <c r="AU118" i="22722"/>
  <c r="AW118" i="22722"/>
  <c r="AY118" i="22722"/>
  <c r="E119" i="22722"/>
  <c r="G119" i="22722"/>
  <c r="I119" i="22722"/>
  <c r="K119" i="22722"/>
  <c r="M119" i="22722"/>
  <c r="O119" i="22722"/>
  <c r="Q119" i="22722"/>
  <c r="S119" i="22722"/>
  <c r="U119" i="22722"/>
  <c r="W119" i="22722"/>
  <c r="Y119" i="22722"/>
  <c r="AA119" i="22722"/>
  <c r="AC119" i="22722"/>
  <c r="AE119" i="22722"/>
  <c r="AG119" i="22722"/>
  <c r="AI119" i="22722"/>
  <c r="AK119" i="22722"/>
  <c r="AM119" i="22722"/>
  <c r="AO119" i="22722"/>
  <c r="AQ119" i="22722"/>
  <c r="AS119" i="22722"/>
  <c r="AU119" i="22722"/>
  <c r="AW119" i="22722"/>
  <c r="AY119" i="22722"/>
  <c r="E120" i="22722"/>
  <c r="G120" i="22722"/>
  <c r="I120" i="22722"/>
  <c r="K120" i="22722"/>
  <c r="M120" i="22722"/>
  <c r="O120" i="22722"/>
  <c r="Q120" i="22722"/>
  <c r="S120" i="22722"/>
  <c r="U120" i="22722"/>
  <c r="W120" i="22722"/>
  <c r="Y120" i="22722"/>
  <c r="AA120" i="22722"/>
  <c r="AC120" i="22722"/>
  <c r="AE120" i="22722"/>
  <c r="AG120" i="22722"/>
  <c r="AI120" i="22722"/>
  <c r="AK120" i="22722"/>
  <c r="AM120" i="22722"/>
  <c r="AO120" i="22722"/>
  <c r="AQ120" i="22722"/>
  <c r="AS120" i="22722"/>
  <c r="AU120" i="22722"/>
  <c r="AW120" i="22722"/>
  <c r="AY120" i="22722"/>
  <c r="G121" i="22722"/>
  <c r="K121" i="22722"/>
  <c r="O121" i="22722"/>
  <c r="S121" i="22722"/>
  <c r="W121" i="22722"/>
  <c r="AA121" i="22722"/>
  <c r="AE121" i="22722"/>
  <c r="AI121" i="22722"/>
  <c r="AM121" i="22722"/>
  <c r="AQ121" i="22722"/>
  <c r="AU121" i="22722"/>
  <c r="AY121" i="22722"/>
  <c r="E6" i="22728"/>
  <c r="G6" i="22728"/>
  <c r="I6" i="22728"/>
  <c r="K6" i="22728"/>
  <c r="M6" i="22728"/>
  <c r="O6" i="22728"/>
  <c r="Q6" i="22728"/>
  <c r="S6" i="22728"/>
  <c r="U6" i="22728"/>
  <c r="W6" i="22728"/>
  <c r="Y6" i="22728"/>
  <c r="AA6" i="22728"/>
  <c r="D13" i="22728"/>
  <c r="D14" i="22728"/>
  <c r="D15" i="22728"/>
  <c r="D16" i="22728"/>
  <c r="D17" i="22728"/>
  <c r="D18" i="22728"/>
  <c r="D19" i="22728"/>
  <c r="D20" i="22728"/>
  <c r="D21" i="22728"/>
  <c r="D22" i="22728"/>
  <c r="D23" i="22728"/>
  <c r="D24" i="22728"/>
  <c r="D25" i="22728"/>
  <c r="D26" i="22728"/>
  <c r="D27" i="22728"/>
  <c r="D28" i="22728"/>
  <c r="D31" i="22728"/>
  <c r="E31" i="22728"/>
  <c r="D35" i="22728"/>
  <c r="E35" i="22728"/>
  <c r="G39" i="22728"/>
  <c r="I39" i="22728"/>
  <c r="K39" i="22728"/>
  <c r="M39" i="22728"/>
  <c r="O39" i="22728"/>
  <c r="Q39" i="22728"/>
  <c r="S39" i="22728"/>
  <c r="U39" i="22728"/>
  <c r="W39" i="22728"/>
  <c r="Y39" i="22728"/>
  <c r="AA39" i="22728"/>
  <c r="E41" i="22728"/>
  <c r="G41" i="22728"/>
  <c r="I41" i="22728"/>
  <c r="K41" i="22728"/>
  <c r="M41" i="22728"/>
  <c r="O41" i="22728"/>
  <c r="Q41" i="22728"/>
  <c r="S41" i="22728"/>
  <c r="U41" i="22728"/>
  <c r="W41" i="22728"/>
  <c r="Y41" i="22728"/>
  <c r="AA41" i="22728"/>
  <c r="AC41" i="22728"/>
  <c r="E42" i="22728"/>
  <c r="G42" i="22728"/>
  <c r="I42" i="22728"/>
  <c r="K42" i="22728"/>
  <c r="M42" i="22728"/>
  <c r="O42" i="22728"/>
  <c r="Q42" i="22728"/>
  <c r="S42" i="22728"/>
  <c r="U42" i="22728"/>
  <c r="W42" i="22728"/>
  <c r="Y42" i="22728"/>
  <c r="AA42" i="22728"/>
  <c r="E43" i="22728"/>
  <c r="G43" i="22728"/>
  <c r="I43" i="22728"/>
  <c r="K43" i="22728"/>
  <c r="M43" i="22728"/>
  <c r="O43" i="22728"/>
  <c r="Q43" i="22728"/>
  <c r="S43" i="22728"/>
  <c r="U43" i="22728"/>
  <c r="W43" i="22728"/>
  <c r="Y43" i="22728"/>
  <c r="AA43" i="22728"/>
  <c r="E45" i="22728"/>
  <c r="G45" i="22728"/>
  <c r="I45" i="22728"/>
  <c r="K45" i="22728"/>
  <c r="M45" i="22728"/>
  <c r="O45" i="22728"/>
  <c r="Q45" i="22728"/>
  <c r="S45" i="22728"/>
  <c r="U45" i="22728"/>
  <c r="W45" i="22728"/>
  <c r="Y45" i="22728"/>
  <c r="AA45" i="22728"/>
  <c r="E47" i="22728"/>
  <c r="G47" i="22728"/>
  <c r="I47" i="22728"/>
  <c r="K47" i="22728"/>
  <c r="M47" i="22728"/>
  <c r="O47" i="22728"/>
  <c r="Q47" i="22728"/>
  <c r="S47" i="22728"/>
  <c r="U47" i="22728"/>
  <c r="W47" i="22728"/>
  <c r="Y47" i="22728"/>
  <c r="AA47" i="22728"/>
  <c r="E49" i="22728"/>
  <c r="G49" i="22728"/>
  <c r="I49" i="22728"/>
  <c r="K49" i="22728"/>
  <c r="M49" i="22728"/>
  <c r="O49" i="22728"/>
  <c r="Q49" i="22728"/>
  <c r="S49" i="22728"/>
  <c r="U49" i="22728"/>
  <c r="W49" i="22728"/>
  <c r="Y49" i="22728"/>
  <c r="AA49" i="22728"/>
  <c r="E53" i="22728"/>
  <c r="G53" i="22728"/>
  <c r="I53" i="22728"/>
  <c r="K53" i="22728"/>
  <c r="M53" i="22728"/>
  <c r="O53" i="22728"/>
  <c r="Q53" i="22728"/>
  <c r="S53" i="22728"/>
  <c r="U53" i="22728"/>
  <c r="W53" i="22728"/>
  <c r="Y53" i="22728"/>
  <c r="AA53" i="22728"/>
  <c r="AC53" i="22728"/>
  <c r="E56" i="22728"/>
  <c r="G56" i="22728"/>
  <c r="I56" i="22728"/>
  <c r="K56" i="22728"/>
  <c r="M56" i="22728"/>
  <c r="O56" i="22728"/>
  <c r="Q56" i="22728"/>
  <c r="S56" i="22728"/>
  <c r="U56" i="22728"/>
  <c r="W56" i="22728"/>
  <c r="Y56" i="22728"/>
  <c r="AA56" i="22728"/>
  <c r="AC56" i="22728"/>
  <c r="E57" i="22728"/>
  <c r="G57" i="22728"/>
  <c r="I57" i="22728"/>
  <c r="K57" i="22728"/>
  <c r="M57" i="22728"/>
  <c r="O57" i="22728"/>
  <c r="Q57" i="22728"/>
  <c r="S57" i="22728"/>
  <c r="U57" i="22728"/>
  <c r="W57" i="22728"/>
  <c r="Y57" i="22728"/>
  <c r="AA57" i="22728"/>
  <c r="AC57" i="22728"/>
  <c r="E58" i="22728"/>
  <c r="G58" i="22728"/>
  <c r="I58" i="22728"/>
  <c r="K58" i="22728"/>
  <c r="M58" i="22728"/>
  <c r="O58" i="22728"/>
  <c r="Q58" i="22728"/>
  <c r="S58" i="22728"/>
  <c r="U58" i="22728"/>
  <c r="W58" i="22728"/>
  <c r="Y58" i="22728"/>
  <c r="AA58" i="22728"/>
  <c r="AC58" i="22728"/>
  <c r="C74" i="22728"/>
  <c r="E74" i="22728"/>
  <c r="G74" i="22728"/>
  <c r="I74" i="22728"/>
  <c r="K74" i="22728"/>
  <c r="M74" i="22728"/>
  <c r="O74" i="22728"/>
  <c r="Q74" i="22728"/>
  <c r="S74" i="22728"/>
  <c r="U74" i="22728"/>
  <c r="W74" i="22728"/>
  <c r="Y74" i="22728"/>
  <c r="AA74" i="22728"/>
  <c r="AC74" i="22728"/>
  <c r="AE74" i="22728"/>
  <c r="AG74" i="22728"/>
  <c r="AI74" i="22728"/>
  <c r="AK74" i="22728"/>
  <c r="AM74" i="22728"/>
  <c r="AO74" i="22728"/>
  <c r="AQ74" i="22728"/>
  <c r="AS74" i="22728"/>
  <c r="AU74" i="22728"/>
  <c r="AW74" i="22728"/>
  <c r="AY74" i="22728"/>
  <c r="C75" i="22728"/>
  <c r="E75" i="22728"/>
  <c r="G75" i="22728"/>
  <c r="I75" i="22728"/>
  <c r="K75" i="22728"/>
  <c r="M75" i="22728"/>
  <c r="O75" i="22728"/>
  <c r="Q75" i="22728"/>
  <c r="S75" i="22728"/>
  <c r="U75" i="22728"/>
  <c r="W75" i="22728"/>
  <c r="Y75" i="22728"/>
  <c r="AA75" i="22728"/>
  <c r="AC75" i="22728"/>
  <c r="AE75" i="22728"/>
  <c r="AG75" i="22728"/>
  <c r="AI75" i="22728"/>
  <c r="AK75" i="22728"/>
  <c r="AM75" i="22728"/>
  <c r="AO75" i="22728"/>
  <c r="AQ75" i="22728"/>
  <c r="AS75" i="22728"/>
  <c r="AU75" i="22728"/>
  <c r="AW75" i="22728"/>
  <c r="AY75" i="22728"/>
  <c r="C76" i="22728"/>
  <c r="E76" i="22728"/>
  <c r="G76" i="22728"/>
  <c r="I76" i="22728"/>
  <c r="K76" i="22728"/>
  <c r="M76" i="22728"/>
  <c r="O76" i="22728"/>
  <c r="Q76" i="22728"/>
  <c r="S76" i="22728"/>
  <c r="U76" i="22728"/>
  <c r="W76" i="22728"/>
  <c r="Y76" i="22728"/>
  <c r="AA76" i="22728"/>
  <c r="AC76" i="22728"/>
  <c r="AE76" i="22728"/>
  <c r="AG76" i="22728"/>
  <c r="AI76" i="22728"/>
  <c r="AK76" i="22728"/>
  <c r="AM76" i="22728"/>
  <c r="AO76" i="22728"/>
  <c r="AQ76" i="22728"/>
  <c r="AS76" i="22728"/>
  <c r="AU76" i="22728"/>
  <c r="AW76" i="22728"/>
  <c r="AY76" i="22728"/>
  <c r="C77" i="22728"/>
  <c r="E77" i="22728"/>
  <c r="G77" i="22728"/>
  <c r="I77" i="22728"/>
  <c r="K77" i="22728"/>
  <c r="M77" i="22728"/>
  <c r="O77" i="22728"/>
  <c r="Q77" i="22728"/>
  <c r="S77" i="22728"/>
  <c r="U77" i="22728"/>
  <c r="W77" i="22728"/>
  <c r="Y77" i="22728"/>
  <c r="AA77" i="22728"/>
  <c r="AC77" i="22728"/>
  <c r="AE77" i="22728"/>
  <c r="AG77" i="22728"/>
  <c r="AI77" i="22728"/>
  <c r="AK77" i="22728"/>
  <c r="AM77" i="22728"/>
  <c r="AO77" i="22728"/>
  <c r="AQ77" i="22728"/>
  <c r="AS77" i="22728"/>
  <c r="AU77" i="22728"/>
  <c r="AW77" i="22728"/>
  <c r="AY77" i="22728"/>
  <c r="C78" i="22728"/>
  <c r="E78" i="22728"/>
  <c r="G78" i="22728"/>
  <c r="I78" i="22728"/>
  <c r="K78" i="22728"/>
  <c r="M78" i="22728"/>
  <c r="O78" i="22728"/>
  <c r="Q78" i="22728"/>
  <c r="S78" i="22728"/>
  <c r="U78" i="22728"/>
  <c r="W78" i="22728"/>
  <c r="Y78" i="22728"/>
  <c r="AA78" i="22728"/>
  <c r="AC78" i="22728"/>
  <c r="AE78" i="22728"/>
  <c r="AG78" i="22728"/>
  <c r="AI78" i="22728"/>
  <c r="AK78" i="22728"/>
  <c r="AM78" i="22728"/>
  <c r="AO78" i="22728"/>
  <c r="AQ78" i="22728"/>
  <c r="AS78" i="22728"/>
  <c r="AU78" i="22728"/>
  <c r="AW78" i="22728"/>
  <c r="AY78" i="22728"/>
  <c r="C79" i="22728"/>
  <c r="E79" i="22728"/>
  <c r="G79" i="22728"/>
  <c r="I79" i="22728"/>
  <c r="K79" i="22728"/>
  <c r="M79" i="22728"/>
  <c r="O79" i="22728"/>
  <c r="Q79" i="22728"/>
  <c r="S79" i="22728"/>
  <c r="U79" i="22728"/>
  <c r="W79" i="22728"/>
  <c r="Y79" i="22728"/>
  <c r="AA79" i="22728"/>
  <c r="AC79" i="22728"/>
  <c r="AE79" i="22728"/>
  <c r="AG79" i="22728"/>
  <c r="AI79" i="22728"/>
  <c r="AK79" i="22728"/>
  <c r="AM79" i="22728"/>
  <c r="AO79" i="22728"/>
  <c r="AQ79" i="22728"/>
  <c r="AS79" i="22728"/>
  <c r="AU79" i="22728"/>
  <c r="AW79" i="22728"/>
  <c r="AY79" i="22728"/>
  <c r="C80" i="22728"/>
  <c r="E80" i="22728"/>
  <c r="G80" i="22728"/>
  <c r="I80" i="22728"/>
  <c r="K80" i="22728"/>
  <c r="M80" i="22728"/>
  <c r="O80" i="22728"/>
  <c r="Q80" i="22728"/>
  <c r="S80" i="22728"/>
  <c r="U80" i="22728"/>
  <c r="W80" i="22728"/>
  <c r="Y80" i="22728"/>
  <c r="AA80" i="22728"/>
  <c r="AC80" i="22728"/>
  <c r="AE80" i="22728"/>
  <c r="AG80" i="22728"/>
  <c r="AI80" i="22728"/>
  <c r="AK80" i="22728"/>
  <c r="AM80" i="22728"/>
  <c r="AO80" i="22728"/>
  <c r="AQ80" i="22728"/>
  <c r="AS80" i="22728"/>
  <c r="AU80" i="22728"/>
  <c r="AW80" i="22728"/>
  <c r="AY80" i="22728"/>
  <c r="C81" i="22728"/>
  <c r="E81" i="22728"/>
  <c r="G81" i="22728"/>
  <c r="I81" i="22728"/>
  <c r="K81" i="22728"/>
  <c r="M81" i="22728"/>
  <c r="O81" i="22728"/>
  <c r="Q81" i="22728"/>
  <c r="S81" i="22728"/>
  <c r="U81" i="22728"/>
  <c r="W81" i="22728"/>
  <c r="Y81" i="22728"/>
  <c r="AA81" i="22728"/>
  <c r="AC81" i="22728"/>
  <c r="AE81" i="22728"/>
  <c r="AG81" i="22728"/>
  <c r="AI81" i="22728"/>
  <c r="AK81" i="22728"/>
  <c r="AM81" i="22728"/>
  <c r="AO81" i="22728"/>
  <c r="AQ81" i="22728"/>
  <c r="AS81" i="22728"/>
  <c r="AU81" i="22728"/>
  <c r="AW81" i="22728"/>
  <c r="AY81" i="22728"/>
  <c r="C82" i="22728"/>
  <c r="E82" i="22728"/>
  <c r="G82" i="22728"/>
  <c r="I82" i="22728"/>
  <c r="K82" i="22728"/>
  <c r="M82" i="22728"/>
  <c r="O82" i="22728"/>
  <c r="Q82" i="22728"/>
  <c r="S82" i="22728"/>
  <c r="U82" i="22728"/>
  <c r="W82" i="22728"/>
  <c r="Y82" i="22728"/>
  <c r="AA82" i="22728"/>
  <c r="AC82" i="22728"/>
  <c r="AE82" i="22728"/>
  <c r="AG82" i="22728"/>
  <c r="AI82" i="22728"/>
  <c r="AK82" i="22728"/>
  <c r="AM82" i="22728"/>
  <c r="AO82" i="22728"/>
  <c r="AQ82" i="22728"/>
  <c r="AS82" i="22728"/>
  <c r="AU82" i="22728"/>
  <c r="AW82" i="22728"/>
  <c r="AY82" i="22728"/>
  <c r="C83" i="22728"/>
  <c r="E83" i="22728"/>
  <c r="G83" i="22728"/>
  <c r="I83" i="22728"/>
  <c r="K83" i="22728"/>
  <c r="M83" i="22728"/>
  <c r="O83" i="22728"/>
  <c r="Q83" i="22728"/>
  <c r="S83" i="22728"/>
  <c r="U83" i="22728"/>
  <c r="W83" i="22728"/>
  <c r="Y83" i="22728"/>
  <c r="AA83" i="22728"/>
  <c r="AC83" i="22728"/>
  <c r="AE83" i="22728"/>
  <c r="AG83" i="22728"/>
  <c r="AI83" i="22728"/>
  <c r="AK83" i="22728"/>
  <c r="AM83" i="22728"/>
  <c r="AO83" i="22728"/>
  <c r="AQ83" i="22728"/>
  <c r="AS83" i="22728"/>
  <c r="AU83" i="22728"/>
  <c r="AW83" i="22728"/>
  <c r="AY83" i="22728"/>
  <c r="C84" i="22728"/>
  <c r="E84" i="22728"/>
  <c r="G84" i="22728"/>
  <c r="I84" i="22728"/>
  <c r="K84" i="22728"/>
  <c r="M84" i="22728"/>
  <c r="O84" i="22728"/>
  <c r="Q84" i="22728"/>
  <c r="S84" i="22728"/>
  <c r="U84" i="22728"/>
  <c r="W84" i="22728"/>
  <c r="Y84" i="22728"/>
  <c r="AA84" i="22728"/>
  <c r="AC84" i="22728"/>
  <c r="AE84" i="22728"/>
  <c r="AG84" i="22728"/>
  <c r="AI84" i="22728"/>
  <c r="AK84" i="22728"/>
  <c r="AM84" i="22728"/>
  <c r="AO84" i="22728"/>
  <c r="AQ84" i="22728"/>
  <c r="AS84" i="22728"/>
  <c r="AU84" i="22728"/>
  <c r="AW84" i="22728"/>
  <c r="AY84" i="22728"/>
  <c r="C85" i="22728"/>
  <c r="E85" i="22728"/>
  <c r="G85" i="22728"/>
  <c r="I85" i="22728"/>
  <c r="K85" i="22728"/>
  <c r="M85" i="22728"/>
  <c r="O85" i="22728"/>
  <c r="Q85" i="22728"/>
  <c r="S85" i="22728"/>
  <c r="U85" i="22728"/>
  <c r="W85" i="22728"/>
  <c r="Y85" i="22728"/>
  <c r="AA85" i="22728"/>
  <c r="AC85" i="22728"/>
  <c r="AE85" i="22728"/>
  <c r="AG85" i="22728"/>
  <c r="AI85" i="22728"/>
  <c r="AK85" i="22728"/>
  <c r="AM85" i="22728"/>
  <c r="AO85" i="22728"/>
  <c r="AQ85" i="22728"/>
  <c r="AS85" i="22728"/>
  <c r="AU85" i="22728"/>
  <c r="AW85" i="22728"/>
  <c r="AY85" i="22728"/>
  <c r="C86" i="22728"/>
  <c r="E86" i="22728"/>
  <c r="G86" i="22728"/>
  <c r="I86" i="22728"/>
  <c r="K86" i="22728"/>
  <c r="M86" i="22728"/>
  <c r="O86" i="22728"/>
  <c r="Q86" i="22728"/>
  <c r="S86" i="22728"/>
  <c r="U86" i="22728"/>
  <c r="W86" i="22728"/>
  <c r="Y86" i="22728"/>
  <c r="AA86" i="22728"/>
  <c r="AC86" i="22728"/>
  <c r="AE86" i="22728"/>
  <c r="AG86" i="22728"/>
  <c r="AI86" i="22728"/>
  <c r="AK86" i="22728"/>
  <c r="AM86" i="22728"/>
  <c r="AO86" i="22728"/>
  <c r="AQ86" i="22728"/>
  <c r="AS86" i="22728"/>
  <c r="AU86" i="22728"/>
  <c r="AW86" i="22728"/>
  <c r="AY86" i="22728"/>
  <c r="C87" i="22728"/>
  <c r="E87" i="22728"/>
  <c r="G87" i="22728"/>
  <c r="I87" i="22728"/>
  <c r="K87" i="22728"/>
  <c r="M87" i="22728"/>
  <c r="O87" i="22728"/>
  <c r="Q87" i="22728"/>
  <c r="S87" i="22728"/>
  <c r="U87" i="22728"/>
  <c r="W87" i="22728"/>
  <c r="Y87" i="22728"/>
  <c r="AA87" i="22728"/>
  <c r="AC87" i="22728"/>
  <c r="AE87" i="22728"/>
  <c r="AG87" i="22728"/>
  <c r="AI87" i="22728"/>
  <c r="AK87" i="22728"/>
  <c r="AM87" i="22728"/>
  <c r="AO87" i="22728"/>
  <c r="AQ87" i="22728"/>
  <c r="AS87" i="22728"/>
  <c r="AU87" i="22728"/>
  <c r="AW87" i="22728"/>
  <c r="AY87" i="22728"/>
  <c r="C88" i="22728"/>
  <c r="E88" i="22728"/>
  <c r="G88" i="22728"/>
  <c r="I88" i="22728"/>
  <c r="K88" i="22728"/>
  <c r="M88" i="22728"/>
  <c r="O88" i="22728"/>
  <c r="Q88" i="22728"/>
  <c r="S88" i="22728"/>
  <c r="U88" i="22728"/>
  <c r="W88" i="22728"/>
  <c r="Y88" i="22728"/>
  <c r="AA88" i="22728"/>
  <c r="AC88" i="22728"/>
  <c r="AE88" i="22728"/>
  <c r="AG88" i="22728"/>
  <c r="AI88" i="22728"/>
  <c r="AK88" i="22728"/>
  <c r="AM88" i="22728"/>
  <c r="AO88" i="22728"/>
  <c r="AQ88" i="22728"/>
  <c r="AS88" i="22728"/>
  <c r="AU88" i="22728"/>
  <c r="AW88" i="22728"/>
  <c r="AY88" i="22728"/>
  <c r="C89" i="22728"/>
  <c r="E89" i="22728"/>
  <c r="G89" i="22728"/>
  <c r="I89" i="22728"/>
  <c r="K89" i="22728"/>
  <c r="M89" i="22728"/>
  <c r="O89" i="22728"/>
  <c r="Q89" i="22728"/>
  <c r="S89" i="22728"/>
  <c r="U89" i="22728"/>
  <c r="W89" i="22728"/>
  <c r="Y89" i="22728"/>
  <c r="AA89" i="22728"/>
  <c r="AC89" i="22728"/>
  <c r="AE89" i="22728"/>
  <c r="AG89" i="22728"/>
  <c r="AI89" i="22728"/>
  <c r="AK89" i="22728"/>
  <c r="AM89" i="22728"/>
  <c r="AO89" i="22728"/>
  <c r="AQ89" i="22728"/>
  <c r="AS89" i="22728"/>
  <c r="AU89" i="22728"/>
  <c r="AW89" i="22728"/>
  <c r="AY89" i="22728"/>
  <c r="C90" i="22728"/>
  <c r="E90" i="22728"/>
  <c r="G90" i="22728"/>
  <c r="I90" i="22728"/>
  <c r="K90" i="22728"/>
  <c r="M90" i="22728"/>
  <c r="O90" i="22728"/>
  <c r="Q90" i="22728"/>
  <c r="S90" i="22728"/>
  <c r="U90" i="22728"/>
  <c r="W90" i="22728"/>
  <c r="Y90" i="22728"/>
  <c r="AA90" i="22728"/>
  <c r="AC90" i="22728"/>
  <c r="AE90" i="22728"/>
  <c r="AG90" i="22728"/>
  <c r="AI90" i="22728"/>
  <c r="AK90" i="22728"/>
  <c r="AM90" i="22728"/>
  <c r="AO90" i="22728"/>
  <c r="AQ90" i="22728"/>
  <c r="AS90" i="22728"/>
  <c r="AU90" i="22728"/>
  <c r="AW90" i="22728"/>
  <c r="AY90" i="22728"/>
  <c r="E91" i="22728"/>
  <c r="G91" i="22728"/>
  <c r="I91" i="22728"/>
  <c r="K91" i="22728"/>
  <c r="M91" i="22728"/>
  <c r="O91" i="22728"/>
  <c r="Q91" i="22728"/>
  <c r="S91" i="22728"/>
  <c r="U91" i="22728"/>
  <c r="W91" i="22728"/>
  <c r="Y91" i="22728"/>
  <c r="AA91" i="22728"/>
  <c r="AC91" i="22728"/>
  <c r="AE91" i="22728"/>
  <c r="AG91" i="22728"/>
  <c r="AI91" i="22728"/>
  <c r="AK91" i="22728"/>
  <c r="AM91" i="22728"/>
  <c r="AO91" i="22728"/>
  <c r="AQ91" i="22728"/>
  <c r="AS91" i="22728"/>
  <c r="AU91" i="22728"/>
  <c r="AW91" i="22728"/>
  <c r="AY91" i="22728"/>
  <c r="E92" i="22728"/>
  <c r="G92" i="22728"/>
  <c r="I92" i="22728"/>
  <c r="K92" i="22728"/>
  <c r="M92" i="22728"/>
  <c r="O92" i="22728"/>
  <c r="Q92" i="22728"/>
  <c r="S92" i="22728"/>
  <c r="U92" i="22728"/>
  <c r="W92" i="22728"/>
  <c r="Y92" i="22728"/>
  <c r="AA92" i="22728"/>
  <c r="AC92" i="22728"/>
  <c r="AE92" i="22728"/>
  <c r="AG92" i="22728"/>
  <c r="AI92" i="22728"/>
  <c r="AK92" i="22728"/>
  <c r="AM92" i="22728"/>
  <c r="AO92" i="22728"/>
  <c r="AQ92" i="22728"/>
  <c r="AS92" i="22728"/>
  <c r="AU92" i="22728"/>
  <c r="AW92" i="22728"/>
  <c r="AY92" i="22728"/>
  <c r="C93" i="22728"/>
  <c r="E93" i="22728"/>
  <c r="G93" i="22728"/>
  <c r="I93" i="22728"/>
  <c r="K93" i="22728"/>
  <c r="M93" i="22728"/>
  <c r="O93" i="22728"/>
  <c r="Q93" i="22728"/>
  <c r="S93" i="22728"/>
  <c r="U93" i="22728"/>
  <c r="W93" i="22728"/>
  <c r="Y93" i="22728"/>
  <c r="AA93" i="22728"/>
  <c r="AC93" i="22728"/>
  <c r="AE93" i="22728"/>
  <c r="AG93" i="22728"/>
  <c r="AI93" i="22728"/>
  <c r="AK93" i="22728"/>
  <c r="AM93" i="22728"/>
  <c r="AO93" i="22728"/>
  <c r="AQ93" i="22728"/>
  <c r="AS93" i="22728"/>
  <c r="AU93" i="22728"/>
  <c r="AW93" i="22728"/>
  <c r="AY93" i="22728"/>
  <c r="C94" i="22728"/>
  <c r="E94" i="22728"/>
  <c r="G94" i="22728"/>
  <c r="I94" i="22728"/>
  <c r="K94" i="22728"/>
  <c r="M94" i="22728"/>
  <c r="O94" i="22728"/>
  <c r="Q94" i="22728"/>
  <c r="S94" i="22728"/>
  <c r="U94" i="22728"/>
  <c r="W94" i="22728"/>
  <c r="Y94" i="22728"/>
  <c r="AA94" i="22728"/>
  <c r="AC94" i="22728"/>
  <c r="AE94" i="22728"/>
  <c r="AG94" i="22728"/>
  <c r="AI94" i="22728"/>
  <c r="AK94" i="22728"/>
  <c r="AM94" i="22728"/>
  <c r="AO94" i="22728"/>
  <c r="AQ94" i="22728"/>
  <c r="AS94" i="22728"/>
  <c r="AU94" i="22728"/>
  <c r="AW94" i="22728"/>
  <c r="AY94" i="22728"/>
  <c r="C95" i="22728"/>
  <c r="G95" i="22728"/>
  <c r="K95" i="22728"/>
  <c r="O95" i="22728"/>
  <c r="S95" i="22728"/>
  <c r="W95" i="22728"/>
  <c r="AA95" i="22728"/>
  <c r="AE95" i="22728"/>
  <c r="AI95" i="22728"/>
  <c r="AM95" i="22728"/>
  <c r="AQ95" i="22728"/>
  <c r="AU95" i="22728"/>
  <c r="AY95" i="22728"/>
  <c r="C96" i="22728"/>
  <c r="E96" i="22728"/>
  <c r="G96" i="22728"/>
  <c r="K96" i="22728"/>
  <c r="O96" i="22728"/>
  <c r="S96" i="22728"/>
  <c r="W96" i="22728"/>
  <c r="AA96" i="22728"/>
  <c r="AE96" i="22728"/>
  <c r="AI96" i="22728"/>
  <c r="AM96" i="22728"/>
  <c r="AQ96" i="22728"/>
  <c r="AU96" i="22728"/>
  <c r="AY96" i="22728"/>
  <c r="G97" i="22728"/>
  <c r="K97" i="22728"/>
  <c r="O97" i="22728"/>
  <c r="S97" i="22728"/>
  <c r="W97" i="22728"/>
  <c r="AA97" i="22728"/>
  <c r="AE97" i="22728"/>
  <c r="AI97" i="22728"/>
  <c r="AM97" i="22728"/>
  <c r="AQ97" i="22728"/>
  <c r="AU97" i="22728"/>
  <c r="AY97" i="22728"/>
  <c r="G99" i="22728"/>
  <c r="K99" i="22728"/>
  <c r="O99" i="22728"/>
  <c r="S99" i="22728"/>
  <c r="W99" i="22728"/>
  <c r="AA99" i="22728"/>
  <c r="AE99" i="22728"/>
  <c r="AI99" i="22728"/>
  <c r="AM99" i="22728"/>
  <c r="AQ99" i="22728"/>
  <c r="AU99" i="22728"/>
  <c r="AY99" i="22728"/>
  <c r="G100" i="22728"/>
  <c r="K100" i="22728"/>
  <c r="O100" i="22728"/>
  <c r="S100" i="22728"/>
  <c r="W100" i="22728"/>
  <c r="AA100" i="22728"/>
  <c r="AE100" i="22728"/>
  <c r="AI100" i="22728"/>
  <c r="AM100" i="22728"/>
  <c r="AQ100" i="22728"/>
  <c r="AU100" i="22728"/>
  <c r="AY100" i="22728"/>
  <c r="E108" i="22728"/>
  <c r="G108" i="22728"/>
  <c r="I108" i="22728"/>
  <c r="K108" i="22728"/>
  <c r="M108" i="22728"/>
  <c r="O108" i="22728"/>
  <c r="Q108" i="22728"/>
  <c r="S108" i="22728"/>
  <c r="U108" i="22728"/>
  <c r="W108" i="22728"/>
  <c r="Y108" i="22728"/>
  <c r="AA108" i="22728"/>
  <c r="AC108" i="22728"/>
  <c r="AE108" i="22728"/>
  <c r="AG108" i="22728"/>
  <c r="AI108" i="22728"/>
  <c r="AK108" i="22728"/>
  <c r="AM108" i="22728"/>
  <c r="AO108" i="22728"/>
  <c r="AQ108" i="22728"/>
  <c r="AS108" i="22728"/>
  <c r="AU108" i="22728"/>
  <c r="AW108" i="22728"/>
  <c r="AY108" i="22728"/>
  <c r="E109" i="22728"/>
  <c r="G109" i="22728"/>
  <c r="I109" i="22728"/>
  <c r="K109" i="22728"/>
  <c r="M109" i="22728"/>
  <c r="O109" i="22728"/>
  <c r="Q109" i="22728"/>
  <c r="S109" i="22728"/>
  <c r="U109" i="22728"/>
  <c r="W109" i="22728"/>
  <c r="Y109" i="22728"/>
  <c r="AA109" i="22728"/>
  <c r="AC109" i="22728"/>
  <c r="AE109" i="22728"/>
  <c r="AG109" i="22728"/>
  <c r="AI109" i="22728"/>
  <c r="AK109" i="22728"/>
  <c r="AM109" i="22728"/>
  <c r="AO109" i="22728"/>
  <c r="AQ109" i="22728"/>
  <c r="AS109" i="22728"/>
  <c r="AU109" i="22728"/>
  <c r="AW109" i="22728"/>
  <c r="AY109" i="22728"/>
  <c r="E110" i="22728"/>
  <c r="G110" i="22728"/>
  <c r="I110" i="22728"/>
  <c r="K110" i="22728"/>
  <c r="M110" i="22728"/>
  <c r="O110" i="22728"/>
  <c r="Q110" i="22728"/>
  <c r="S110" i="22728"/>
  <c r="U110" i="22728"/>
  <c r="W110" i="22728"/>
  <c r="Y110" i="22728"/>
  <c r="AA110" i="22728"/>
  <c r="AC110" i="22728"/>
  <c r="AE110" i="22728"/>
  <c r="AG110" i="22728"/>
  <c r="AI110" i="22728"/>
  <c r="AK110" i="22728"/>
  <c r="AM110" i="22728"/>
  <c r="AO110" i="22728"/>
  <c r="AQ110" i="22728"/>
  <c r="AS110" i="22728"/>
  <c r="AU110" i="22728"/>
  <c r="AW110" i="22728"/>
  <c r="AY110" i="22728"/>
  <c r="G111" i="22728"/>
  <c r="K111" i="22728"/>
  <c r="O111" i="22728"/>
  <c r="S111" i="22728"/>
  <c r="W111" i="22728"/>
  <c r="AA111" i="22728"/>
  <c r="AE111" i="22728"/>
  <c r="AI111" i="22728"/>
  <c r="AM111" i="22728"/>
  <c r="AQ111" i="22728"/>
  <c r="AU111" i="22728"/>
  <c r="AY111" i="22728"/>
  <c r="E115" i="22728"/>
  <c r="G115" i="22728"/>
  <c r="I115" i="22728"/>
  <c r="K115" i="22728"/>
  <c r="M115" i="22728"/>
  <c r="O115" i="22728"/>
  <c r="Q115" i="22728"/>
  <c r="S115" i="22728"/>
  <c r="U115" i="22728"/>
  <c r="W115" i="22728"/>
  <c r="Y115" i="22728"/>
  <c r="AA115" i="22728"/>
  <c r="AC115" i="22728"/>
  <c r="AE115" i="22728"/>
  <c r="AG115" i="22728"/>
  <c r="AI115" i="22728"/>
  <c r="AK115" i="22728"/>
  <c r="AM115" i="22728"/>
  <c r="AO115" i="22728"/>
  <c r="AQ115" i="22728"/>
  <c r="AS115" i="22728"/>
  <c r="AU115" i="22728"/>
  <c r="AW115" i="22728"/>
  <c r="AY115" i="22728"/>
  <c r="E116" i="22728"/>
  <c r="G116" i="22728"/>
  <c r="I116" i="22728"/>
  <c r="K116" i="22728"/>
  <c r="M116" i="22728"/>
  <c r="O116" i="22728"/>
  <c r="Q116" i="22728"/>
  <c r="S116" i="22728"/>
  <c r="U116" i="22728"/>
  <c r="W116" i="22728"/>
  <c r="Y116" i="22728"/>
  <c r="AA116" i="22728"/>
  <c r="AC116" i="22728"/>
  <c r="AE116" i="22728"/>
  <c r="AG116" i="22728"/>
  <c r="AI116" i="22728"/>
  <c r="AK116" i="22728"/>
  <c r="AM116" i="22728"/>
  <c r="AO116" i="22728"/>
  <c r="AQ116" i="22728"/>
  <c r="AS116" i="22728"/>
  <c r="AU116" i="22728"/>
  <c r="AW116" i="22728"/>
  <c r="AY116" i="22728"/>
  <c r="E117" i="22728"/>
  <c r="G117" i="22728"/>
  <c r="I117" i="22728"/>
  <c r="K117" i="22728"/>
  <c r="M117" i="22728"/>
  <c r="O117" i="22728"/>
  <c r="Q117" i="22728"/>
  <c r="S117" i="22728"/>
  <c r="U117" i="22728"/>
  <c r="W117" i="22728"/>
  <c r="Y117" i="22728"/>
  <c r="AA117" i="22728"/>
  <c r="AC117" i="22728"/>
  <c r="AE117" i="22728"/>
  <c r="AG117" i="22728"/>
  <c r="AI117" i="22728"/>
  <c r="AK117" i="22728"/>
  <c r="AM117" i="22728"/>
  <c r="AO117" i="22728"/>
  <c r="AQ117" i="22728"/>
  <c r="AS117" i="22728"/>
  <c r="AU117" i="22728"/>
  <c r="AW117" i="22728"/>
  <c r="AY117" i="22728"/>
  <c r="E118" i="22728"/>
  <c r="G118" i="22728"/>
  <c r="I118" i="22728"/>
  <c r="K118" i="22728"/>
  <c r="M118" i="22728"/>
  <c r="O118" i="22728"/>
  <c r="Q118" i="22728"/>
  <c r="S118" i="22728"/>
  <c r="U118" i="22728"/>
  <c r="W118" i="22728"/>
  <c r="Y118" i="22728"/>
  <c r="AA118" i="22728"/>
  <c r="AC118" i="22728"/>
  <c r="AE118" i="22728"/>
  <c r="AG118" i="22728"/>
  <c r="AI118" i="22728"/>
  <c r="AK118" i="22728"/>
  <c r="AM118" i="22728"/>
  <c r="AO118" i="22728"/>
  <c r="AQ118" i="22728"/>
  <c r="AS118" i="22728"/>
  <c r="AU118" i="22728"/>
  <c r="AW118" i="22728"/>
  <c r="AY118" i="22728"/>
  <c r="E119" i="22728"/>
  <c r="G119" i="22728"/>
  <c r="I119" i="22728"/>
  <c r="K119" i="22728"/>
  <c r="M119" i="22728"/>
  <c r="O119" i="22728"/>
  <c r="Q119" i="22728"/>
  <c r="S119" i="22728"/>
  <c r="U119" i="22728"/>
  <c r="W119" i="22728"/>
  <c r="Y119" i="22728"/>
  <c r="AA119" i="22728"/>
  <c r="AC119" i="22728"/>
  <c r="AE119" i="22728"/>
  <c r="AG119" i="22728"/>
  <c r="AI119" i="22728"/>
  <c r="AK119" i="22728"/>
  <c r="AM119" i="22728"/>
  <c r="AO119" i="22728"/>
  <c r="AQ119" i="22728"/>
  <c r="AS119" i="22728"/>
  <c r="AU119" i="22728"/>
  <c r="AW119" i="22728"/>
  <c r="AY119" i="22728"/>
  <c r="E120" i="22728"/>
  <c r="G120" i="22728"/>
  <c r="I120" i="22728"/>
  <c r="K120" i="22728"/>
  <c r="M120" i="22728"/>
  <c r="O120" i="22728"/>
  <c r="Q120" i="22728"/>
  <c r="S120" i="22728"/>
  <c r="U120" i="22728"/>
  <c r="W120" i="22728"/>
  <c r="Y120" i="22728"/>
  <c r="AA120" i="22728"/>
  <c r="AC120" i="22728"/>
  <c r="AE120" i="22728"/>
  <c r="AG120" i="22728"/>
  <c r="AI120" i="22728"/>
  <c r="AK120" i="22728"/>
  <c r="AM120" i="22728"/>
  <c r="AO120" i="22728"/>
  <c r="AQ120" i="22728"/>
  <c r="AS120" i="22728"/>
  <c r="AU120" i="22728"/>
  <c r="AW120" i="22728"/>
  <c r="AY120" i="22728"/>
  <c r="G121" i="22728"/>
  <c r="K121" i="22728"/>
  <c r="O121" i="22728"/>
  <c r="S121" i="22728"/>
  <c r="W121" i="22728"/>
  <c r="AA121" i="22728"/>
  <c r="AE121" i="22728"/>
  <c r="AI121" i="22728"/>
  <c r="AM121" i="22728"/>
  <c r="AQ121" i="22728"/>
  <c r="AU121" i="22728"/>
  <c r="AY121" i="22728"/>
  <c r="E6" i="22732"/>
  <c r="G6" i="22732"/>
  <c r="I6" i="22732"/>
  <c r="K6" i="22732"/>
  <c r="M6" i="22732"/>
  <c r="O6" i="22732"/>
  <c r="Q6" i="22732"/>
  <c r="S6" i="22732"/>
  <c r="U6" i="22732"/>
  <c r="W6" i="22732"/>
  <c r="Y6" i="22732"/>
  <c r="AA6" i="22732"/>
  <c r="D13" i="22732"/>
  <c r="D14" i="22732"/>
  <c r="D15" i="22732"/>
  <c r="D16" i="22732"/>
  <c r="D17" i="22732"/>
  <c r="D18" i="22732"/>
  <c r="D19" i="22732"/>
  <c r="D20" i="22732"/>
  <c r="D21" i="22732"/>
  <c r="D22" i="22732"/>
  <c r="D23" i="22732"/>
  <c r="D24" i="22732"/>
  <c r="D25" i="22732"/>
  <c r="D26" i="22732"/>
  <c r="D27" i="22732"/>
  <c r="D28" i="22732"/>
  <c r="D31" i="22732"/>
  <c r="E31" i="22732"/>
  <c r="D35" i="22732"/>
  <c r="E35" i="22732"/>
  <c r="G39" i="22732"/>
  <c r="I39" i="22732"/>
  <c r="K39" i="22732"/>
  <c r="M39" i="22732"/>
  <c r="O39" i="22732"/>
  <c r="Q39" i="22732"/>
  <c r="S39" i="22732"/>
  <c r="U39" i="22732"/>
  <c r="W39" i="22732"/>
  <c r="Y39" i="22732"/>
  <c r="AA39" i="22732"/>
  <c r="E41" i="22732"/>
  <c r="G41" i="22732"/>
  <c r="I41" i="22732"/>
  <c r="K41" i="22732"/>
  <c r="M41" i="22732"/>
  <c r="O41" i="22732"/>
  <c r="Q41" i="22732"/>
  <c r="S41" i="22732"/>
  <c r="U41" i="22732"/>
  <c r="W41" i="22732"/>
  <c r="Y41" i="22732"/>
  <c r="AA41" i="22732"/>
  <c r="AC41" i="22732"/>
  <c r="E42" i="22732"/>
  <c r="G42" i="22732"/>
  <c r="I42" i="22732"/>
  <c r="K42" i="22732"/>
  <c r="M42" i="22732"/>
  <c r="O42" i="22732"/>
  <c r="Q42" i="22732"/>
  <c r="S42" i="22732"/>
  <c r="U42" i="22732"/>
  <c r="W42" i="22732"/>
  <c r="Y42" i="22732"/>
  <c r="AA42" i="22732"/>
  <c r="E43" i="22732"/>
  <c r="G43" i="22732"/>
  <c r="I43" i="22732"/>
  <c r="K43" i="22732"/>
  <c r="M43" i="22732"/>
  <c r="O43" i="22732"/>
  <c r="Q43" i="22732"/>
  <c r="S43" i="22732"/>
  <c r="U43" i="22732"/>
  <c r="W43" i="22732"/>
  <c r="Y43" i="22732"/>
  <c r="AA43" i="22732"/>
  <c r="G45" i="22732"/>
  <c r="I45" i="22732"/>
  <c r="K45" i="22732"/>
  <c r="M45" i="22732"/>
  <c r="O45" i="22732"/>
  <c r="Q45" i="22732"/>
  <c r="S45" i="22732"/>
  <c r="U45" i="22732"/>
  <c r="W45" i="22732"/>
  <c r="Y45" i="22732"/>
  <c r="AA45" i="22732"/>
  <c r="E47" i="22732"/>
  <c r="G47" i="22732"/>
  <c r="I47" i="22732"/>
  <c r="K47" i="22732"/>
  <c r="M47" i="22732"/>
  <c r="O47" i="22732"/>
  <c r="Q47" i="22732"/>
  <c r="S47" i="22732"/>
  <c r="U47" i="22732"/>
  <c r="W47" i="22732"/>
  <c r="Y47" i="22732"/>
  <c r="AA47" i="22732"/>
  <c r="E49" i="22732"/>
  <c r="G49" i="22732"/>
  <c r="I49" i="22732"/>
  <c r="K49" i="22732"/>
  <c r="M49" i="22732"/>
  <c r="O49" i="22732"/>
  <c r="Q49" i="22732"/>
  <c r="S49" i="22732"/>
  <c r="U49" i="22732"/>
  <c r="W49" i="22732"/>
  <c r="Y49" i="22732"/>
  <c r="AA49" i="22732"/>
  <c r="E53" i="22732"/>
  <c r="G53" i="22732"/>
  <c r="I53" i="22732"/>
  <c r="K53" i="22732"/>
  <c r="M53" i="22732"/>
  <c r="O53" i="22732"/>
  <c r="Q53" i="22732"/>
  <c r="S53" i="22732"/>
  <c r="U53" i="22732"/>
  <c r="W53" i="22732"/>
  <c r="Y53" i="22732"/>
  <c r="AA53" i="22732"/>
  <c r="AC53" i="22732"/>
  <c r="E56" i="22732"/>
  <c r="G56" i="22732"/>
  <c r="I56" i="22732"/>
  <c r="K56" i="22732"/>
  <c r="M56" i="22732"/>
  <c r="O56" i="22732"/>
  <c r="Q56" i="22732"/>
  <c r="S56" i="22732"/>
  <c r="U56" i="22732"/>
  <c r="W56" i="22732"/>
  <c r="Y56" i="22732"/>
  <c r="AA56" i="22732"/>
  <c r="AC56" i="22732"/>
  <c r="E57" i="22732"/>
  <c r="G57" i="22732"/>
  <c r="I57" i="22732"/>
  <c r="K57" i="22732"/>
  <c r="M57" i="22732"/>
  <c r="O57" i="22732"/>
  <c r="Q57" i="22732"/>
  <c r="S57" i="22732"/>
  <c r="U57" i="22732"/>
  <c r="W57" i="22732"/>
  <c r="Y57" i="22732"/>
  <c r="AA57" i="22732"/>
  <c r="AC57" i="22732"/>
  <c r="E58" i="22732"/>
  <c r="G58" i="22732"/>
  <c r="I58" i="22732"/>
  <c r="K58" i="22732"/>
  <c r="M58" i="22732"/>
  <c r="O58" i="22732"/>
  <c r="Q58" i="22732"/>
  <c r="S58" i="22732"/>
  <c r="U58" i="22732"/>
  <c r="W58" i="22732"/>
  <c r="Y58" i="22732"/>
  <c r="AA58" i="22732"/>
  <c r="AC58" i="22732"/>
  <c r="C74" i="22732"/>
  <c r="E74" i="22732"/>
  <c r="G74" i="22732"/>
  <c r="I74" i="22732"/>
  <c r="K74" i="22732"/>
  <c r="M74" i="22732"/>
  <c r="O74" i="22732"/>
  <c r="Q74" i="22732"/>
  <c r="S74" i="22732"/>
  <c r="U74" i="22732"/>
  <c r="W74" i="22732"/>
  <c r="Y74" i="22732"/>
  <c r="AA74" i="22732"/>
  <c r="AC74" i="22732"/>
  <c r="AE74" i="22732"/>
  <c r="AG74" i="22732"/>
  <c r="AI74" i="22732"/>
  <c r="AK74" i="22732"/>
  <c r="AM74" i="22732"/>
  <c r="AO74" i="22732"/>
  <c r="AQ74" i="22732"/>
  <c r="AS74" i="22732"/>
  <c r="AU74" i="22732"/>
  <c r="AW74" i="22732"/>
  <c r="AY74" i="22732"/>
  <c r="C75" i="22732"/>
  <c r="E75" i="22732"/>
  <c r="G75" i="22732"/>
  <c r="I75" i="22732"/>
  <c r="K75" i="22732"/>
  <c r="M75" i="22732"/>
  <c r="O75" i="22732"/>
  <c r="Q75" i="22732"/>
  <c r="S75" i="22732"/>
  <c r="U75" i="22732"/>
  <c r="W75" i="22732"/>
  <c r="Y75" i="22732"/>
  <c r="AA75" i="22732"/>
  <c r="AC75" i="22732"/>
  <c r="AE75" i="22732"/>
  <c r="AG75" i="22732"/>
  <c r="AI75" i="22732"/>
  <c r="AK75" i="22732"/>
  <c r="AM75" i="22732"/>
  <c r="AO75" i="22732"/>
  <c r="AQ75" i="22732"/>
  <c r="AS75" i="22732"/>
  <c r="AU75" i="22732"/>
  <c r="AW75" i="22732"/>
  <c r="AY75" i="22732"/>
  <c r="C76" i="22732"/>
  <c r="E76" i="22732"/>
  <c r="G76" i="22732"/>
  <c r="I76" i="22732"/>
  <c r="K76" i="22732"/>
  <c r="M76" i="22732"/>
  <c r="O76" i="22732"/>
  <c r="Q76" i="22732"/>
  <c r="S76" i="22732"/>
  <c r="U76" i="22732"/>
  <c r="W76" i="22732"/>
  <c r="Y76" i="22732"/>
  <c r="AA76" i="22732"/>
  <c r="AC76" i="22732"/>
  <c r="AE76" i="22732"/>
  <c r="AG76" i="22732"/>
  <c r="AI76" i="22732"/>
  <c r="AK76" i="22732"/>
  <c r="AM76" i="22732"/>
  <c r="AO76" i="22732"/>
  <c r="AQ76" i="22732"/>
  <c r="AS76" i="22732"/>
  <c r="AU76" i="22732"/>
  <c r="AW76" i="22732"/>
  <c r="AY76" i="22732"/>
  <c r="C77" i="22732"/>
  <c r="E77" i="22732"/>
  <c r="G77" i="22732"/>
  <c r="I77" i="22732"/>
  <c r="K77" i="22732"/>
  <c r="M77" i="22732"/>
  <c r="O77" i="22732"/>
  <c r="Q77" i="22732"/>
  <c r="S77" i="22732"/>
  <c r="U77" i="22732"/>
  <c r="W77" i="22732"/>
  <c r="Y77" i="22732"/>
  <c r="AA77" i="22732"/>
  <c r="AC77" i="22732"/>
  <c r="AE77" i="22732"/>
  <c r="AG77" i="22732"/>
  <c r="AI77" i="22732"/>
  <c r="AK77" i="22732"/>
  <c r="AM77" i="22732"/>
  <c r="AO77" i="22732"/>
  <c r="AQ77" i="22732"/>
  <c r="AS77" i="22732"/>
  <c r="AU77" i="22732"/>
  <c r="AW77" i="22732"/>
  <c r="AY77" i="22732"/>
  <c r="C78" i="22732"/>
  <c r="E78" i="22732"/>
  <c r="G78" i="22732"/>
  <c r="I78" i="22732"/>
  <c r="K78" i="22732"/>
  <c r="M78" i="22732"/>
  <c r="O78" i="22732"/>
  <c r="Q78" i="22732"/>
  <c r="S78" i="22732"/>
  <c r="U78" i="22732"/>
  <c r="W78" i="22732"/>
  <c r="Y78" i="22732"/>
  <c r="AA78" i="22732"/>
  <c r="AC78" i="22732"/>
  <c r="AE78" i="22732"/>
  <c r="AG78" i="22732"/>
  <c r="AI78" i="22732"/>
  <c r="AK78" i="22732"/>
  <c r="AM78" i="22732"/>
  <c r="AO78" i="22732"/>
  <c r="AQ78" i="22732"/>
  <c r="AS78" i="22732"/>
  <c r="AU78" i="22732"/>
  <c r="AW78" i="22732"/>
  <c r="AY78" i="22732"/>
  <c r="C79" i="22732"/>
  <c r="E79" i="22732"/>
  <c r="G79" i="22732"/>
  <c r="I79" i="22732"/>
  <c r="K79" i="22732"/>
  <c r="M79" i="22732"/>
  <c r="O79" i="22732"/>
  <c r="Q79" i="22732"/>
  <c r="S79" i="22732"/>
  <c r="U79" i="22732"/>
  <c r="W79" i="22732"/>
  <c r="Y79" i="22732"/>
  <c r="AA79" i="22732"/>
  <c r="AC79" i="22732"/>
  <c r="AE79" i="22732"/>
  <c r="AG79" i="22732"/>
  <c r="AI79" i="22732"/>
  <c r="AK79" i="22732"/>
  <c r="AM79" i="22732"/>
  <c r="AO79" i="22732"/>
  <c r="AQ79" i="22732"/>
  <c r="AS79" i="22732"/>
  <c r="AU79" i="22732"/>
  <c r="AW79" i="22732"/>
  <c r="AY79" i="22732"/>
  <c r="C80" i="22732"/>
  <c r="E80" i="22732"/>
  <c r="G80" i="22732"/>
  <c r="I80" i="22732"/>
  <c r="K80" i="22732"/>
  <c r="M80" i="22732"/>
  <c r="O80" i="22732"/>
  <c r="Q80" i="22732"/>
  <c r="S80" i="22732"/>
  <c r="U80" i="22732"/>
  <c r="W80" i="22732"/>
  <c r="Y80" i="22732"/>
  <c r="AA80" i="22732"/>
  <c r="AC80" i="22732"/>
  <c r="AE80" i="22732"/>
  <c r="AG80" i="22732"/>
  <c r="AI80" i="22732"/>
  <c r="AK80" i="22732"/>
  <c r="AM80" i="22732"/>
  <c r="AO80" i="22732"/>
  <c r="AQ80" i="22732"/>
  <c r="AS80" i="22732"/>
  <c r="AU80" i="22732"/>
  <c r="AW80" i="22732"/>
  <c r="AY80" i="22732"/>
  <c r="C81" i="22732"/>
  <c r="E81" i="22732"/>
  <c r="G81" i="22732"/>
  <c r="I81" i="22732"/>
  <c r="K81" i="22732"/>
  <c r="M81" i="22732"/>
  <c r="O81" i="22732"/>
  <c r="Q81" i="22732"/>
  <c r="S81" i="22732"/>
  <c r="U81" i="22732"/>
  <c r="W81" i="22732"/>
  <c r="Y81" i="22732"/>
  <c r="AA81" i="22732"/>
  <c r="AC81" i="22732"/>
  <c r="AE81" i="22732"/>
  <c r="AG81" i="22732"/>
  <c r="AI81" i="22732"/>
  <c r="AK81" i="22732"/>
  <c r="AM81" i="22732"/>
  <c r="AO81" i="22732"/>
  <c r="AQ81" i="22732"/>
  <c r="AS81" i="22732"/>
  <c r="AU81" i="22732"/>
  <c r="AW81" i="22732"/>
  <c r="AY81" i="22732"/>
  <c r="C82" i="22732"/>
  <c r="E82" i="22732"/>
  <c r="G82" i="22732"/>
  <c r="I82" i="22732"/>
  <c r="K82" i="22732"/>
  <c r="M82" i="22732"/>
  <c r="O82" i="22732"/>
  <c r="Q82" i="22732"/>
  <c r="S82" i="22732"/>
  <c r="U82" i="22732"/>
  <c r="W82" i="22732"/>
  <c r="Y82" i="22732"/>
  <c r="AA82" i="22732"/>
  <c r="AC82" i="22732"/>
  <c r="AE82" i="22732"/>
  <c r="AG82" i="22732"/>
  <c r="AI82" i="22732"/>
  <c r="AK82" i="22732"/>
  <c r="AM82" i="22732"/>
  <c r="AO82" i="22732"/>
  <c r="AQ82" i="22732"/>
  <c r="AS82" i="22732"/>
  <c r="AU82" i="22732"/>
  <c r="AW82" i="22732"/>
  <c r="AY82" i="22732"/>
  <c r="C83" i="22732"/>
  <c r="E83" i="22732"/>
  <c r="G83" i="22732"/>
  <c r="I83" i="22732"/>
  <c r="K83" i="22732"/>
  <c r="M83" i="22732"/>
  <c r="O83" i="22732"/>
  <c r="Q83" i="22732"/>
  <c r="S83" i="22732"/>
  <c r="U83" i="22732"/>
  <c r="W83" i="22732"/>
  <c r="Y83" i="22732"/>
  <c r="AA83" i="22732"/>
  <c r="AC83" i="22732"/>
  <c r="AE83" i="22732"/>
  <c r="AG83" i="22732"/>
  <c r="AI83" i="22732"/>
  <c r="AK83" i="22732"/>
  <c r="AM83" i="22732"/>
  <c r="AO83" i="22732"/>
  <c r="AQ83" i="22732"/>
  <c r="AS83" i="22732"/>
  <c r="AU83" i="22732"/>
  <c r="AW83" i="22732"/>
  <c r="AY83" i="22732"/>
  <c r="C84" i="22732"/>
  <c r="E84" i="22732"/>
  <c r="G84" i="22732"/>
  <c r="I84" i="22732"/>
  <c r="K84" i="22732"/>
  <c r="M84" i="22732"/>
  <c r="O84" i="22732"/>
  <c r="Q84" i="22732"/>
  <c r="S84" i="22732"/>
  <c r="U84" i="22732"/>
  <c r="W84" i="22732"/>
  <c r="Y84" i="22732"/>
  <c r="AA84" i="22732"/>
  <c r="AC84" i="22732"/>
  <c r="AE84" i="22732"/>
  <c r="AG84" i="22732"/>
  <c r="AI84" i="22732"/>
  <c r="AK84" i="22732"/>
  <c r="AM84" i="22732"/>
  <c r="AO84" i="22732"/>
  <c r="AQ84" i="22732"/>
  <c r="AS84" i="22732"/>
  <c r="AU84" i="22732"/>
  <c r="AW84" i="22732"/>
  <c r="AY84" i="22732"/>
  <c r="C85" i="22732"/>
  <c r="E85" i="22732"/>
  <c r="G85" i="22732"/>
  <c r="I85" i="22732"/>
  <c r="K85" i="22732"/>
  <c r="M85" i="22732"/>
  <c r="O85" i="22732"/>
  <c r="Q85" i="22732"/>
  <c r="S85" i="22732"/>
  <c r="U85" i="22732"/>
  <c r="W85" i="22732"/>
  <c r="Y85" i="22732"/>
  <c r="AA85" i="22732"/>
  <c r="AC85" i="22732"/>
  <c r="AE85" i="22732"/>
  <c r="AG85" i="22732"/>
  <c r="AI85" i="22732"/>
  <c r="AK85" i="22732"/>
  <c r="AM85" i="22732"/>
  <c r="AO85" i="22732"/>
  <c r="AQ85" i="22732"/>
  <c r="AS85" i="22732"/>
  <c r="AU85" i="22732"/>
  <c r="AW85" i="22732"/>
  <c r="AY85" i="22732"/>
  <c r="C86" i="22732"/>
  <c r="E86" i="22732"/>
  <c r="G86" i="22732"/>
  <c r="I86" i="22732"/>
  <c r="K86" i="22732"/>
  <c r="M86" i="22732"/>
  <c r="O86" i="22732"/>
  <c r="Q86" i="22732"/>
  <c r="S86" i="22732"/>
  <c r="U86" i="22732"/>
  <c r="W86" i="22732"/>
  <c r="Y86" i="22732"/>
  <c r="AA86" i="22732"/>
  <c r="AC86" i="22732"/>
  <c r="AE86" i="22732"/>
  <c r="AG86" i="22732"/>
  <c r="AI86" i="22732"/>
  <c r="AK86" i="22732"/>
  <c r="AM86" i="22732"/>
  <c r="AO86" i="22732"/>
  <c r="AQ86" i="22732"/>
  <c r="AS86" i="22732"/>
  <c r="AU86" i="22732"/>
  <c r="AW86" i="22732"/>
  <c r="AY86" i="22732"/>
  <c r="C87" i="22732"/>
  <c r="E87" i="22732"/>
  <c r="G87" i="22732"/>
  <c r="I87" i="22732"/>
  <c r="K87" i="22732"/>
  <c r="M87" i="22732"/>
  <c r="O87" i="22732"/>
  <c r="Q87" i="22732"/>
  <c r="S87" i="22732"/>
  <c r="U87" i="22732"/>
  <c r="W87" i="22732"/>
  <c r="Y87" i="22732"/>
  <c r="AA87" i="22732"/>
  <c r="AC87" i="22732"/>
  <c r="AE87" i="22732"/>
  <c r="AG87" i="22732"/>
  <c r="AI87" i="22732"/>
  <c r="AK87" i="22732"/>
  <c r="AM87" i="22732"/>
  <c r="AO87" i="22732"/>
  <c r="AQ87" i="22732"/>
  <c r="AS87" i="22732"/>
  <c r="AU87" i="22732"/>
  <c r="AW87" i="22732"/>
  <c r="AY87" i="22732"/>
  <c r="C88" i="22732"/>
  <c r="E88" i="22732"/>
  <c r="G88" i="22732"/>
  <c r="I88" i="22732"/>
  <c r="K88" i="22732"/>
  <c r="M88" i="22732"/>
  <c r="O88" i="22732"/>
  <c r="Q88" i="22732"/>
  <c r="S88" i="22732"/>
  <c r="U88" i="22732"/>
  <c r="W88" i="22732"/>
  <c r="Y88" i="22732"/>
  <c r="AA88" i="22732"/>
  <c r="AC88" i="22732"/>
  <c r="AE88" i="22732"/>
  <c r="AG88" i="22732"/>
  <c r="AI88" i="22732"/>
  <c r="AK88" i="22732"/>
  <c r="AM88" i="22732"/>
  <c r="AO88" i="22732"/>
  <c r="AQ88" i="22732"/>
  <c r="AS88" i="22732"/>
  <c r="AU88" i="22732"/>
  <c r="AW88" i="22732"/>
  <c r="AY88" i="22732"/>
  <c r="C89" i="22732"/>
  <c r="E89" i="22732"/>
  <c r="G89" i="22732"/>
  <c r="I89" i="22732"/>
  <c r="K89" i="22732"/>
  <c r="M89" i="22732"/>
  <c r="O89" i="22732"/>
  <c r="Q89" i="22732"/>
  <c r="S89" i="22732"/>
  <c r="U89" i="22732"/>
  <c r="W89" i="22732"/>
  <c r="Y89" i="22732"/>
  <c r="AA89" i="22732"/>
  <c r="AC89" i="22732"/>
  <c r="AE89" i="22732"/>
  <c r="AG89" i="22732"/>
  <c r="AI89" i="22732"/>
  <c r="AK89" i="22732"/>
  <c r="AM89" i="22732"/>
  <c r="AO89" i="22732"/>
  <c r="AQ89" i="22732"/>
  <c r="AS89" i="22732"/>
  <c r="AU89" i="22732"/>
  <c r="AW89" i="22732"/>
  <c r="AY89" i="22732"/>
  <c r="C90" i="22732"/>
  <c r="E90" i="22732"/>
  <c r="G90" i="22732"/>
  <c r="I90" i="22732"/>
  <c r="K90" i="22732"/>
  <c r="M90" i="22732"/>
  <c r="O90" i="22732"/>
  <c r="Q90" i="22732"/>
  <c r="S90" i="22732"/>
  <c r="U90" i="22732"/>
  <c r="W90" i="22732"/>
  <c r="Y90" i="22732"/>
  <c r="AA90" i="22732"/>
  <c r="AC90" i="22732"/>
  <c r="AE90" i="22732"/>
  <c r="AG90" i="22732"/>
  <c r="AI90" i="22732"/>
  <c r="AK90" i="22732"/>
  <c r="AM90" i="22732"/>
  <c r="AO90" i="22732"/>
  <c r="AQ90" i="22732"/>
  <c r="AS90" i="22732"/>
  <c r="AU90" i="22732"/>
  <c r="AW90" i="22732"/>
  <c r="AY90" i="22732"/>
  <c r="E91" i="22732"/>
  <c r="G91" i="22732"/>
  <c r="I91" i="22732"/>
  <c r="K91" i="22732"/>
  <c r="M91" i="22732"/>
  <c r="O91" i="22732"/>
  <c r="Q91" i="22732"/>
  <c r="S91" i="22732"/>
  <c r="U91" i="22732"/>
  <c r="W91" i="22732"/>
  <c r="Y91" i="22732"/>
  <c r="AA91" i="22732"/>
  <c r="AC91" i="22732"/>
  <c r="AE91" i="22732"/>
  <c r="AG91" i="22732"/>
  <c r="AI91" i="22732"/>
  <c r="AK91" i="22732"/>
  <c r="AM91" i="22732"/>
  <c r="AO91" i="22732"/>
  <c r="AQ91" i="22732"/>
  <c r="AS91" i="22732"/>
  <c r="AU91" i="22732"/>
  <c r="AW91" i="22732"/>
  <c r="AY91" i="22732"/>
  <c r="E92" i="22732"/>
  <c r="G92" i="22732"/>
  <c r="I92" i="22732"/>
  <c r="K92" i="22732"/>
  <c r="M92" i="22732"/>
  <c r="O92" i="22732"/>
  <c r="Q92" i="22732"/>
  <c r="S92" i="22732"/>
  <c r="U92" i="22732"/>
  <c r="W92" i="22732"/>
  <c r="Y92" i="22732"/>
  <c r="AA92" i="22732"/>
  <c r="AC92" i="22732"/>
  <c r="AE92" i="22732"/>
  <c r="AG92" i="22732"/>
  <c r="AI92" i="22732"/>
  <c r="AK92" i="22732"/>
  <c r="AM92" i="22732"/>
  <c r="AO92" i="22732"/>
  <c r="AQ92" i="22732"/>
  <c r="AS92" i="22732"/>
  <c r="AU92" i="22732"/>
  <c r="AW92" i="22732"/>
  <c r="AY92" i="22732"/>
  <c r="C93" i="22732"/>
  <c r="E93" i="22732"/>
  <c r="G93" i="22732"/>
  <c r="I93" i="22732"/>
  <c r="K93" i="22732"/>
  <c r="M93" i="22732"/>
  <c r="O93" i="22732"/>
  <c r="Q93" i="22732"/>
  <c r="S93" i="22732"/>
  <c r="U93" i="22732"/>
  <c r="W93" i="22732"/>
  <c r="Y93" i="22732"/>
  <c r="AA93" i="22732"/>
  <c r="AC93" i="22732"/>
  <c r="AE93" i="22732"/>
  <c r="AG93" i="22732"/>
  <c r="AI93" i="22732"/>
  <c r="AK93" i="22732"/>
  <c r="AM93" i="22732"/>
  <c r="AO93" i="22732"/>
  <c r="AQ93" i="22732"/>
  <c r="AS93" i="22732"/>
  <c r="AU93" i="22732"/>
  <c r="AW93" i="22732"/>
  <c r="AY93" i="22732"/>
  <c r="C94" i="22732"/>
  <c r="E94" i="22732"/>
  <c r="G94" i="22732"/>
  <c r="I94" i="22732"/>
  <c r="K94" i="22732"/>
  <c r="M94" i="22732"/>
  <c r="O94" i="22732"/>
  <c r="Q94" i="22732"/>
  <c r="S94" i="22732"/>
  <c r="U94" i="22732"/>
  <c r="W94" i="22732"/>
  <c r="Y94" i="22732"/>
  <c r="AA94" i="22732"/>
  <c r="AC94" i="22732"/>
  <c r="AE94" i="22732"/>
  <c r="AG94" i="22732"/>
  <c r="AI94" i="22732"/>
  <c r="AK94" i="22732"/>
  <c r="AM94" i="22732"/>
  <c r="AO94" i="22732"/>
  <c r="AQ94" i="22732"/>
  <c r="AS94" i="22732"/>
  <c r="AU94" i="22732"/>
  <c r="AW94" i="22732"/>
  <c r="AY94" i="22732"/>
  <c r="C95" i="22732"/>
  <c r="G95" i="22732"/>
  <c r="K95" i="22732"/>
  <c r="O95" i="22732"/>
  <c r="S95" i="22732"/>
  <c r="W95" i="22732"/>
  <c r="AA95" i="22732"/>
  <c r="AE95" i="22732"/>
  <c r="AI95" i="22732"/>
  <c r="AM95" i="22732"/>
  <c r="AQ95" i="22732"/>
  <c r="AU95" i="22732"/>
  <c r="AY95" i="22732"/>
  <c r="C96" i="22732"/>
  <c r="E96" i="22732"/>
  <c r="G96" i="22732"/>
  <c r="K96" i="22732"/>
  <c r="O96" i="22732"/>
  <c r="S96" i="22732"/>
  <c r="W96" i="22732"/>
  <c r="AA96" i="22732"/>
  <c r="AE96" i="22732"/>
  <c r="AI96" i="22732"/>
  <c r="AM96" i="22732"/>
  <c r="AQ96" i="22732"/>
  <c r="AU96" i="22732"/>
  <c r="AY96" i="22732"/>
  <c r="G97" i="22732"/>
  <c r="K97" i="22732"/>
  <c r="O97" i="22732"/>
  <c r="S97" i="22732"/>
  <c r="W97" i="22732"/>
  <c r="AA97" i="22732"/>
  <c r="AE97" i="22732"/>
  <c r="AI97" i="22732"/>
  <c r="AM97" i="22732"/>
  <c r="AQ97" i="22732"/>
  <c r="AU97" i="22732"/>
  <c r="AY97" i="22732"/>
  <c r="G99" i="22732"/>
  <c r="K99" i="22732"/>
  <c r="O99" i="22732"/>
  <c r="S99" i="22732"/>
  <c r="W99" i="22732"/>
  <c r="AA99" i="22732"/>
  <c r="AE99" i="22732"/>
  <c r="AI99" i="22732"/>
  <c r="AM99" i="22732"/>
  <c r="AQ99" i="22732"/>
  <c r="AU99" i="22732"/>
  <c r="AY99" i="22732"/>
  <c r="G100" i="22732"/>
  <c r="K100" i="22732"/>
  <c r="O100" i="22732"/>
  <c r="S100" i="22732"/>
  <c r="W100" i="22732"/>
  <c r="AA100" i="22732"/>
  <c r="AE100" i="22732"/>
  <c r="AI100" i="22732"/>
  <c r="AM100" i="22732"/>
  <c r="AQ100" i="22732"/>
  <c r="AU100" i="22732"/>
  <c r="AY100" i="22732"/>
  <c r="E108" i="22732"/>
  <c r="G108" i="22732"/>
  <c r="I108" i="22732"/>
  <c r="K108" i="22732"/>
  <c r="M108" i="22732"/>
  <c r="O108" i="22732"/>
  <c r="Q108" i="22732"/>
  <c r="S108" i="22732"/>
  <c r="U108" i="22732"/>
  <c r="W108" i="22732"/>
  <c r="Y108" i="22732"/>
  <c r="AA108" i="22732"/>
  <c r="AC108" i="22732"/>
  <c r="AE108" i="22732"/>
  <c r="AG108" i="22732"/>
  <c r="AI108" i="22732"/>
  <c r="AK108" i="22732"/>
  <c r="AM108" i="22732"/>
  <c r="AO108" i="22732"/>
  <c r="AQ108" i="22732"/>
  <c r="AS108" i="22732"/>
  <c r="AU108" i="22732"/>
  <c r="AW108" i="22732"/>
  <c r="AY108" i="22732"/>
  <c r="E109" i="22732"/>
  <c r="G109" i="22732"/>
  <c r="I109" i="22732"/>
  <c r="K109" i="22732"/>
  <c r="M109" i="22732"/>
  <c r="O109" i="22732"/>
  <c r="Q109" i="22732"/>
  <c r="S109" i="22732"/>
  <c r="U109" i="22732"/>
  <c r="W109" i="22732"/>
  <c r="Y109" i="22732"/>
  <c r="AA109" i="22732"/>
  <c r="AC109" i="22732"/>
  <c r="AE109" i="22732"/>
  <c r="AG109" i="22732"/>
  <c r="AI109" i="22732"/>
  <c r="AK109" i="22732"/>
  <c r="AM109" i="22732"/>
  <c r="AO109" i="22732"/>
  <c r="AQ109" i="22732"/>
  <c r="AS109" i="22732"/>
  <c r="AU109" i="22732"/>
  <c r="AW109" i="22732"/>
  <c r="AY109" i="22732"/>
  <c r="E110" i="22732"/>
  <c r="G110" i="22732"/>
  <c r="I110" i="22732"/>
  <c r="K110" i="22732"/>
  <c r="M110" i="22732"/>
  <c r="O110" i="22732"/>
  <c r="Q110" i="22732"/>
  <c r="S110" i="22732"/>
  <c r="U110" i="22732"/>
  <c r="W110" i="22732"/>
  <c r="Y110" i="22732"/>
  <c r="AA110" i="22732"/>
  <c r="AC110" i="22732"/>
  <c r="AE110" i="22732"/>
  <c r="AG110" i="22732"/>
  <c r="AI110" i="22732"/>
  <c r="AK110" i="22732"/>
  <c r="AM110" i="22732"/>
  <c r="AO110" i="22732"/>
  <c r="AQ110" i="22732"/>
  <c r="AS110" i="22732"/>
  <c r="AU110" i="22732"/>
  <c r="AW110" i="22732"/>
  <c r="AY110" i="22732"/>
  <c r="G111" i="22732"/>
  <c r="K111" i="22732"/>
  <c r="O111" i="22732"/>
  <c r="S111" i="22732"/>
  <c r="W111" i="22732"/>
  <c r="AA111" i="22732"/>
  <c r="AE111" i="22732"/>
  <c r="AI111" i="22732"/>
  <c r="AM111" i="22732"/>
  <c r="AQ111" i="22732"/>
  <c r="AU111" i="22732"/>
  <c r="AY111" i="22732"/>
  <c r="E115" i="22732"/>
  <c r="G115" i="22732"/>
  <c r="I115" i="22732"/>
  <c r="K115" i="22732"/>
  <c r="M115" i="22732"/>
  <c r="O115" i="22732"/>
  <c r="Q115" i="22732"/>
  <c r="S115" i="22732"/>
  <c r="U115" i="22732"/>
  <c r="W115" i="22732"/>
  <c r="Y115" i="22732"/>
  <c r="AA115" i="22732"/>
  <c r="AC115" i="22732"/>
  <c r="AE115" i="22732"/>
  <c r="AG115" i="22732"/>
  <c r="AI115" i="22732"/>
  <c r="AK115" i="22732"/>
  <c r="AM115" i="22732"/>
  <c r="AO115" i="22732"/>
  <c r="AQ115" i="22732"/>
  <c r="AS115" i="22732"/>
  <c r="AU115" i="22732"/>
  <c r="AW115" i="22732"/>
  <c r="AY115" i="22732"/>
  <c r="E116" i="22732"/>
  <c r="G116" i="22732"/>
  <c r="I116" i="22732"/>
  <c r="K116" i="22732"/>
  <c r="M116" i="22732"/>
  <c r="O116" i="22732"/>
  <c r="Q116" i="22732"/>
  <c r="S116" i="22732"/>
  <c r="U116" i="22732"/>
  <c r="W116" i="22732"/>
  <c r="Y116" i="22732"/>
  <c r="AA116" i="22732"/>
  <c r="AC116" i="22732"/>
  <c r="AE116" i="22732"/>
  <c r="AG116" i="22732"/>
  <c r="AI116" i="22732"/>
  <c r="AK116" i="22732"/>
  <c r="AM116" i="22732"/>
  <c r="AO116" i="22732"/>
  <c r="AQ116" i="22732"/>
  <c r="AS116" i="22732"/>
  <c r="AU116" i="22732"/>
  <c r="AW116" i="22732"/>
  <c r="AY116" i="22732"/>
  <c r="E117" i="22732"/>
  <c r="G117" i="22732"/>
  <c r="I117" i="22732"/>
  <c r="K117" i="22732"/>
  <c r="M117" i="22732"/>
  <c r="O117" i="22732"/>
  <c r="Q117" i="22732"/>
  <c r="S117" i="22732"/>
  <c r="U117" i="22732"/>
  <c r="W117" i="22732"/>
  <c r="Y117" i="22732"/>
  <c r="AA117" i="22732"/>
  <c r="AC117" i="22732"/>
  <c r="AE117" i="22732"/>
  <c r="AG117" i="22732"/>
  <c r="AI117" i="22732"/>
  <c r="AK117" i="22732"/>
  <c r="AM117" i="22732"/>
  <c r="AO117" i="22732"/>
  <c r="AQ117" i="22732"/>
  <c r="AS117" i="22732"/>
  <c r="AU117" i="22732"/>
  <c r="AW117" i="22732"/>
  <c r="AY117" i="22732"/>
  <c r="E118" i="22732"/>
  <c r="G118" i="22732"/>
  <c r="I118" i="22732"/>
  <c r="K118" i="22732"/>
  <c r="M118" i="22732"/>
  <c r="O118" i="22732"/>
  <c r="Q118" i="22732"/>
  <c r="S118" i="22732"/>
  <c r="U118" i="22732"/>
  <c r="W118" i="22732"/>
  <c r="Y118" i="22732"/>
  <c r="AA118" i="22732"/>
  <c r="AC118" i="22732"/>
  <c r="AE118" i="22732"/>
  <c r="AG118" i="22732"/>
  <c r="AI118" i="22732"/>
  <c r="AK118" i="22732"/>
  <c r="AM118" i="22732"/>
  <c r="AO118" i="22732"/>
  <c r="AQ118" i="22732"/>
  <c r="AS118" i="22732"/>
  <c r="AU118" i="22732"/>
  <c r="AW118" i="22732"/>
  <c r="AY118" i="22732"/>
  <c r="E119" i="22732"/>
  <c r="G119" i="22732"/>
  <c r="I119" i="22732"/>
  <c r="K119" i="22732"/>
  <c r="M119" i="22732"/>
  <c r="O119" i="22732"/>
  <c r="Q119" i="22732"/>
  <c r="S119" i="22732"/>
  <c r="U119" i="22732"/>
  <c r="W119" i="22732"/>
  <c r="Y119" i="22732"/>
  <c r="AA119" i="22732"/>
  <c r="AC119" i="22732"/>
  <c r="AE119" i="22732"/>
  <c r="AG119" i="22732"/>
  <c r="AI119" i="22732"/>
  <c r="AK119" i="22732"/>
  <c r="AM119" i="22732"/>
  <c r="AO119" i="22732"/>
  <c r="AQ119" i="22732"/>
  <c r="AS119" i="22732"/>
  <c r="AU119" i="22732"/>
  <c r="AW119" i="22732"/>
  <c r="AY119" i="22732"/>
  <c r="E120" i="22732"/>
  <c r="G120" i="22732"/>
  <c r="I120" i="22732"/>
  <c r="K120" i="22732"/>
  <c r="M120" i="22732"/>
  <c r="O120" i="22732"/>
  <c r="Q120" i="22732"/>
  <c r="S120" i="22732"/>
  <c r="U120" i="22732"/>
  <c r="W120" i="22732"/>
  <c r="Y120" i="22732"/>
  <c r="AA120" i="22732"/>
  <c r="AC120" i="22732"/>
  <c r="AE120" i="22732"/>
  <c r="AG120" i="22732"/>
  <c r="AI120" i="22732"/>
  <c r="AK120" i="22732"/>
  <c r="AM120" i="22732"/>
  <c r="AO120" i="22732"/>
  <c r="AQ120" i="22732"/>
  <c r="AS120" i="22732"/>
  <c r="AU120" i="22732"/>
  <c r="AW120" i="22732"/>
  <c r="AY120" i="22732"/>
  <c r="G121" i="22732"/>
  <c r="K121" i="22732"/>
  <c r="O121" i="22732"/>
  <c r="S121" i="22732"/>
  <c r="W121" i="22732"/>
  <c r="AA121" i="22732"/>
  <c r="AE121" i="22732"/>
  <c r="AI121" i="22732"/>
  <c r="AM121" i="22732"/>
  <c r="AQ121" i="22732"/>
  <c r="AU121" i="22732"/>
  <c r="AY121" i="22732"/>
  <c r="E6" i="22719"/>
  <c r="G6" i="22719"/>
  <c r="I6" i="22719"/>
  <c r="K6" i="22719"/>
  <c r="M6" i="22719"/>
  <c r="O6" i="22719"/>
  <c r="Q6" i="22719"/>
  <c r="S6" i="22719"/>
  <c r="U6" i="22719"/>
  <c r="W6" i="22719"/>
  <c r="Y6" i="22719"/>
  <c r="AA6" i="22719"/>
  <c r="D13" i="22719"/>
  <c r="D14" i="22719"/>
  <c r="D15" i="22719"/>
  <c r="D16" i="22719"/>
  <c r="D17" i="22719"/>
  <c r="D18" i="22719"/>
  <c r="D19" i="22719"/>
  <c r="D20" i="22719"/>
  <c r="D21" i="22719"/>
  <c r="D22" i="22719"/>
  <c r="D23" i="22719"/>
  <c r="D24" i="22719"/>
  <c r="D25" i="22719"/>
  <c r="D26" i="22719"/>
  <c r="D27" i="22719"/>
  <c r="D28" i="22719"/>
  <c r="D31" i="22719"/>
  <c r="E31" i="22719"/>
  <c r="D35" i="22719"/>
  <c r="E35" i="22719"/>
  <c r="G39" i="22719"/>
  <c r="I39" i="22719"/>
  <c r="K39" i="22719"/>
  <c r="M39" i="22719"/>
  <c r="O39" i="22719"/>
  <c r="Q39" i="22719"/>
  <c r="S39" i="22719"/>
  <c r="U39" i="22719"/>
  <c r="W39" i="22719"/>
  <c r="Y39" i="22719"/>
  <c r="AA39" i="22719"/>
  <c r="E41" i="22719"/>
  <c r="G41" i="22719"/>
  <c r="I41" i="22719"/>
  <c r="K41" i="22719"/>
  <c r="M41" i="22719"/>
  <c r="O41" i="22719"/>
  <c r="Q41" i="22719"/>
  <c r="S41" i="22719"/>
  <c r="U41" i="22719"/>
  <c r="W41" i="22719"/>
  <c r="Y41" i="22719"/>
  <c r="AA41" i="22719"/>
  <c r="AC41" i="22719"/>
  <c r="E42" i="22719"/>
  <c r="G42" i="22719"/>
  <c r="I42" i="22719"/>
  <c r="K42" i="22719"/>
  <c r="M42" i="22719"/>
  <c r="O42" i="22719"/>
  <c r="Q42" i="22719"/>
  <c r="S42" i="22719"/>
  <c r="U42" i="22719"/>
  <c r="W42" i="22719"/>
  <c r="Y42" i="22719"/>
  <c r="AA42" i="22719"/>
  <c r="E43" i="22719"/>
  <c r="G43" i="22719"/>
  <c r="I43" i="22719"/>
  <c r="K43" i="22719"/>
  <c r="M43" i="22719"/>
  <c r="O43" i="22719"/>
  <c r="Q43" i="22719"/>
  <c r="S43" i="22719"/>
  <c r="U43" i="22719"/>
  <c r="W43" i="22719"/>
  <c r="Y43" i="22719"/>
  <c r="AA43" i="22719"/>
  <c r="E45" i="22719"/>
  <c r="G45" i="22719"/>
  <c r="I45" i="22719"/>
  <c r="K45" i="22719"/>
  <c r="M45" i="22719"/>
  <c r="O45" i="22719"/>
  <c r="Q45" i="22719"/>
  <c r="S45" i="22719"/>
  <c r="U45" i="22719"/>
  <c r="W45" i="22719"/>
  <c r="Y45" i="22719"/>
  <c r="AA45" i="22719"/>
  <c r="E47" i="22719"/>
  <c r="G47" i="22719"/>
  <c r="I47" i="22719"/>
  <c r="K47" i="22719"/>
  <c r="M47" i="22719"/>
  <c r="O47" i="22719"/>
  <c r="Q47" i="22719"/>
  <c r="S47" i="22719"/>
  <c r="U47" i="22719"/>
  <c r="W47" i="22719"/>
  <c r="Y47" i="22719"/>
  <c r="AA47" i="22719"/>
  <c r="E49" i="22719"/>
  <c r="G49" i="22719"/>
  <c r="I49" i="22719"/>
  <c r="K49" i="22719"/>
  <c r="M49" i="22719"/>
  <c r="O49" i="22719"/>
  <c r="Q49" i="22719"/>
  <c r="S49" i="22719"/>
  <c r="U49" i="22719"/>
  <c r="W49" i="22719"/>
  <c r="Y49" i="22719"/>
  <c r="AA49" i="22719"/>
  <c r="E53" i="22719"/>
  <c r="G53" i="22719"/>
  <c r="I53" i="22719"/>
  <c r="K53" i="22719"/>
  <c r="M53" i="22719"/>
  <c r="O53" i="22719"/>
  <c r="Q53" i="22719"/>
  <c r="S53" i="22719"/>
  <c r="U53" i="22719"/>
  <c r="W53" i="22719"/>
  <c r="Y53" i="22719"/>
  <c r="AA53" i="22719"/>
  <c r="AC53" i="22719"/>
  <c r="E56" i="22719"/>
  <c r="G56" i="22719"/>
  <c r="I56" i="22719"/>
  <c r="K56" i="22719"/>
  <c r="M56" i="22719"/>
  <c r="O56" i="22719"/>
  <c r="Q56" i="22719"/>
  <c r="S56" i="22719"/>
  <c r="U56" i="22719"/>
  <c r="W56" i="22719"/>
  <c r="Y56" i="22719"/>
  <c r="AA56" i="22719"/>
  <c r="AC56" i="22719"/>
  <c r="E57" i="22719"/>
  <c r="G57" i="22719"/>
  <c r="I57" i="22719"/>
  <c r="K57" i="22719"/>
  <c r="M57" i="22719"/>
  <c r="O57" i="22719"/>
  <c r="Q57" i="22719"/>
  <c r="S57" i="22719"/>
  <c r="U57" i="22719"/>
  <c r="W57" i="22719"/>
  <c r="Y57" i="22719"/>
  <c r="AA57" i="22719"/>
  <c r="AC57" i="22719"/>
  <c r="E58" i="22719"/>
  <c r="G58" i="22719"/>
  <c r="I58" i="22719"/>
  <c r="K58" i="22719"/>
  <c r="M58" i="22719"/>
  <c r="O58" i="22719"/>
  <c r="Q58" i="22719"/>
  <c r="S58" i="22719"/>
  <c r="U58" i="22719"/>
  <c r="W58" i="22719"/>
  <c r="Y58" i="22719"/>
  <c r="AA58" i="22719"/>
  <c r="AC58" i="22719"/>
  <c r="C74" i="22719"/>
  <c r="E74" i="22719"/>
  <c r="G74" i="22719"/>
  <c r="I74" i="22719"/>
  <c r="K74" i="22719"/>
  <c r="M74" i="22719"/>
  <c r="O74" i="22719"/>
  <c r="Q74" i="22719"/>
  <c r="S74" i="22719"/>
  <c r="U74" i="22719"/>
  <c r="W74" i="22719"/>
  <c r="Y74" i="22719"/>
  <c r="AA74" i="22719"/>
  <c r="AC74" i="22719"/>
  <c r="AE74" i="22719"/>
  <c r="AG74" i="22719"/>
  <c r="AI74" i="22719"/>
  <c r="AK74" i="22719"/>
  <c r="AM74" i="22719"/>
  <c r="AO74" i="22719"/>
  <c r="AQ74" i="22719"/>
  <c r="AS74" i="22719"/>
  <c r="AU74" i="22719"/>
  <c r="AW74" i="22719"/>
  <c r="AY74" i="22719"/>
  <c r="C75" i="22719"/>
  <c r="E75" i="22719"/>
  <c r="G75" i="22719"/>
  <c r="I75" i="22719"/>
  <c r="K75" i="22719"/>
  <c r="M75" i="22719"/>
  <c r="O75" i="22719"/>
  <c r="Q75" i="22719"/>
  <c r="S75" i="22719"/>
  <c r="U75" i="22719"/>
  <c r="W75" i="22719"/>
  <c r="Y75" i="22719"/>
  <c r="AA75" i="22719"/>
  <c r="AC75" i="22719"/>
  <c r="AE75" i="22719"/>
  <c r="AG75" i="22719"/>
  <c r="AI75" i="22719"/>
  <c r="AK75" i="22719"/>
  <c r="AM75" i="22719"/>
  <c r="AO75" i="22719"/>
  <c r="AQ75" i="22719"/>
  <c r="AS75" i="22719"/>
  <c r="AU75" i="22719"/>
  <c r="AW75" i="22719"/>
  <c r="AY75" i="22719"/>
  <c r="C76" i="22719"/>
  <c r="E76" i="22719"/>
  <c r="G76" i="22719"/>
  <c r="I76" i="22719"/>
  <c r="K76" i="22719"/>
  <c r="M76" i="22719"/>
  <c r="O76" i="22719"/>
  <c r="Q76" i="22719"/>
  <c r="S76" i="22719"/>
  <c r="U76" i="22719"/>
  <c r="W76" i="22719"/>
  <c r="Y76" i="22719"/>
  <c r="AA76" i="22719"/>
  <c r="AC76" i="22719"/>
  <c r="AE76" i="22719"/>
  <c r="AG76" i="22719"/>
  <c r="AI76" i="22719"/>
  <c r="AK76" i="22719"/>
  <c r="AM76" i="22719"/>
  <c r="AO76" i="22719"/>
  <c r="AQ76" i="22719"/>
  <c r="AS76" i="22719"/>
  <c r="AU76" i="22719"/>
  <c r="AW76" i="22719"/>
  <c r="AY76" i="22719"/>
  <c r="C77" i="22719"/>
  <c r="E77" i="22719"/>
  <c r="G77" i="22719"/>
  <c r="I77" i="22719"/>
  <c r="K77" i="22719"/>
  <c r="M77" i="22719"/>
  <c r="O77" i="22719"/>
  <c r="Q77" i="22719"/>
  <c r="S77" i="22719"/>
  <c r="U77" i="22719"/>
  <c r="W77" i="22719"/>
  <c r="Y77" i="22719"/>
  <c r="AA77" i="22719"/>
  <c r="AC77" i="22719"/>
  <c r="AE77" i="22719"/>
  <c r="AG77" i="22719"/>
  <c r="AI77" i="22719"/>
  <c r="AK77" i="22719"/>
  <c r="AM77" i="22719"/>
  <c r="AO77" i="22719"/>
  <c r="AQ77" i="22719"/>
  <c r="AS77" i="22719"/>
  <c r="AU77" i="22719"/>
  <c r="AW77" i="22719"/>
  <c r="AY77" i="22719"/>
  <c r="C78" i="22719"/>
  <c r="E78" i="22719"/>
  <c r="G78" i="22719"/>
  <c r="I78" i="22719"/>
  <c r="K78" i="22719"/>
  <c r="M78" i="22719"/>
  <c r="O78" i="22719"/>
  <c r="Q78" i="22719"/>
  <c r="S78" i="22719"/>
  <c r="U78" i="22719"/>
  <c r="W78" i="22719"/>
  <c r="Y78" i="22719"/>
  <c r="AA78" i="22719"/>
  <c r="AC78" i="22719"/>
  <c r="AE78" i="22719"/>
  <c r="AG78" i="22719"/>
  <c r="AI78" i="22719"/>
  <c r="AK78" i="22719"/>
  <c r="AM78" i="22719"/>
  <c r="AO78" i="22719"/>
  <c r="AQ78" i="22719"/>
  <c r="AS78" i="22719"/>
  <c r="AU78" i="22719"/>
  <c r="AW78" i="22719"/>
  <c r="AY78" i="22719"/>
  <c r="C79" i="22719"/>
  <c r="E79" i="22719"/>
  <c r="G79" i="22719"/>
  <c r="I79" i="22719"/>
  <c r="K79" i="22719"/>
  <c r="M79" i="22719"/>
  <c r="O79" i="22719"/>
  <c r="Q79" i="22719"/>
  <c r="S79" i="22719"/>
  <c r="U79" i="22719"/>
  <c r="W79" i="22719"/>
  <c r="Y79" i="22719"/>
  <c r="AA79" i="22719"/>
  <c r="AC79" i="22719"/>
  <c r="AE79" i="22719"/>
  <c r="AG79" i="22719"/>
  <c r="AI79" i="22719"/>
  <c r="AK79" i="22719"/>
  <c r="AM79" i="22719"/>
  <c r="AO79" i="22719"/>
  <c r="AQ79" i="22719"/>
  <c r="AS79" i="22719"/>
  <c r="AU79" i="22719"/>
  <c r="AW79" i="22719"/>
  <c r="AY79" i="22719"/>
  <c r="C80" i="22719"/>
  <c r="E80" i="22719"/>
  <c r="G80" i="22719"/>
  <c r="I80" i="22719"/>
  <c r="K80" i="22719"/>
  <c r="M80" i="22719"/>
  <c r="O80" i="22719"/>
  <c r="Q80" i="22719"/>
  <c r="S80" i="22719"/>
  <c r="U80" i="22719"/>
  <c r="W80" i="22719"/>
  <c r="Y80" i="22719"/>
  <c r="AA80" i="22719"/>
  <c r="AC80" i="22719"/>
  <c r="AE80" i="22719"/>
  <c r="AG80" i="22719"/>
  <c r="AI80" i="22719"/>
  <c r="AK80" i="22719"/>
  <c r="AM80" i="22719"/>
  <c r="AO80" i="22719"/>
  <c r="AQ80" i="22719"/>
  <c r="AS80" i="22719"/>
  <c r="AU80" i="22719"/>
  <c r="AW80" i="22719"/>
  <c r="AY80" i="22719"/>
  <c r="C81" i="22719"/>
  <c r="E81" i="22719"/>
  <c r="G81" i="22719"/>
  <c r="I81" i="22719"/>
  <c r="K81" i="22719"/>
  <c r="M81" i="22719"/>
  <c r="O81" i="22719"/>
  <c r="Q81" i="22719"/>
  <c r="S81" i="22719"/>
  <c r="U81" i="22719"/>
  <c r="W81" i="22719"/>
  <c r="Y81" i="22719"/>
  <c r="AA81" i="22719"/>
  <c r="AC81" i="22719"/>
  <c r="AE81" i="22719"/>
  <c r="AG81" i="22719"/>
  <c r="AI81" i="22719"/>
  <c r="AK81" i="22719"/>
  <c r="AM81" i="22719"/>
  <c r="AO81" i="22719"/>
  <c r="AQ81" i="22719"/>
  <c r="AS81" i="22719"/>
  <c r="AU81" i="22719"/>
  <c r="AW81" i="22719"/>
  <c r="AY81" i="22719"/>
  <c r="C82" i="22719"/>
  <c r="E82" i="22719"/>
  <c r="G82" i="22719"/>
  <c r="I82" i="22719"/>
  <c r="K82" i="22719"/>
  <c r="M82" i="22719"/>
  <c r="O82" i="22719"/>
  <c r="Q82" i="22719"/>
  <c r="S82" i="22719"/>
  <c r="U82" i="22719"/>
  <c r="W82" i="22719"/>
  <c r="Y82" i="22719"/>
  <c r="AA82" i="22719"/>
  <c r="AC82" i="22719"/>
  <c r="AE82" i="22719"/>
  <c r="AG82" i="22719"/>
  <c r="AI82" i="22719"/>
  <c r="AK82" i="22719"/>
  <c r="AM82" i="22719"/>
  <c r="AO82" i="22719"/>
  <c r="AQ82" i="22719"/>
  <c r="AS82" i="22719"/>
  <c r="AU82" i="22719"/>
  <c r="AW82" i="22719"/>
  <c r="AY82" i="22719"/>
  <c r="C83" i="22719"/>
  <c r="E83" i="22719"/>
  <c r="G83" i="22719"/>
  <c r="I83" i="22719"/>
  <c r="K83" i="22719"/>
  <c r="M83" i="22719"/>
  <c r="O83" i="22719"/>
  <c r="Q83" i="22719"/>
  <c r="S83" i="22719"/>
  <c r="U83" i="22719"/>
  <c r="W83" i="22719"/>
  <c r="Y83" i="22719"/>
  <c r="AA83" i="22719"/>
  <c r="AC83" i="22719"/>
  <c r="AE83" i="22719"/>
  <c r="AG83" i="22719"/>
  <c r="AI83" i="22719"/>
  <c r="AK83" i="22719"/>
  <c r="AM83" i="22719"/>
  <c r="AO83" i="22719"/>
  <c r="AQ83" i="22719"/>
  <c r="AS83" i="22719"/>
  <c r="AU83" i="22719"/>
  <c r="AW83" i="22719"/>
  <c r="AY83" i="22719"/>
  <c r="C84" i="22719"/>
  <c r="E84" i="22719"/>
  <c r="G84" i="22719"/>
  <c r="I84" i="22719"/>
  <c r="K84" i="22719"/>
  <c r="M84" i="22719"/>
  <c r="O84" i="22719"/>
  <c r="Q84" i="22719"/>
  <c r="S84" i="22719"/>
  <c r="U84" i="22719"/>
  <c r="W84" i="22719"/>
  <c r="Y84" i="22719"/>
  <c r="AA84" i="22719"/>
  <c r="AC84" i="22719"/>
  <c r="AE84" i="22719"/>
  <c r="AG84" i="22719"/>
  <c r="AI84" i="22719"/>
  <c r="AK84" i="22719"/>
  <c r="AM84" i="22719"/>
  <c r="AO84" i="22719"/>
  <c r="AQ84" i="22719"/>
  <c r="AS84" i="22719"/>
  <c r="AU84" i="22719"/>
  <c r="AW84" i="22719"/>
  <c r="AY84" i="22719"/>
  <c r="C85" i="22719"/>
  <c r="E85" i="22719"/>
  <c r="G85" i="22719"/>
  <c r="I85" i="22719"/>
  <c r="K85" i="22719"/>
  <c r="M85" i="22719"/>
  <c r="O85" i="22719"/>
  <c r="Q85" i="22719"/>
  <c r="S85" i="22719"/>
  <c r="U85" i="22719"/>
  <c r="W85" i="22719"/>
  <c r="Y85" i="22719"/>
  <c r="AA85" i="22719"/>
  <c r="AC85" i="22719"/>
  <c r="AE85" i="22719"/>
  <c r="AG85" i="22719"/>
  <c r="AI85" i="22719"/>
  <c r="AK85" i="22719"/>
  <c r="AM85" i="22719"/>
  <c r="AO85" i="22719"/>
  <c r="AQ85" i="22719"/>
  <c r="AS85" i="22719"/>
  <c r="AU85" i="22719"/>
  <c r="AW85" i="22719"/>
  <c r="AY85" i="22719"/>
  <c r="C86" i="22719"/>
  <c r="E86" i="22719"/>
  <c r="G86" i="22719"/>
  <c r="I86" i="22719"/>
  <c r="K86" i="22719"/>
  <c r="M86" i="22719"/>
  <c r="O86" i="22719"/>
  <c r="Q86" i="22719"/>
  <c r="S86" i="22719"/>
  <c r="U86" i="22719"/>
  <c r="W86" i="22719"/>
  <c r="Y86" i="22719"/>
  <c r="AA86" i="22719"/>
  <c r="AC86" i="22719"/>
  <c r="AE86" i="22719"/>
  <c r="AG86" i="22719"/>
  <c r="AI86" i="22719"/>
  <c r="AK86" i="22719"/>
  <c r="AM86" i="22719"/>
  <c r="AO86" i="22719"/>
  <c r="AQ86" i="22719"/>
  <c r="AS86" i="22719"/>
  <c r="AU86" i="22719"/>
  <c r="AW86" i="22719"/>
  <c r="AY86" i="22719"/>
  <c r="C87" i="22719"/>
  <c r="E87" i="22719"/>
  <c r="G87" i="22719"/>
  <c r="I87" i="22719"/>
  <c r="K87" i="22719"/>
  <c r="M87" i="22719"/>
  <c r="O87" i="22719"/>
  <c r="Q87" i="22719"/>
  <c r="S87" i="22719"/>
  <c r="U87" i="22719"/>
  <c r="W87" i="22719"/>
  <c r="Y87" i="22719"/>
  <c r="AA87" i="22719"/>
  <c r="AC87" i="22719"/>
  <c r="AE87" i="22719"/>
  <c r="AG87" i="22719"/>
  <c r="AI87" i="22719"/>
  <c r="AK87" i="22719"/>
  <c r="AM87" i="22719"/>
  <c r="AO87" i="22719"/>
  <c r="AQ87" i="22719"/>
  <c r="AS87" i="22719"/>
  <c r="AU87" i="22719"/>
  <c r="AW87" i="22719"/>
  <c r="AY87" i="22719"/>
  <c r="C88" i="22719"/>
  <c r="E88" i="22719"/>
  <c r="G88" i="22719"/>
  <c r="I88" i="22719"/>
  <c r="K88" i="22719"/>
  <c r="M88" i="22719"/>
  <c r="O88" i="22719"/>
  <c r="Q88" i="22719"/>
  <c r="S88" i="22719"/>
  <c r="U88" i="22719"/>
  <c r="W88" i="22719"/>
  <c r="Y88" i="22719"/>
  <c r="AA88" i="22719"/>
  <c r="AC88" i="22719"/>
  <c r="AE88" i="22719"/>
  <c r="AG88" i="22719"/>
  <c r="AI88" i="22719"/>
  <c r="AK88" i="22719"/>
  <c r="AM88" i="22719"/>
  <c r="AO88" i="22719"/>
  <c r="AQ88" i="22719"/>
  <c r="AS88" i="22719"/>
  <c r="AU88" i="22719"/>
  <c r="AW88" i="22719"/>
  <c r="AY88" i="22719"/>
  <c r="C89" i="22719"/>
  <c r="E89" i="22719"/>
  <c r="G89" i="22719"/>
  <c r="I89" i="22719"/>
  <c r="K89" i="22719"/>
  <c r="M89" i="22719"/>
  <c r="O89" i="22719"/>
  <c r="Q89" i="22719"/>
  <c r="S89" i="22719"/>
  <c r="U89" i="22719"/>
  <c r="W89" i="22719"/>
  <c r="Y89" i="22719"/>
  <c r="AA89" i="22719"/>
  <c r="AC89" i="22719"/>
  <c r="AE89" i="22719"/>
  <c r="AG89" i="22719"/>
  <c r="AI89" i="22719"/>
  <c r="AK89" i="22719"/>
  <c r="AM89" i="22719"/>
  <c r="AO89" i="22719"/>
  <c r="AQ89" i="22719"/>
  <c r="AS89" i="22719"/>
  <c r="AU89" i="22719"/>
  <c r="AW89" i="22719"/>
  <c r="AY89" i="22719"/>
  <c r="C90" i="22719"/>
  <c r="E90" i="22719"/>
  <c r="G90" i="22719"/>
  <c r="I90" i="22719"/>
  <c r="K90" i="22719"/>
  <c r="M90" i="22719"/>
  <c r="O90" i="22719"/>
  <c r="Q90" i="22719"/>
  <c r="S90" i="22719"/>
  <c r="U90" i="22719"/>
  <c r="W90" i="22719"/>
  <c r="Y90" i="22719"/>
  <c r="AA90" i="22719"/>
  <c r="AC90" i="22719"/>
  <c r="AE90" i="22719"/>
  <c r="AG90" i="22719"/>
  <c r="AI90" i="22719"/>
  <c r="AK90" i="22719"/>
  <c r="AM90" i="22719"/>
  <c r="AO90" i="22719"/>
  <c r="AQ90" i="22719"/>
  <c r="AS90" i="22719"/>
  <c r="AU90" i="22719"/>
  <c r="AW90" i="22719"/>
  <c r="AY90" i="22719"/>
  <c r="E91" i="22719"/>
  <c r="G91" i="22719"/>
  <c r="I91" i="22719"/>
  <c r="K91" i="22719"/>
  <c r="M91" i="22719"/>
  <c r="O91" i="22719"/>
  <c r="Q91" i="22719"/>
  <c r="S91" i="22719"/>
  <c r="U91" i="22719"/>
  <c r="W91" i="22719"/>
  <c r="Y91" i="22719"/>
  <c r="AA91" i="22719"/>
  <c r="AC91" i="22719"/>
  <c r="AE91" i="22719"/>
  <c r="AG91" i="22719"/>
  <c r="AI91" i="22719"/>
  <c r="AK91" i="22719"/>
  <c r="AM91" i="22719"/>
  <c r="AO91" i="22719"/>
  <c r="AQ91" i="22719"/>
  <c r="AS91" i="22719"/>
  <c r="AU91" i="22719"/>
  <c r="AW91" i="22719"/>
  <c r="AY91" i="22719"/>
  <c r="E92" i="22719"/>
  <c r="G92" i="22719"/>
  <c r="I92" i="22719"/>
  <c r="K92" i="22719"/>
  <c r="M92" i="22719"/>
  <c r="O92" i="22719"/>
  <c r="Q92" i="22719"/>
  <c r="S92" i="22719"/>
  <c r="U92" i="22719"/>
  <c r="W92" i="22719"/>
  <c r="Y92" i="22719"/>
  <c r="AA92" i="22719"/>
  <c r="AC92" i="22719"/>
  <c r="AE92" i="22719"/>
  <c r="AG92" i="22719"/>
  <c r="AI92" i="22719"/>
  <c r="AK92" i="22719"/>
  <c r="AM92" i="22719"/>
  <c r="AO92" i="22719"/>
  <c r="AQ92" i="22719"/>
  <c r="AS92" i="22719"/>
  <c r="AU92" i="22719"/>
  <c r="AW92" i="22719"/>
  <c r="AY92" i="22719"/>
  <c r="C93" i="22719"/>
  <c r="E93" i="22719"/>
  <c r="G93" i="22719"/>
  <c r="I93" i="22719"/>
  <c r="K93" i="22719"/>
  <c r="M93" i="22719"/>
  <c r="O93" i="22719"/>
  <c r="Q93" i="22719"/>
  <c r="S93" i="22719"/>
  <c r="U93" i="22719"/>
  <c r="W93" i="22719"/>
  <c r="Y93" i="22719"/>
  <c r="AA93" i="22719"/>
  <c r="AC93" i="22719"/>
  <c r="AE93" i="22719"/>
  <c r="AG93" i="22719"/>
  <c r="AI93" i="22719"/>
  <c r="AK93" i="22719"/>
  <c r="AM93" i="22719"/>
  <c r="AO93" i="22719"/>
  <c r="AQ93" i="22719"/>
  <c r="AS93" i="22719"/>
  <c r="AU93" i="22719"/>
  <c r="AW93" i="22719"/>
  <c r="AY93" i="22719"/>
  <c r="C94" i="22719"/>
  <c r="E94" i="22719"/>
  <c r="G94" i="22719"/>
  <c r="I94" i="22719"/>
  <c r="K94" i="22719"/>
  <c r="M94" i="22719"/>
  <c r="O94" i="22719"/>
  <c r="Q94" i="22719"/>
  <c r="S94" i="22719"/>
  <c r="U94" i="22719"/>
  <c r="W94" i="22719"/>
  <c r="Y94" i="22719"/>
  <c r="AA94" i="22719"/>
  <c r="AC94" i="22719"/>
  <c r="AE94" i="22719"/>
  <c r="AG94" i="22719"/>
  <c r="AI94" i="22719"/>
  <c r="AK94" i="22719"/>
  <c r="AM94" i="22719"/>
  <c r="AO94" i="22719"/>
  <c r="AQ94" i="22719"/>
  <c r="AS94" i="22719"/>
  <c r="AU94" i="22719"/>
  <c r="AW94" i="22719"/>
  <c r="AY94" i="22719"/>
  <c r="C95" i="22719"/>
  <c r="G95" i="22719"/>
  <c r="K95" i="22719"/>
  <c r="O95" i="22719"/>
  <c r="S95" i="22719"/>
  <c r="W95" i="22719"/>
  <c r="AA95" i="22719"/>
  <c r="AE95" i="22719"/>
  <c r="AI95" i="22719"/>
  <c r="AM95" i="22719"/>
  <c r="AQ95" i="22719"/>
  <c r="AU95" i="22719"/>
  <c r="AY95" i="22719"/>
  <c r="C96" i="22719"/>
  <c r="E96" i="22719"/>
  <c r="G96" i="22719"/>
  <c r="K96" i="22719"/>
  <c r="O96" i="22719"/>
  <c r="S96" i="22719"/>
  <c r="W96" i="22719"/>
  <c r="AA96" i="22719"/>
  <c r="AE96" i="22719"/>
  <c r="AI96" i="22719"/>
  <c r="AM96" i="22719"/>
  <c r="AQ96" i="22719"/>
  <c r="AU96" i="22719"/>
  <c r="AY96" i="22719"/>
  <c r="G97" i="22719"/>
  <c r="K97" i="22719"/>
  <c r="O97" i="22719"/>
  <c r="S97" i="22719"/>
  <c r="W97" i="22719"/>
  <c r="AA97" i="22719"/>
  <c r="AE97" i="22719"/>
  <c r="AI97" i="22719"/>
  <c r="AM97" i="22719"/>
  <c r="AQ97" i="22719"/>
  <c r="AU97" i="22719"/>
  <c r="AY97" i="22719"/>
  <c r="G99" i="22719"/>
  <c r="K99" i="22719"/>
  <c r="O99" i="22719"/>
  <c r="S99" i="22719"/>
  <c r="W99" i="22719"/>
  <c r="AA99" i="22719"/>
  <c r="AE99" i="22719"/>
  <c r="AI99" i="22719"/>
  <c r="AM99" i="22719"/>
  <c r="AQ99" i="22719"/>
  <c r="AU99" i="22719"/>
  <c r="AY99" i="22719"/>
  <c r="G100" i="22719"/>
  <c r="K100" i="22719"/>
  <c r="O100" i="22719"/>
  <c r="S100" i="22719"/>
  <c r="W100" i="22719"/>
  <c r="AA100" i="22719"/>
  <c r="AE100" i="22719"/>
  <c r="AI100" i="22719"/>
  <c r="AM100" i="22719"/>
  <c r="AQ100" i="22719"/>
  <c r="AU100" i="22719"/>
  <c r="AY100" i="22719"/>
  <c r="E108" i="22719"/>
  <c r="G108" i="22719"/>
  <c r="I108" i="22719"/>
  <c r="K108" i="22719"/>
  <c r="M108" i="22719"/>
  <c r="O108" i="22719"/>
  <c r="Q108" i="22719"/>
  <c r="S108" i="22719"/>
  <c r="U108" i="22719"/>
  <c r="W108" i="22719"/>
  <c r="Y108" i="22719"/>
  <c r="AA108" i="22719"/>
  <c r="AC108" i="22719"/>
  <c r="AE108" i="22719"/>
  <c r="AG108" i="22719"/>
  <c r="AI108" i="22719"/>
  <c r="AK108" i="22719"/>
  <c r="AM108" i="22719"/>
  <c r="AO108" i="22719"/>
  <c r="AQ108" i="22719"/>
  <c r="AS108" i="22719"/>
  <c r="AU108" i="22719"/>
  <c r="AW108" i="22719"/>
  <c r="AY108" i="22719"/>
  <c r="E109" i="22719"/>
  <c r="G109" i="22719"/>
  <c r="I109" i="22719"/>
  <c r="K109" i="22719"/>
  <c r="M109" i="22719"/>
  <c r="O109" i="22719"/>
  <c r="Q109" i="22719"/>
  <c r="S109" i="22719"/>
  <c r="U109" i="22719"/>
  <c r="W109" i="22719"/>
  <c r="Y109" i="22719"/>
  <c r="AA109" i="22719"/>
  <c r="AC109" i="22719"/>
  <c r="AE109" i="22719"/>
  <c r="AG109" i="22719"/>
  <c r="AI109" i="22719"/>
  <c r="AK109" i="22719"/>
  <c r="AM109" i="22719"/>
  <c r="AO109" i="22719"/>
  <c r="AQ109" i="22719"/>
  <c r="AS109" i="22719"/>
  <c r="AU109" i="22719"/>
  <c r="AW109" i="22719"/>
  <c r="AY109" i="22719"/>
  <c r="E110" i="22719"/>
  <c r="G110" i="22719"/>
  <c r="I110" i="22719"/>
  <c r="K110" i="22719"/>
  <c r="M110" i="22719"/>
  <c r="O110" i="22719"/>
  <c r="Q110" i="22719"/>
  <c r="S110" i="22719"/>
  <c r="U110" i="22719"/>
  <c r="W110" i="22719"/>
  <c r="Y110" i="22719"/>
  <c r="AA110" i="22719"/>
  <c r="AC110" i="22719"/>
  <c r="AE110" i="22719"/>
  <c r="AG110" i="22719"/>
  <c r="AI110" i="22719"/>
  <c r="AK110" i="22719"/>
  <c r="AM110" i="22719"/>
  <c r="AO110" i="22719"/>
  <c r="AQ110" i="22719"/>
  <c r="AS110" i="22719"/>
  <c r="AU110" i="22719"/>
  <c r="AW110" i="22719"/>
  <c r="AY110" i="22719"/>
  <c r="G111" i="22719"/>
  <c r="K111" i="22719"/>
  <c r="O111" i="22719"/>
  <c r="S111" i="22719"/>
  <c r="W111" i="22719"/>
  <c r="AA111" i="22719"/>
  <c r="AE111" i="22719"/>
  <c r="AI111" i="22719"/>
  <c r="AM111" i="22719"/>
  <c r="AQ111" i="22719"/>
  <c r="AU111" i="22719"/>
  <c r="AY111" i="22719"/>
  <c r="E115" i="22719"/>
  <c r="G115" i="22719"/>
  <c r="I115" i="22719"/>
  <c r="K115" i="22719"/>
  <c r="M115" i="22719"/>
  <c r="O115" i="22719"/>
  <c r="Q115" i="22719"/>
  <c r="S115" i="22719"/>
  <c r="U115" i="22719"/>
  <c r="W115" i="22719"/>
  <c r="Y115" i="22719"/>
  <c r="AA115" i="22719"/>
  <c r="AC115" i="22719"/>
  <c r="AE115" i="22719"/>
  <c r="AG115" i="22719"/>
  <c r="AI115" i="22719"/>
  <c r="AK115" i="22719"/>
  <c r="AM115" i="22719"/>
  <c r="AO115" i="22719"/>
  <c r="AQ115" i="22719"/>
  <c r="AS115" i="22719"/>
  <c r="AU115" i="22719"/>
  <c r="AW115" i="22719"/>
  <c r="AY115" i="22719"/>
  <c r="E116" i="22719"/>
  <c r="G116" i="22719"/>
  <c r="I116" i="22719"/>
  <c r="K116" i="22719"/>
  <c r="M116" i="22719"/>
  <c r="O116" i="22719"/>
  <c r="Q116" i="22719"/>
  <c r="S116" i="22719"/>
  <c r="U116" i="22719"/>
  <c r="W116" i="22719"/>
  <c r="Y116" i="22719"/>
  <c r="AA116" i="22719"/>
  <c r="AC116" i="22719"/>
  <c r="AE116" i="22719"/>
  <c r="AG116" i="22719"/>
  <c r="AI116" i="22719"/>
  <c r="AK116" i="22719"/>
  <c r="AM116" i="22719"/>
  <c r="AO116" i="22719"/>
  <c r="AQ116" i="22719"/>
  <c r="AS116" i="22719"/>
  <c r="AU116" i="22719"/>
  <c r="AW116" i="22719"/>
  <c r="AY116" i="22719"/>
  <c r="E117" i="22719"/>
  <c r="G117" i="22719"/>
  <c r="I117" i="22719"/>
  <c r="K117" i="22719"/>
  <c r="M117" i="22719"/>
  <c r="O117" i="22719"/>
  <c r="Q117" i="22719"/>
  <c r="S117" i="22719"/>
  <c r="U117" i="22719"/>
  <c r="W117" i="22719"/>
  <c r="Y117" i="22719"/>
  <c r="AA117" i="22719"/>
  <c r="AC117" i="22719"/>
  <c r="AE117" i="22719"/>
  <c r="AG117" i="22719"/>
  <c r="AI117" i="22719"/>
  <c r="AK117" i="22719"/>
  <c r="AM117" i="22719"/>
  <c r="AO117" i="22719"/>
  <c r="AQ117" i="22719"/>
  <c r="AS117" i="22719"/>
  <c r="AU117" i="22719"/>
  <c r="AW117" i="22719"/>
  <c r="AY117" i="22719"/>
  <c r="E118" i="22719"/>
  <c r="G118" i="22719"/>
  <c r="I118" i="22719"/>
  <c r="K118" i="22719"/>
  <c r="M118" i="22719"/>
  <c r="O118" i="22719"/>
  <c r="Q118" i="22719"/>
  <c r="S118" i="22719"/>
  <c r="U118" i="22719"/>
  <c r="W118" i="22719"/>
  <c r="Y118" i="22719"/>
  <c r="AA118" i="22719"/>
  <c r="AC118" i="22719"/>
  <c r="AE118" i="22719"/>
  <c r="AG118" i="22719"/>
  <c r="AI118" i="22719"/>
  <c r="AK118" i="22719"/>
  <c r="AM118" i="22719"/>
  <c r="AO118" i="22719"/>
  <c r="AQ118" i="22719"/>
  <c r="AS118" i="22719"/>
  <c r="AU118" i="22719"/>
  <c r="AW118" i="22719"/>
  <c r="AY118" i="22719"/>
  <c r="E119" i="22719"/>
  <c r="G119" i="22719"/>
  <c r="I119" i="22719"/>
  <c r="K119" i="22719"/>
  <c r="M119" i="22719"/>
  <c r="O119" i="22719"/>
  <c r="Q119" i="22719"/>
  <c r="S119" i="22719"/>
  <c r="U119" i="22719"/>
  <c r="W119" i="22719"/>
  <c r="Y119" i="22719"/>
  <c r="AA119" i="22719"/>
  <c r="AC119" i="22719"/>
  <c r="AE119" i="22719"/>
  <c r="AG119" i="22719"/>
  <c r="AI119" i="22719"/>
  <c r="AK119" i="22719"/>
  <c r="AM119" i="22719"/>
  <c r="AO119" i="22719"/>
  <c r="AQ119" i="22719"/>
  <c r="AS119" i="22719"/>
  <c r="AU119" i="22719"/>
  <c r="AW119" i="22719"/>
  <c r="AY119" i="22719"/>
  <c r="E120" i="22719"/>
  <c r="G120" i="22719"/>
  <c r="I120" i="22719"/>
  <c r="K120" i="22719"/>
  <c r="M120" i="22719"/>
  <c r="O120" i="22719"/>
  <c r="Q120" i="22719"/>
  <c r="S120" i="22719"/>
  <c r="U120" i="22719"/>
  <c r="W120" i="22719"/>
  <c r="Y120" i="22719"/>
  <c r="AA120" i="22719"/>
  <c r="AC120" i="22719"/>
  <c r="AE120" i="22719"/>
  <c r="AG120" i="22719"/>
  <c r="AI120" i="22719"/>
  <c r="AK120" i="22719"/>
  <c r="AM120" i="22719"/>
  <c r="AO120" i="22719"/>
  <c r="AQ120" i="22719"/>
  <c r="AS120" i="22719"/>
  <c r="AU120" i="22719"/>
  <c r="AW120" i="22719"/>
  <c r="AY120" i="22719"/>
  <c r="G121" i="22719"/>
  <c r="K121" i="22719"/>
  <c r="O121" i="22719"/>
  <c r="S121" i="22719"/>
  <c r="W121" i="22719"/>
  <c r="AA121" i="22719"/>
  <c r="AE121" i="22719"/>
  <c r="AI121" i="22719"/>
  <c r="AM121" i="22719"/>
  <c r="AQ121" i="22719"/>
  <c r="AU121" i="22719"/>
  <c r="AY121" i="22719"/>
  <c r="E6" i="22720"/>
  <c r="G6" i="22720"/>
  <c r="I6" i="22720"/>
  <c r="K6" i="22720"/>
  <c r="M6" i="22720"/>
  <c r="O6" i="22720"/>
  <c r="Q6" i="22720"/>
  <c r="S6" i="22720"/>
  <c r="U6" i="22720"/>
  <c r="W6" i="22720"/>
  <c r="Y6" i="22720"/>
  <c r="AA6" i="22720"/>
  <c r="D13" i="22720"/>
  <c r="D14" i="22720"/>
  <c r="D15" i="22720"/>
  <c r="D16" i="22720"/>
  <c r="D17" i="22720"/>
  <c r="D18" i="22720"/>
  <c r="D19" i="22720"/>
  <c r="D20" i="22720"/>
  <c r="D21" i="22720"/>
  <c r="D22" i="22720"/>
  <c r="D23" i="22720"/>
  <c r="D24" i="22720"/>
  <c r="D25" i="22720"/>
  <c r="D26" i="22720"/>
  <c r="D27" i="22720"/>
  <c r="D28" i="22720"/>
  <c r="D31" i="22720"/>
  <c r="E31" i="22720"/>
  <c r="D35" i="22720"/>
  <c r="E35" i="22720"/>
  <c r="G39" i="22720"/>
  <c r="I39" i="22720"/>
  <c r="K39" i="22720"/>
  <c r="M39" i="22720"/>
  <c r="O39" i="22720"/>
  <c r="Q39" i="22720"/>
  <c r="S39" i="22720"/>
  <c r="U39" i="22720"/>
  <c r="W39" i="22720"/>
  <c r="Y39" i="22720"/>
  <c r="AA39" i="22720"/>
  <c r="E41" i="22720"/>
  <c r="G41" i="22720"/>
  <c r="I41" i="22720"/>
  <c r="K41" i="22720"/>
  <c r="M41" i="22720"/>
  <c r="O41" i="22720"/>
  <c r="Q41" i="22720"/>
  <c r="S41" i="22720"/>
  <c r="U41" i="22720"/>
  <c r="W41" i="22720"/>
  <c r="Y41" i="22720"/>
  <c r="AA41" i="22720"/>
  <c r="AC41" i="22720"/>
  <c r="E42" i="22720"/>
  <c r="G42" i="22720"/>
  <c r="I42" i="22720"/>
  <c r="K42" i="22720"/>
  <c r="M42" i="22720"/>
  <c r="O42" i="22720"/>
  <c r="Q42" i="22720"/>
  <c r="S42" i="22720"/>
  <c r="U42" i="22720"/>
  <c r="W42" i="22720"/>
  <c r="Y42" i="22720"/>
  <c r="AA42" i="22720"/>
  <c r="E43" i="22720"/>
  <c r="G43" i="22720"/>
  <c r="I43" i="22720"/>
  <c r="K43" i="22720"/>
  <c r="M43" i="22720"/>
  <c r="O43" i="22720"/>
  <c r="Q43" i="22720"/>
  <c r="S43" i="22720"/>
  <c r="U43" i="22720"/>
  <c r="W43" i="22720"/>
  <c r="Y43" i="22720"/>
  <c r="AA43" i="22720"/>
  <c r="G45" i="22720"/>
  <c r="I45" i="22720"/>
  <c r="K45" i="22720"/>
  <c r="M45" i="22720"/>
  <c r="O45" i="22720"/>
  <c r="Q45" i="22720"/>
  <c r="S45" i="22720"/>
  <c r="U45" i="22720"/>
  <c r="W45" i="22720"/>
  <c r="Y45" i="22720"/>
  <c r="AA45" i="22720"/>
  <c r="E47" i="22720"/>
  <c r="G47" i="22720"/>
  <c r="I47" i="22720"/>
  <c r="K47" i="22720"/>
  <c r="M47" i="22720"/>
  <c r="O47" i="22720"/>
  <c r="Q47" i="22720"/>
  <c r="S47" i="22720"/>
  <c r="U47" i="22720"/>
  <c r="W47" i="22720"/>
  <c r="Y47" i="22720"/>
  <c r="AA47" i="22720"/>
  <c r="E49" i="22720"/>
  <c r="G49" i="22720"/>
  <c r="I49" i="22720"/>
  <c r="K49" i="22720"/>
  <c r="M49" i="22720"/>
  <c r="O49" i="22720"/>
  <c r="Q49" i="22720"/>
  <c r="S49" i="22720"/>
  <c r="U49" i="22720"/>
  <c r="W49" i="22720"/>
  <c r="Y49" i="22720"/>
  <c r="AA49" i="22720"/>
  <c r="E53" i="22720"/>
  <c r="G53" i="22720"/>
  <c r="I53" i="22720"/>
  <c r="K53" i="22720"/>
  <c r="M53" i="22720"/>
  <c r="O53" i="22720"/>
  <c r="Q53" i="22720"/>
  <c r="S53" i="22720"/>
  <c r="U53" i="22720"/>
  <c r="W53" i="22720"/>
  <c r="Y53" i="22720"/>
  <c r="AA53" i="22720"/>
  <c r="AC53" i="22720"/>
  <c r="E56" i="22720"/>
  <c r="G56" i="22720"/>
  <c r="I56" i="22720"/>
  <c r="K56" i="22720"/>
  <c r="M56" i="22720"/>
  <c r="O56" i="22720"/>
  <c r="Q56" i="22720"/>
  <c r="S56" i="22720"/>
  <c r="U56" i="22720"/>
  <c r="W56" i="22720"/>
  <c r="Y56" i="22720"/>
  <c r="AA56" i="22720"/>
  <c r="AC56" i="22720"/>
  <c r="E57" i="22720"/>
  <c r="G57" i="22720"/>
  <c r="I57" i="22720"/>
  <c r="K57" i="22720"/>
  <c r="M57" i="22720"/>
  <c r="O57" i="22720"/>
  <c r="Q57" i="22720"/>
  <c r="S57" i="22720"/>
  <c r="U57" i="22720"/>
  <c r="W57" i="22720"/>
  <c r="Y57" i="22720"/>
  <c r="AA57" i="22720"/>
  <c r="AC57" i="22720"/>
  <c r="E58" i="22720"/>
  <c r="G58" i="22720"/>
  <c r="I58" i="22720"/>
  <c r="K58" i="22720"/>
  <c r="M58" i="22720"/>
  <c r="O58" i="22720"/>
  <c r="Q58" i="22720"/>
  <c r="S58" i="22720"/>
  <c r="U58" i="22720"/>
  <c r="W58" i="22720"/>
  <c r="Y58" i="22720"/>
  <c r="AA58" i="22720"/>
  <c r="AC58" i="22720"/>
  <c r="C74" i="22720"/>
  <c r="E74" i="22720"/>
  <c r="G74" i="22720"/>
  <c r="I74" i="22720"/>
  <c r="K74" i="22720"/>
  <c r="M74" i="22720"/>
  <c r="O74" i="22720"/>
  <c r="Q74" i="22720"/>
  <c r="S74" i="22720"/>
  <c r="U74" i="22720"/>
  <c r="W74" i="22720"/>
  <c r="Y74" i="22720"/>
  <c r="AA74" i="22720"/>
  <c r="AC74" i="22720"/>
  <c r="AE74" i="22720"/>
  <c r="AG74" i="22720"/>
  <c r="AI74" i="22720"/>
  <c r="AK74" i="22720"/>
  <c r="AM74" i="22720"/>
  <c r="AO74" i="22720"/>
  <c r="AQ74" i="22720"/>
  <c r="AS74" i="22720"/>
  <c r="AU74" i="22720"/>
  <c r="AW74" i="22720"/>
  <c r="AY74" i="22720"/>
  <c r="C75" i="22720"/>
  <c r="E75" i="22720"/>
  <c r="G75" i="22720"/>
  <c r="I75" i="22720"/>
  <c r="K75" i="22720"/>
  <c r="M75" i="22720"/>
  <c r="O75" i="22720"/>
  <c r="Q75" i="22720"/>
  <c r="S75" i="22720"/>
  <c r="U75" i="22720"/>
  <c r="W75" i="22720"/>
  <c r="Y75" i="22720"/>
  <c r="AA75" i="22720"/>
  <c r="AC75" i="22720"/>
  <c r="AE75" i="22720"/>
  <c r="AG75" i="22720"/>
  <c r="AI75" i="22720"/>
  <c r="AK75" i="22720"/>
  <c r="AM75" i="22720"/>
  <c r="AO75" i="22720"/>
  <c r="AQ75" i="22720"/>
  <c r="AS75" i="22720"/>
  <c r="AU75" i="22720"/>
  <c r="AW75" i="22720"/>
  <c r="AY75" i="22720"/>
  <c r="C76" i="22720"/>
  <c r="E76" i="22720"/>
  <c r="G76" i="22720"/>
  <c r="I76" i="22720"/>
  <c r="K76" i="22720"/>
  <c r="M76" i="22720"/>
  <c r="O76" i="22720"/>
  <c r="Q76" i="22720"/>
  <c r="S76" i="22720"/>
  <c r="U76" i="22720"/>
  <c r="W76" i="22720"/>
  <c r="Y76" i="22720"/>
  <c r="AA76" i="22720"/>
  <c r="AC76" i="22720"/>
  <c r="AE76" i="22720"/>
  <c r="AG76" i="22720"/>
  <c r="AI76" i="22720"/>
  <c r="AK76" i="22720"/>
  <c r="AM76" i="22720"/>
  <c r="AO76" i="22720"/>
  <c r="AQ76" i="22720"/>
  <c r="AS76" i="22720"/>
  <c r="AU76" i="22720"/>
  <c r="AW76" i="22720"/>
  <c r="AY76" i="22720"/>
  <c r="C77" i="22720"/>
  <c r="E77" i="22720"/>
  <c r="G77" i="22720"/>
  <c r="I77" i="22720"/>
  <c r="K77" i="22720"/>
  <c r="M77" i="22720"/>
  <c r="O77" i="22720"/>
  <c r="Q77" i="22720"/>
  <c r="S77" i="22720"/>
  <c r="U77" i="22720"/>
  <c r="W77" i="22720"/>
  <c r="Y77" i="22720"/>
  <c r="AA77" i="22720"/>
  <c r="AC77" i="22720"/>
  <c r="AE77" i="22720"/>
  <c r="AG77" i="22720"/>
  <c r="AI77" i="22720"/>
  <c r="AK77" i="22720"/>
  <c r="AM77" i="22720"/>
  <c r="AO77" i="22720"/>
  <c r="AQ77" i="22720"/>
  <c r="AS77" i="22720"/>
  <c r="AU77" i="22720"/>
  <c r="AW77" i="22720"/>
  <c r="AY77" i="22720"/>
  <c r="C78" i="22720"/>
  <c r="E78" i="22720"/>
  <c r="G78" i="22720"/>
  <c r="I78" i="22720"/>
  <c r="K78" i="22720"/>
  <c r="M78" i="22720"/>
  <c r="O78" i="22720"/>
  <c r="Q78" i="22720"/>
  <c r="S78" i="22720"/>
  <c r="U78" i="22720"/>
  <c r="W78" i="22720"/>
  <c r="Y78" i="22720"/>
  <c r="AA78" i="22720"/>
  <c r="AC78" i="22720"/>
  <c r="AE78" i="22720"/>
  <c r="AG78" i="22720"/>
  <c r="AI78" i="22720"/>
  <c r="AK78" i="22720"/>
  <c r="AM78" i="22720"/>
  <c r="AO78" i="22720"/>
  <c r="AQ78" i="22720"/>
  <c r="AS78" i="22720"/>
  <c r="AU78" i="22720"/>
  <c r="AW78" i="22720"/>
  <c r="AY78" i="22720"/>
  <c r="C79" i="22720"/>
  <c r="E79" i="22720"/>
  <c r="G79" i="22720"/>
  <c r="I79" i="22720"/>
  <c r="K79" i="22720"/>
  <c r="M79" i="22720"/>
  <c r="O79" i="22720"/>
  <c r="Q79" i="22720"/>
  <c r="S79" i="22720"/>
  <c r="U79" i="22720"/>
  <c r="W79" i="22720"/>
  <c r="Y79" i="22720"/>
  <c r="AA79" i="22720"/>
  <c r="AC79" i="22720"/>
  <c r="AE79" i="22720"/>
  <c r="AG79" i="22720"/>
  <c r="AI79" i="22720"/>
  <c r="AK79" i="22720"/>
  <c r="AM79" i="22720"/>
  <c r="AO79" i="22720"/>
  <c r="AQ79" i="22720"/>
  <c r="AS79" i="22720"/>
  <c r="AU79" i="22720"/>
  <c r="AW79" i="22720"/>
  <c r="AY79" i="22720"/>
  <c r="C80" i="22720"/>
  <c r="E80" i="22720"/>
  <c r="G80" i="22720"/>
  <c r="I80" i="22720"/>
  <c r="K80" i="22720"/>
  <c r="M80" i="22720"/>
  <c r="O80" i="22720"/>
  <c r="Q80" i="22720"/>
  <c r="S80" i="22720"/>
  <c r="U80" i="22720"/>
  <c r="W80" i="22720"/>
  <c r="Y80" i="22720"/>
  <c r="AA80" i="22720"/>
  <c r="AC80" i="22720"/>
  <c r="AE80" i="22720"/>
  <c r="AG80" i="22720"/>
  <c r="AI80" i="22720"/>
  <c r="AK80" i="22720"/>
  <c r="AM80" i="22720"/>
  <c r="AO80" i="22720"/>
  <c r="AQ80" i="22720"/>
  <c r="AS80" i="22720"/>
  <c r="AU80" i="22720"/>
  <c r="AW80" i="22720"/>
  <c r="AY80" i="22720"/>
  <c r="C81" i="22720"/>
  <c r="E81" i="22720"/>
  <c r="G81" i="22720"/>
  <c r="I81" i="22720"/>
  <c r="K81" i="22720"/>
  <c r="M81" i="22720"/>
  <c r="O81" i="22720"/>
  <c r="Q81" i="22720"/>
  <c r="S81" i="22720"/>
  <c r="U81" i="22720"/>
  <c r="W81" i="22720"/>
  <c r="Y81" i="22720"/>
  <c r="AA81" i="22720"/>
  <c r="AC81" i="22720"/>
  <c r="AE81" i="22720"/>
  <c r="AG81" i="22720"/>
  <c r="AI81" i="22720"/>
  <c r="AK81" i="22720"/>
  <c r="AM81" i="22720"/>
  <c r="AO81" i="22720"/>
  <c r="AQ81" i="22720"/>
  <c r="AS81" i="22720"/>
  <c r="AU81" i="22720"/>
  <c r="AW81" i="22720"/>
  <c r="AY81" i="22720"/>
  <c r="C82" i="22720"/>
  <c r="E82" i="22720"/>
  <c r="G82" i="22720"/>
  <c r="I82" i="22720"/>
  <c r="K82" i="22720"/>
  <c r="M82" i="22720"/>
  <c r="O82" i="22720"/>
  <c r="Q82" i="22720"/>
  <c r="S82" i="22720"/>
  <c r="U82" i="22720"/>
  <c r="W82" i="22720"/>
  <c r="Y82" i="22720"/>
  <c r="AA82" i="22720"/>
  <c r="AC82" i="22720"/>
  <c r="AE82" i="22720"/>
  <c r="AG82" i="22720"/>
  <c r="AI82" i="22720"/>
  <c r="AK82" i="22720"/>
  <c r="AM82" i="22720"/>
  <c r="AO82" i="22720"/>
  <c r="AQ82" i="22720"/>
  <c r="AS82" i="22720"/>
  <c r="AU82" i="22720"/>
  <c r="AW82" i="22720"/>
  <c r="AY82" i="22720"/>
  <c r="C83" i="22720"/>
  <c r="E83" i="22720"/>
  <c r="G83" i="22720"/>
  <c r="I83" i="22720"/>
  <c r="K83" i="22720"/>
  <c r="M83" i="22720"/>
  <c r="O83" i="22720"/>
  <c r="Q83" i="22720"/>
  <c r="S83" i="22720"/>
  <c r="U83" i="22720"/>
  <c r="W83" i="22720"/>
  <c r="Y83" i="22720"/>
  <c r="AA83" i="22720"/>
  <c r="AC83" i="22720"/>
  <c r="AE83" i="22720"/>
  <c r="AG83" i="22720"/>
  <c r="AI83" i="22720"/>
  <c r="AK83" i="22720"/>
  <c r="AM83" i="22720"/>
  <c r="AO83" i="22720"/>
  <c r="AQ83" i="22720"/>
  <c r="AS83" i="22720"/>
  <c r="AU83" i="22720"/>
  <c r="AW83" i="22720"/>
  <c r="AY83" i="22720"/>
  <c r="C84" i="22720"/>
  <c r="E84" i="22720"/>
  <c r="G84" i="22720"/>
  <c r="I84" i="22720"/>
  <c r="K84" i="22720"/>
  <c r="M84" i="22720"/>
  <c r="O84" i="22720"/>
  <c r="Q84" i="22720"/>
  <c r="S84" i="22720"/>
  <c r="U84" i="22720"/>
  <c r="W84" i="22720"/>
  <c r="Y84" i="22720"/>
  <c r="AA84" i="22720"/>
  <c r="AC84" i="22720"/>
  <c r="AE84" i="22720"/>
  <c r="AG84" i="22720"/>
  <c r="AI84" i="22720"/>
  <c r="AK84" i="22720"/>
  <c r="AM84" i="22720"/>
  <c r="AO84" i="22720"/>
  <c r="AQ84" i="22720"/>
  <c r="AS84" i="22720"/>
  <c r="AU84" i="22720"/>
  <c r="AW84" i="22720"/>
  <c r="AY84" i="22720"/>
  <c r="C85" i="22720"/>
  <c r="E85" i="22720"/>
  <c r="G85" i="22720"/>
  <c r="I85" i="22720"/>
  <c r="K85" i="22720"/>
  <c r="M85" i="22720"/>
  <c r="O85" i="22720"/>
  <c r="Q85" i="22720"/>
  <c r="S85" i="22720"/>
  <c r="U85" i="22720"/>
  <c r="W85" i="22720"/>
  <c r="Y85" i="22720"/>
  <c r="AA85" i="22720"/>
  <c r="AC85" i="22720"/>
  <c r="AE85" i="22720"/>
  <c r="AG85" i="22720"/>
  <c r="AI85" i="22720"/>
  <c r="AK85" i="22720"/>
  <c r="AM85" i="22720"/>
  <c r="AO85" i="22720"/>
  <c r="AQ85" i="22720"/>
  <c r="AS85" i="22720"/>
  <c r="AU85" i="22720"/>
  <c r="AW85" i="22720"/>
  <c r="AY85" i="22720"/>
  <c r="C86" i="22720"/>
  <c r="E86" i="22720"/>
  <c r="G86" i="22720"/>
  <c r="I86" i="22720"/>
  <c r="K86" i="22720"/>
  <c r="M86" i="22720"/>
  <c r="O86" i="22720"/>
  <c r="Q86" i="22720"/>
  <c r="S86" i="22720"/>
  <c r="U86" i="22720"/>
  <c r="W86" i="22720"/>
  <c r="Y86" i="22720"/>
  <c r="AA86" i="22720"/>
  <c r="AC86" i="22720"/>
  <c r="AE86" i="22720"/>
  <c r="AG86" i="22720"/>
  <c r="AI86" i="22720"/>
  <c r="AK86" i="22720"/>
  <c r="AM86" i="22720"/>
  <c r="AO86" i="22720"/>
  <c r="AQ86" i="22720"/>
  <c r="AS86" i="22720"/>
  <c r="AU86" i="22720"/>
  <c r="AW86" i="22720"/>
  <c r="AY86" i="22720"/>
  <c r="C87" i="22720"/>
  <c r="E87" i="22720"/>
  <c r="G87" i="22720"/>
  <c r="I87" i="22720"/>
  <c r="K87" i="22720"/>
  <c r="M87" i="22720"/>
  <c r="O87" i="22720"/>
  <c r="Q87" i="22720"/>
  <c r="S87" i="22720"/>
  <c r="U87" i="22720"/>
  <c r="W87" i="22720"/>
  <c r="Y87" i="22720"/>
  <c r="AA87" i="22720"/>
  <c r="AC87" i="22720"/>
  <c r="AE87" i="22720"/>
  <c r="AG87" i="22720"/>
  <c r="AI87" i="22720"/>
  <c r="AK87" i="22720"/>
  <c r="AM87" i="22720"/>
  <c r="AO87" i="22720"/>
  <c r="AQ87" i="22720"/>
  <c r="AS87" i="22720"/>
  <c r="AU87" i="22720"/>
  <c r="AW87" i="22720"/>
  <c r="AY87" i="22720"/>
  <c r="C88" i="22720"/>
  <c r="E88" i="22720"/>
  <c r="G88" i="22720"/>
  <c r="I88" i="22720"/>
  <c r="K88" i="22720"/>
  <c r="M88" i="22720"/>
  <c r="O88" i="22720"/>
  <c r="Q88" i="22720"/>
  <c r="S88" i="22720"/>
  <c r="U88" i="22720"/>
  <c r="W88" i="22720"/>
  <c r="Y88" i="22720"/>
  <c r="AA88" i="22720"/>
  <c r="AC88" i="22720"/>
  <c r="AE88" i="22720"/>
  <c r="AG88" i="22720"/>
  <c r="AI88" i="22720"/>
  <c r="AK88" i="22720"/>
  <c r="AM88" i="22720"/>
  <c r="AO88" i="22720"/>
  <c r="AQ88" i="22720"/>
  <c r="AS88" i="22720"/>
  <c r="AU88" i="22720"/>
  <c r="AW88" i="22720"/>
  <c r="AY88" i="22720"/>
  <c r="C89" i="22720"/>
  <c r="E89" i="22720"/>
  <c r="G89" i="22720"/>
  <c r="I89" i="22720"/>
  <c r="K89" i="22720"/>
  <c r="M89" i="22720"/>
  <c r="O89" i="22720"/>
  <c r="Q89" i="22720"/>
  <c r="S89" i="22720"/>
  <c r="U89" i="22720"/>
  <c r="W89" i="22720"/>
  <c r="Y89" i="22720"/>
  <c r="AA89" i="22720"/>
  <c r="AC89" i="22720"/>
  <c r="AE89" i="22720"/>
  <c r="AG89" i="22720"/>
  <c r="AI89" i="22720"/>
  <c r="AK89" i="22720"/>
  <c r="AM89" i="22720"/>
  <c r="AO89" i="22720"/>
  <c r="AQ89" i="22720"/>
  <c r="AS89" i="22720"/>
  <c r="AU89" i="22720"/>
  <c r="AW89" i="22720"/>
  <c r="AY89" i="22720"/>
  <c r="C90" i="22720"/>
  <c r="E90" i="22720"/>
  <c r="G90" i="22720"/>
  <c r="I90" i="22720"/>
  <c r="K90" i="22720"/>
  <c r="M90" i="22720"/>
  <c r="O90" i="22720"/>
  <c r="Q90" i="22720"/>
  <c r="S90" i="22720"/>
  <c r="U90" i="22720"/>
  <c r="W90" i="22720"/>
  <c r="Y90" i="22720"/>
  <c r="AA90" i="22720"/>
  <c r="AC90" i="22720"/>
  <c r="AE90" i="22720"/>
  <c r="AG90" i="22720"/>
  <c r="AI90" i="22720"/>
  <c r="AK90" i="22720"/>
  <c r="AM90" i="22720"/>
  <c r="AO90" i="22720"/>
  <c r="AQ90" i="22720"/>
  <c r="AS90" i="22720"/>
  <c r="AU90" i="22720"/>
  <c r="AW90" i="22720"/>
  <c r="AY90" i="22720"/>
  <c r="E91" i="22720"/>
  <c r="G91" i="22720"/>
  <c r="I91" i="22720"/>
  <c r="K91" i="22720"/>
  <c r="M91" i="22720"/>
  <c r="O91" i="22720"/>
  <c r="Q91" i="22720"/>
  <c r="S91" i="22720"/>
  <c r="U91" i="22720"/>
  <c r="W91" i="22720"/>
  <c r="Y91" i="22720"/>
  <c r="AA91" i="22720"/>
  <c r="AC91" i="22720"/>
  <c r="AE91" i="22720"/>
  <c r="AG91" i="22720"/>
  <c r="AI91" i="22720"/>
  <c r="AK91" i="22720"/>
  <c r="AM91" i="22720"/>
  <c r="AO91" i="22720"/>
  <c r="AQ91" i="22720"/>
  <c r="AS91" i="22720"/>
  <c r="AU91" i="22720"/>
  <c r="AW91" i="22720"/>
  <c r="AY91" i="22720"/>
  <c r="E92" i="22720"/>
  <c r="G92" i="22720"/>
  <c r="I92" i="22720"/>
  <c r="K92" i="22720"/>
  <c r="M92" i="22720"/>
  <c r="O92" i="22720"/>
  <c r="Q92" i="22720"/>
  <c r="S92" i="22720"/>
  <c r="U92" i="22720"/>
  <c r="W92" i="22720"/>
  <c r="Y92" i="22720"/>
  <c r="AA92" i="22720"/>
  <c r="AC92" i="22720"/>
  <c r="AE92" i="22720"/>
  <c r="AG92" i="22720"/>
  <c r="AI92" i="22720"/>
  <c r="AK92" i="22720"/>
  <c r="AM92" i="22720"/>
  <c r="AO92" i="22720"/>
  <c r="AQ92" i="22720"/>
  <c r="AS92" i="22720"/>
  <c r="AU92" i="22720"/>
  <c r="AW92" i="22720"/>
  <c r="AY92" i="22720"/>
  <c r="C93" i="22720"/>
  <c r="E93" i="22720"/>
  <c r="G93" i="22720"/>
  <c r="I93" i="22720"/>
  <c r="K93" i="22720"/>
  <c r="M93" i="22720"/>
  <c r="O93" i="22720"/>
  <c r="Q93" i="22720"/>
  <c r="S93" i="22720"/>
  <c r="U93" i="22720"/>
  <c r="W93" i="22720"/>
  <c r="Y93" i="22720"/>
  <c r="AA93" i="22720"/>
  <c r="AC93" i="22720"/>
  <c r="AE93" i="22720"/>
  <c r="AG93" i="22720"/>
  <c r="AI93" i="22720"/>
  <c r="AK93" i="22720"/>
  <c r="AM93" i="22720"/>
  <c r="AO93" i="22720"/>
  <c r="AQ93" i="22720"/>
  <c r="AS93" i="22720"/>
  <c r="AU93" i="22720"/>
  <c r="AW93" i="22720"/>
  <c r="AY93" i="22720"/>
  <c r="C94" i="22720"/>
  <c r="E94" i="22720"/>
  <c r="G94" i="22720"/>
  <c r="I94" i="22720"/>
  <c r="K94" i="22720"/>
  <c r="M94" i="22720"/>
  <c r="O94" i="22720"/>
  <c r="Q94" i="22720"/>
  <c r="S94" i="22720"/>
  <c r="U94" i="22720"/>
  <c r="W94" i="22720"/>
  <c r="Y94" i="22720"/>
  <c r="AA94" i="22720"/>
  <c r="AC94" i="22720"/>
  <c r="AE94" i="22720"/>
  <c r="AG94" i="22720"/>
  <c r="AI94" i="22720"/>
  <c r="AK94" i="22720"/>
  <c r="AM94" i="22720"/>
  <c r="AO94" i="22720"/>
  <c r="AQ94" i="22720"/>
  <c r="AS94" i="22720"/>
  <c r="AU94" i="22720"/>
  <c r="AW94" i="22720"/>
  <c r="AY94" i="22720"/>
  <c r="C95" i="22720"/>
  <c r="G95" i="22720"/>
  <c r="K95" i="22720"/>
  <c r="O95" i="22720"/>
  <c r="S95" i="22720"/>
  <c r="W95" i="22720"/>
  <c r="AA95" i="22720"/>
  <c r="AE95" i="22720"/>
  <c r="AI95" i="22720"/>
  <c r="AM95" i="22720"/>
  <c r="AQ95" i="22720"/>
  <c r="AU95" i="22720"/>
  <c r="AY95" i="22720"/>
  <c r="C96" i="22720"/>
  <c r="E96" i="22720"/>
  <c r="G96" i="22720"/>
  <c r="K96" i="22720"/>
  <c r="O96" i="22720"/>
  <c r="S96" i="22720"/>
  <c r="W96" i="22720"/>
  <c r="AA96" i="22720"/>
  <c r="AE96" i="22720"/>
  <c r="AI96" i="22720"/>
  <c r="AM96" i="22720"/>
  <c r="AQ96" i="22720"/>
  <c r="AU96" i="22720"/>
  <c r="AY96" i="22720"/>
  <c r="G97" i="22720"/>
  <c r="K97" i="22720"/>
  <c r="O97" i="22720"/>
  <c r="S97" i="22720"/>
  <c r="W97" i="22720"/>
  <c r="AA97" i="22720"/>
  <c r="AE97" i="22720"/>
  <c r="AI97" i="22720"/>
  <c r="AM97" i="22720"/>
  <c r="AQ97" i="22720"/>
  <c r="AU97" i="22720"/>
  <c r="AY97" i="22720"/>
  <c r="G99" i="22720"/>
  <c r="K99" i="22720"/>
  <c r="O99" i="22720"/>
  <c r="S99" i="22720"/>
  <c r="W99" i="22720"/>
  <c r="AA99" i="22720"/>
  <c r="AE99" i="22720"/>
  <c r="AI99" i="22720"/>
  <c r="AM99" i="22720"/>
  <c r="AQ99" i="22720"/>
  <c r="AU99" i="22720"/>
  <c r="AY99" i="22720"/>
  <c r="G100" i="22720"/>
  <c r="K100" i="22720"/>
  <c r="O100" i="22720"/>
  <c r="S100" i="22720"/>
  <c r="W100" i="22720"/>
  <c r="AA100" i="22720"/>
  <c r="AE100" i="22720"/>
  <c r="AI100" i="22720"/>
  <c r="AM100" i="22720"/>
  <c r="AQ100" i="22720"/>
  <c r="AU100" i="22720"/>
  <c r="AY100" i="22720"/>
  <c r="E108" i="22720"/>
  <c r="G108" i="22720"/>
  <c r="I108" i="22720"/>
  <c r="K108" i="22720"/>
  <c r="M108" i="22720"/>
  <c r="O108" i="22720"/>
  <c r="Q108" i="22720"/>
  <c r="S108" i="22720"/>
  <c r="U108" i="22720"/>
  <c r="W108" i="22720"/>
  <c r="Y108" i="22720"/>
  <c r="AA108" i="22720"/>
  <c r="AC108" i="22720"/>
  <c r="AE108" i="22720"/>
  <c r="AG108" i="22720"/>
  <c r="AI108" i="22720"/>
  <c r="AK108" i="22720"/>
  <c r="AM108" i="22720"/>
  <c r="AO108" i="22720"/>
  <c r="AQ108" i="22720"/>
  <c r="AS108" i="22720"/>
  <c r="AU108" i="22720"/>
  <c r="AW108" i="22720"/>
  <c r="AY108" i="22720"/>
  <c r="E109" i="22720"/>
  <c r="G109" i="22720"/>
  <c r="I109" i="22720"/>
  <c r="K109" i="22720"/>
  <c r="M109" i="22720"/>
  <c r="O109" i="22720"/>
  <c r="Q109" i="22720"/>
  <c r="S109" i="22720"/>
  <c r="U109" i="22720"/>
  <c r="W109" i="22720"/>
  <c r="Y109" i="22720"/>
  <c r="AA109" i="22720"/>
  <c r="AC109" i="22720"/>
  <c r="AE109" i="22720"/>
  <c r="AG109" i="22720"/>
  <c r="AI109" i="22720"/>
  <c r="AK109" i="22720"/>
  <c r="AM109" i="22720"/>
  <c r="AO109" i="22720"/>
  <c r="AQ109" i="22720"/>
  <c r="AS109" i="22720"/>
  <c r="AU109" i="22720"/>
  <c r="AW109" i="22720"/>
  <c r="AY109" i="22720"/>
  <c r="E110" i="22720"/>
  <c r="G110" i="22720"/>
  <c r="I110" i="22720"/>
  <c r="K110" i="22720"/>
  <c r="M110" i="22720"/>
  <c r="O110" i="22720"/>
  <c r="Q110" i="22720"/>
  <c r="S110" i="22720"/>
  <c r="U110" i="22720"/>
  <c r="W110" i="22720"/>
  <c r="Y110" i="22720"/>
  <c r="AA110" i="22720"/>
  <c r="AC110" i="22720"/>
  <c r="AE110" i="22720"/>
  <c r="AG110" i="22720"/>
  <c r="AI110" i="22720"/>
  <c r="AK110" i="22720"/>
  <c r="AM110" i="22720"/>
  <c r="AO110" i="22720"/>
  <c r="AQ110" i="22720"/>
  <c r="AS110" i="22720"/>
  <c r="AU110" i="22720"/>
  <c r="AW110" i="22720"/>
  <c r="AY110" i="22720"/>
  <c r="G111" i="22720"/>
  <c r="K111" i="22720"/>
  <c r="O111" i="22720"/>
  <c r="S111" i="22720"/>
  <c r="W111" i="22720"/>
  <c r="AA111" i="22720"/>
  <c r="AE111" i="22720"/>
  <c r="AI111" i="22720"/>
  <c r="AM111" i="22720"/>
  <c r="AQ111" i="22720"/>
  <c r="AU111" i="22720"/>
  <c r="AY111" i="22720"/>
  <c r="E115" i="22720"/>
  <c r="G115" i="22720"/>
  <c r="I115" i="22720"/>
  <c r="K115" i="22720"/>
  <c r="M115" i="22720"/>
  <c r="O115" i="22720"/>
  <c r="Q115" i="22720"/>
  <c r="S115" i="22720"/>
  <c r="U115" i="22720"/>
  <c r="W115" i="22720"/>
  <c r="Y115" i="22720"/>
  <c r="AA115" i="22720"/>
  <c r="AC115" i="22720"/>
  <c r="AE115" i="22720"/>
  <c r="AG115" i="22720"/>
  <c r="AI115" i="22720"/>
  <c r="AK115" i="22720"/>
  <c r="AM115" i="22720"/>
  <c r="AO115" i="22720"/>
  <c r="AQ115" i="22720"/>
  <c r="AS115" i="22720"/>
  <c r="AU115" i="22720"/>
  <c r="AW115" i="22720"/>
  <c r="AY115" i="22720"/>
  <c r="E116" i="22720"/>
  <c r="G116" i="22720"/>
  <c r="I116" i="22720"/>
  <c r="K116" i="22720"/>
  <c r="M116" i="22720"/>
  <c r="O116" i="22720"/>
  <c r="Q116" i="22720"/>
  <c r="S116" i="22720"/>
  <c r="U116" i="22720"/>
  <c r="W116" i="22720"/>
  <c r="Y116" i="22720"/>
  <c r="AA116" i="22720"/>
  <c r="AC116" i="22720"/>
  <c r="AE116" i="22720"/>
  <c r="AG116" i="22720"/>
  <c r="AI116" i="22720"/>
  <c r="AK116" i="22720"/>
  <c r="AM116" i="22720"/>
  <c r="AO116" i="22720"/>
  <c r="AQ116" i="22720"/>
  <c r="AS116" i="22720"/>
  <c r="AU116" i="22720"/>
  <c r="AW116" i="22720"/>
  <c r="AY116" i="22720"/>
  <c r="E117" i="22720"/>
  <c r="G117" i="22720"/>
  <c r="I117" i="22720"/>
  <c r="K117" i="22720"/>
  <c r="M117" i="22720"/>
  <c r="O117" i="22720"/>
  <c r="Q117" i="22720"/>
  <c r="S117" i="22720"/>
  <c r="U117" i="22720"/>
  <c r="W117" i="22720"/>
  <c r="Y117" i="22720"/>
  <c r="AA117" i="22720"/>
  <c r="AC117" i="22720"/>
  <c r="AE117" i="22720"/>
  <c r="AG117" i="22720"/>
  <c r="AI117" i="22720"/>
  <c r="AK117" i="22720"/>
  <c r="AM117" i="22720"/>
  <c r="AO117" i="22720"/>
  <c r="AQ117" i="22720"/>
  <c r="AS117" i="22720"/>
  <c r="AU117" i="22720"/>
  <c r="AW117" i="22720"/>
  <c r="AY117" i="22720"/>
  <c r="E118" i="22720"/>
  <c r="G118" i="22720"/>
  <c r="I118" i="22720"/>
  <c r="K118" i="22720"/>
  <c r="M118" i="22720"/>
  <c r="O118" i="22720"/>
  <c r="Q118" i="22720"/>
  <c r="S118" i="22720"/>
  <c r="U118" i="22720"/>
  <c r="W118" i="22720"/>
  <c r="Y118" i="22720"/>
  <c r="AA118" i="22720"/>
  <c r="AC118" i="22720"/>
  <c r="AE118" i="22720"/>
  <c r="AG118" i="22720"/>
  <c r="AI118" i="22720"/>
  <c r="AK118" i="22720"/>
  <c r="AM118" i="22720"/>
  <c r="AO118" i="22720"/>
  <c r="AQ118" i="22720"/>
  <c r="AS118" i="22720"/>
  <c r="AU118" i="22720"/>
  <c r="AW118" i="22720"/>
  <c r="AY118" i="22720"/>
  <c r="E119" i="22720"/>
  <c r="G119" i="22720"/>
  <c r="I119" i="22720"/>
  <c r="K119" i="22720"/>
  <c r="M119" i="22720"/>
  <c r="O119" i="22720"/>
  <c r="Q119" i="22720"/>
  <c r="S119" i="22720"/>
  <c r="U119" i="22720"/>
  <c r="W119" i="22720"/>
  <c r="Y119" i="22720"/>
  <c r="AA119" i="22720"/>
  <c r="AC119" i="22720"/>
  <c r="AE119" i="22720"/>
  <c r="AG119" i="22720"/>
  <c r="AI119" i="22720"/>
  <c r="AK119" i="22720"/>
  <c r="AM119" i="22720"/>
  <c r="AO119" i="22720"/>
  <c r="AQ119" i="22720"/>
  <c r="AS119" i="22720"/>
  <c r="AU119" i="22720"/>
  <c r="AW119" i="22720"/>
  <c r="AY119" i="22720"/>
  <c r="E120" i="22720"/>
  <c r="G120" i="22720"/>
  <c r="I120" i="22720"/>
  <c r="K120" i="22720"/>
  <c r="M120" i="22720"/>
  <c r="O120" i="22720"/>
  <c r="Q120" i="22720"/>
  <c r="S120" i="22720"/>
  <c r="U120" i="22720"/>
  <c r="W120" i="22720"/>
  <c r="Y120" i="22720"/>
  <c r="AA120" i="22720"/>
  <c r="AC120" i="22720"/>
  <c r="AE120" i="22720"/>
  <c r="AG120" i="22720"/>
  <c r="AI120" i="22720"/>
  <c r="AK120" i="22720"/>
  <c r="AM120" i="22720"/>
  <c r="AO120" i="22720"/>
  <c r="AQ120" i="22720"/>
  <c r="AS120" i="22720"/>
  <c r="AU120" i="22720"/>
  <c r="AW120" i="22720"/>
  <c r="AY120" i="22720"/>
  <c r="G121" i="22720"/>
  <c r="K121" i="22720"/>
  <c r="O121" i="22720"/>
  <c r="S121" i="22720"/>
  <c r="W121" i="22720"/>
  <c r="AA121" i="22720"/>
  <c r="AE121" i="22720"/>
  <c r="AI121" i="22720"/>
  <c r="AM121" i="22720"/>
  <c r="AQ121" i="22720"/>
  <c r="AU121" i="22720"/>
  <c r="AY121" i="22720"/>
  <c r="E6" i="22723"/>
  <c r="G6" i="22723"/>
  <c r="I6" i="22723"/>
  <c r="K6" i="22723"/>
  <c r="M6" i="22723"/>
  <c r="O6" i="22723"/>
  <c r="Q6" i="22723"/>
  <c r="S6" i="22723"/>
  <c r="U6" i="22723"/>
  <c r="W6" i="22723"/>
  <c r="Y6" i="22723"/>
  <c r="AA6" i="22723"/>
  <c r="D13" i="22723"/>
  <c r="D14" i="22723"/>
  <c r="D15" i="22723"/>
  <c r="D16" i="22723"/>
  <c r="D17" i="22723"/>
  <c r="D18" i="22723"/>
  <c r="D19" i="22723"/>
  <c r="D20" i="22723"/>
  <c r="D21" i="22723"/>
  <c r="D22" i="22723"/>
  <c r="D23" i="22723"/>
  <c r="D24" i="22723"/>
  <c r="D25" i="22723"/>
  <c r="D26" i="22723"/>
  <c r="D27" i="22723"/>
  <c r="D28" i="22723"/>
  <c r="D31" i="22723"/>
  <c r="E31" i="22723"/>
  <c r="D35" i="22723"/>
  <c r="E35" i="22723"/>
  <c r="G39" i="22723"/>
  <c r="I39" i="22723"/>
  <c r="K39" i="22723"/>
  <c r="M39" i="22723"/>
  <c r="O39" i="22723"/>
  <c r="Q39" i="22723"/>
  <c r="S39" i="22723"/>
  <c r="U39" i="22723"/>
  <c r="W39" i="22723"/>
  <c r="Y39" i="22723"/>
  <c r="AA39" i="22723"/>
  <c r="E41" i="22723"/>
  <c r="G41" i="22723"/>
  <c r="I41" i="22723"/>
  <c r="K41" i="22723"/>
  <c r="M41" i="22723"/>
  <c r="O41" i="22723"/>
  <c r="Q41" i="22723"/>
  <c r="S41" i="22723"/>
  <c r="U41" i="22723"/>
  <c r="W41" i="22723"/>
  <c r="Y41" i="22723"/>
  <c r="AA41" i="22723"/>
  <c r="AC41" i="22723"/>
  <c r="E42" i="22723"/>
  <c r="G42" i="22723"/>
  <c r="I42" i="22723"/>
  <c r="K42" i="22723"/>
  <c r="M42" i="22723"/>
  <c r="O42" i="22723"/>
  <c r="Q42" i="22723"/>
  <c r="S42" i="22723"/>
  <c r="U42" i="22723"/>
  <c r="W42" i="22723"/>
  <c r="Y42" i="22723"/>
  <c r="AA42" i="22723"/>
  <c r="E43" i="22723"/>
  <c r="G43" i="22723"/>
  <c r="I43" i="22723"/>
  <c r="K43" i="22723"/>
  <c r="M43" i="22723"/>
  <c r="O43" i="22723"/>
  <c r="Q43" i="22723"/>
  <c r="S43" i="22723"/>
  <c r="U43" i="22723"/>
  <c r="W43" i="22723"/>
  <c r="Y43" i="22723"/>
  <c r="AA43" i="22723"/>
  <c r="E45" i="22723"/>
  <c r="G45" i="22723"/>
  <c r="I45" i="22723"/>
  <c r="K45" i="22723"/>
  <c r="M45" i="22723"/>
  <c r="O45" i="22723"/>
  <c r="Q45" i="22723"/>
  <c r="S45" i="22723"/>
  <c r="U45" i="22723"/>
  <c r="W45" i="22723"/>
  <c r="Y45" i="22723"/>
  <c r="AA45" i="22723"/>
  <c r="E47" i="22723"/>
  <c r="G47" i="22723"/>
  <c r="I47" i="22723"/>
  <c r="K47" i="22723"/>
  <c r="M47" i="22723"/>
  <c r="O47" i="22723"/>
  <c r="Q47" i="22723"/>
  <c r="S47" i="22723"/>
  <c r="U47" i="22723"/>
  <c r="W47" i="22723"/>
  <c r="Y47" i="22723"/>
  <c r="AA47" i="22723"/>
  <c r="E49" i="22723"/>
  <c r="G49" i="22723"/>
  <c r="I49" i="22723"/>
  <c r="K49" i="22723"/>
  <c r="M49" i="22723"/>
  <c r="O49" i="22723"/>
  <c r="Q49" i="22723"/>
  <c r="S49" i="22723"/>
  <c r="U49" i="22723"/>
  <c r="W49" i="22723"/>
  <c r="Y49" i="22723"/>
  <c r="AA49" i="22723"/>
  <c r="E53" i="22723"/>
  <c r="G53" i="22723"/>
  <c r="I53" i="22723"/>
  <c r="K53" i="22723"/>
  <c r="M53" i="22723"/>
  <c r="O53" i="22723"/>
  <c r="Q53" i="22723"/>
  <c r="S53" i="22723"/>
  <c r="U53" i="22723"/>
  <c r="W53" i="22723"/>
  <c r="Y53" i="22723"/>
  <c r="AA53" i="22723"/>
  <c r="AC53" i="22723"/>
  <c r="E56" i="22723"/>
  <c r="G56" i="22723"/>
  <c r="I56" i="22723"/>
  <c r="K56" i="22723"/>
  <c r="M56" i="22723"/>
  <c r="O56" i="22723"/>
  <c r="Q56" i="22723"/>
  <c r="S56" i="22723"/>
  <c r="U56" i="22723"/>
  <c r="W56" i="22723"/>
  <c r="Y56" i="22723"/>
  <c r="AA56" i="22723"/>
  <c r="AC56" i="22723"/>
  <c r="E57" i="22723"/>
  <c r="G57" i="22723"/>
  <c r="I57" i="22723"/>
  <c r="K57" i="22723"/>
  <c r="M57" i="22723"/>
  <c r="O57" i="22723"/>
  <c r="Q57" i="22723"/>
  <c r="S57" i="22723"/>
  <c r="U57" i="22723"/>
  <c r="W57" i="22723"/>
  <c r="Y57" i="22723"/>
  <c r="AA57" i="22723"/>
  <c r="AC57" i="22723"/>
  <c r="E58" i="22723"/>
  <c r="G58" i="22723"/>
  <c r="I58" i="22723"/>
  <c r="K58" i="22723"/>
  <c r="M58" i="22723"/>
  <c r="O58" i="22723"/>
  <c r="Q58" i="22723"/>
  <c r="S58" i="22723"/>
  <c r="U58" i="22723"/>
  <c r="W58" i="22723"/>
  <c r="Y58" i="22723"/>
  <c r="AA58" i="22723"/>
  <c r="AC58" i="22723"/>
  <c r="C74" i="22723"/>
  <c r="E74" i="22723"/>
  <c r="G74" i="22723"/>
  <c r="I74" i="22723"/>
  <c r="K74" i="22723"/>
  <c r="M74" i="22723"/>
  <c r="O74" i="22723"/>
  <c r="Q74" i="22723"/>
  <c r="S74" i="22723"/>
  <c r="U74" i="22723"/>
  <c r="W74" i="22723"/>
  <c r="Y74" i="22723"/>
  <c r="AA74" i="22723"/>
  <c r="AC74" i="22723"/>
  <c r="AE74" i="22723"/>
  <c r="AG74" i="22723"/>
  <c r="AI74" i="22723"/>
  <c r="AK74" i="22723"/>
  <c r="AM74" i="22723"/>
  <c r="AO74" i="22723"/>
  <c r="AQ74" i="22723"/>
  <c r="AS74" i="22723"/>
  <c r="AU74" i="22723"/>
  <c r="AW74" i="22723"/>
  <c r="AY74" i="22723"/>
  <c r="C75" i="22723"/>
  <c r="E75" i="22723"/>
  <c r="G75" i="22723"/>
  <c r="I75" i="22723"/>
  <c r="K75" i="22723"/>
  <c r="M75" i="22723"/>
  <c r="O75" i="22723"/>
  <c r="Q75" i="22723"/>
  <c r="S75" i="22723"/>
  <c r="U75" i="22723"/>
  <c r="W75" i="22723"/>
  <c r="Y75" i="22723"/>
  <c r="AA75" i="22723"/>
  <c r="AC75" i="22723"/>
  <c r="AE75" i="22723"/>
  <c r="AG75" i="22723"/>
  <c r="AI75" i="22723"/>
  <c r="AK75" i="22723"/>
  <c r="AM75" i="22723"/>
  <c r="AO75" i="22723"/>
  <c r="AQ75" i="22723"/>
  <c r="AS75" i="22723"/>
  <c r="AU75" i="22723"/>
  <c r="AW75" i="22723"/>
  <c r="AY75" i="22723"/>
  <c r="C76" i="22723"/>
  <c r="E76" i="22723"/>
  <c r="G76" i="22723"/>
  <c r="I76" i="22723"/>
  <c r="K76" i="22723"/>
  <c r="M76" i="22723"/>
  <c r="O76" i="22723"/>
  <c r="Q76" i="22723"/>
  <c r="S76" i="22723"/>
  <c r="U76" i="22723"/>
  <c r="W76" i="22723"/>
  <c r="Y76" i="22723"/>
  <c r="AA76" i="22723"/>
  <c r="AC76" i="22723"/>
  <c r="AE76" i="22723"/>
  <c r="AG76" i="22723"/>
  <c r="AI76" i="22723"/>
  <c r="AK76" i="22723"/>
  <c r="AM76" i="22723"/>
  <c r="AO76" i="22723"/>
  <c r="AQ76" i="22723"/>
  <c r="AS76" i="22723"/>
  <c r="AU76" i="22723"/>
  <c r="AW76" i="22723"/>
  <c r="AY76" i="22723"/>
  <c r="C77" i="22723"/>
  <c r="E77" i="22723"/>
  <c r="G77" i="22723"/>
  <c r="I77" i="22723"/>
  <c r="K77" i="22723"/>
  <c r="M77" i="22723"/>
  <c r="O77" i="22723"/>
  <c r="Q77" i="22723"/>
  <c r="S77" i="22723"/>
  <c r="U77" i="22723"/>
  <c r="W77" i="22723"/>
  <c r="Y77" i="22723"/>
  <c r="AA77" i="22723"/>
  <c r="AC77" i="22723"/>
  <c r="AE77" i="22723"/>
  <c r="AG77" i="22723"/>
  <c r="AI77" i="22723"/>
  <c r="AK77" i="22723"/>
  <c r="AM77" i="22723"/>
  <c r="AO77" i="22723"/>
  <c r="AQ77" i="22723"/>
  <c r="AS77" i="22723"/>
  <c r="AU77" i="22723"/>
  <c r="AW77" i="22723"/>
  <c r="AY77" i="22723"/>
  <c r="C78" i="22723"/>
  <c r="E78" i="22723"/>
  <c r="G78" i="22723"/>
  <c r="I78" i="22723"/>
  <c r="K78" i="22723"/>
  <c r="M78" i="22723"/>
  <c r="O78" i="22723"/>
  <c r="Q78" i="22723"/>
  <c r="S78" i="22723"/>
  <c r="U78" i="22723"/>
  <c r="W78" i="22723"/>
  <c r="Y78" i="22723"/>
  <c r="AA78" i="22723"/>
  <c r="AC78" i="22723"/>
  <c r="AE78" i="22723"/>
  <c r="AG78" i="22723"/>
  <c r="AI78" i="22723"/>
  <c r="AK78" i="22723"/>
  <c r="AM78" i="22723"/>
  <c r="AO78" i="22723"/>
  <c r="AQ78" i="22723"/>
  <c r="AS78" i="22723"/>
  <c r="AU78" i="22723"/>
  <c r="AW78" i="22723"/>
  <c r="AY78" i="22723"/>
  <c r="C79" i="22723"/>
  <c r="E79" i="22723"/>
  <c r="G79" i="22723"/>
  <c r="I79" i="22723"/>
  <c r="K79" i="22723"/>
  <c r="M79" i="22723"/>
  <c r="O79" i="22723"/>
  <c r="Q79" i="22723"/>
  <c r="S79" i="22723"/>
  <c r="U79" i="22723"/>
  <c r="W79" i="22723"/>
  <c r="Y79" i="22723"/>
  <c r="AA79" i="22723"/>
  <c r="AC79" i="22723"/>
  <c r="AE79" i="22723"/>
  <c r="AG79" i="22723"/>
  <c r="AI79" i="22723"/>
  <c r="AK79" i="22723"/>
  <c r="AM79" i="22723"/>
  <c r="AO79" i="22723"/>
  <c r="AQ79" i="22723"/>
  <c r="AS79" i="22723"/>
  <c r="AU79" i="22723"/>
  <c r="AW79" i="22723"/>
  <c r="AY79" i="22723"/>
  <c r="C80" i="22723"/>
  <c r="E80" i="22723"/>
  <c r="G80" i="22723"/>
  <c r="I80" i="22723"/>
  <c r="K80" i="22723"/>
  <c r="M80" i="22723"/>
  <c r="O80" i="22723"/>
  <c r="Q80" i="22723"/>
  <c r="S80" i="22723"/>
  <c r="U80" i="22723"/>
  <c r="W80" i="22723"/>
  <c r="Y80" i="22723"/>
  <c r="AA80" i="22723"/>
  <c r="AC80" i="22723"/>
  <c r="AE80" i="22723"/>
  <c r="AG80" i="22723"/>
  <c r="AI80" i="22723"/>
  <c r="AK80" i="22723"/>
  <c r="AM80" i="22723"/>
  <c r="AO80" i="22723"/>
  <c r="AQ80" i="22723"/>
  <c r="AS80" i="22723"/>
  <c r="AU80" i="22723"/>
  <c r="AW80" i="22723"/>
  <c r="AY80" i="22723"/>
  <c r="C81" i="22723"/>
  <c r="E81" i="22723"/>
  <c r="G81" i="22723"/>
  <c r="I81" i="22723"/>
  <c r="K81" i="22723"/>
  <c r="M81" i="22723"/>
  <c r="O81" i="22723"/>
  <c r="Q81" i="22723"/>
  <c r="S81" i="22723"/>
  <c r="U81" i="22723"/>
  <c r="W81" i="22723"/>
  <c r="Y81" i="22723"/>
  <c r="AA81" i="22723"/>
  <c r="AC81" i="22723"/>
  <c r="AE81" i="22723"/>
  <c r="AG81" i="22723"/>
  <c r="AI81" i="22723"/>
  <c r="AK81" i="22723"/>
  <c r="AM81" i="22723"/>
  <c r="AO81" i="22723"/>
  <c r="AQ81" i="22723"/>
  <c r="AS81" i="22723"/>
  <c r="AU81" i="22723"/>
  <c r="AW81" i="22723"/>
  <c r="AY81" i="22723"/>
  <c r="C82" i="22723"/>
  <c r="E82" i="22723"/>
  <c r="G82" i="22723"/>
  <c r="I82" i="22723"/>
  <c r="K82" i="22723"/>
  <c r="M82" i="22723"/>
  <c r="O82" i="22723"/>
  <c r="Q82" i="22723"/>
  <c r="S82" i="22723"/>
  <c r="U82" i="22723"/>
  <c r="W82" i="22723"/>
  <c r="Y82" i="22723"/>
  <c r="AA82" i="22723"/>
  <c r="AC82" i="22723"/>
  <c r="AE82" i="22723"/>
  <c r="AG82" i="22723"/>
  <c r="AI82" i="22723"/>
  <c r="AK82" i="22723"/>
  <c r="AM82" i="22723"/>
  <c r="AO82" i="22723"/>
  <c r="AQ82" i="22723"/>
  <c r="AS82" i="22723"/>
  <c r="AU82" i="22723"/>
  <c r="AW82" i="22723"/>
  <c r="AY82" i="22723"/>
  <c r="C83" i="22723"/>
  <c r="E83" i="22723"/>
  <c r="G83" i="22723"/>
  <c r="I83" i="22723"/>
  <c r="K83" i="22723"/>
  <c r="M83" i="22723"/>
  <c r="O83" i="22723"/>
  <c r="Q83" i="22723"/>
  <c r="S83" i="22723"/>
  <c r="U83" i="22723"/>
  <c r="W83" i="22723"/>
  <c r="Y83" i="22723"/>
  <c r="AA83" i="22723"/>
  <c r="AC83" i="22723"/>
  <c r="AE83" i="22723"/>
  <c r="AG83" i="22723"/>
  <c r="AI83" i="22723"/>
  <c r="AK83" i="22723"/>
  <c r="AM83" i="22723"/>
  <c r="AO83" i="22723"/>
  <c r="AQ83" i="22723"/>
  <c r="AS83" i="22723"/>
  <c r="AU83" i="22723"/>
  <c r="AW83" i="22723"/>
  <c r="AY83" i="22723"/>
  <c r="C84" i="22723"/>
  <c r="E84" i="22723"/>
  <c r="G84" i="22723"/>
  <c r="I84" i="22723"/>
  <c r="K84" i="22723"/>
  <c r="M84" i="22723"/>
  <c r="O84" i="22723"/>
  <c r="Q84" i="22723"/>
  <c r="S84" i="22723"/>
  <c r="U84" i="22723"/>
  <c r="W84" i="22723"/>
  <c r="Y84" i="22723"/>
  <c r="AA84" i="22723"/>
  <c r="AC84" i="22723"/>
  <c r="AE84" i="22723"/>
  <c r="AG84" i="22723"/>
  <c r="AI84" i="22723"/>
  <c r="AK84" i="22723"/>
  <c r="AM84" i="22723"/>
  <c r="AO84" i="22723"/>
  <c r="AQ84" i="22723"/>
  <c r="AS84" i="22723"/>
  <c r="AU84" i="22723"/>
  <c r="AW84" i="22723"/>
  <c r="AY84" i="22723"/>
  <c r="C85" i="22723"/>
  <c r="E85" i="22723"/>
  <c r="G85" i="22723"/>
  <c r="I85" i="22723"/>
  <c r="K85" i="22723"/>
  <c r="M85" i="22723"/>
  <c r="O85" i="22723"/>
  <c r="Q85" i="22723"/>
  <c r="S85" i="22723"/>
  <c r="U85" i="22723"/>
  <c r="W85" i="22723"/>
  <c r="Y85" i="22723"/>
  <c r="AA85" i="22723"/>
  <c r="AC85" i="22723"/>
  <c r="AE85" i="22723"/>
  <c r="AG85" i="22723"/>
  <c r="AI85" i="22723"/>
  <c r="AK85" i="22723"/>
  <c r="AM85" i="22723"/>
  <c r="AO85" i="22723"/>
  <c r="AQ85" i="22723"/>
  <c r="AS85" i="22723"/>
  <c r="AU85" i="22723"/>
  <c r="AW85" i="22723"/>
  <c r="AY85" i="22723"/>
  <c r="C86" i="22723"/>
  <c r="E86" i="22723"/>
  <c r="G86" i="22723"/>
  <c r="I86" i="22723"/>
  <c r="K86" i="22723"/>
  <c r="M86" i="22723"/>
  <c r="O86" i="22723"/>
  <c r="Q86" i="22723"/>
  <c r="S86" i="22723"/>
  <c r="U86" i="22723"/>
  <c r="W86" i="22723"/>
  <c r="Y86" i="22723"/>
  <c r="AA86" i="22723"/>
  <c r="AC86" i="22723"/>
  <c r="AE86" i="22723"/>
  <c r="AG86" i="22723"/>
  <c r="AI86" i="22723"/>
  <c r="AK86" i="22723"/>
  <c r="AM86" i="22723"/>
  <c r="AO86" i="22723"/>
  <c r="AQ86" i="22723"/>
  <c r="AS86" i="22723"/>
  <c r="AU86" i="22723"/>
  <c r="AW86" i="22723"/>
  <c r="AY86" i="22723"/>
  <c r="C87" i="22723"/>
  <c r="E87" i="22723"/>
  <c r="G87" i="22723"/>
  <c r="I87" i="22723"/>
  <c r="K87" i="22723"/>
  <c r="M87" i="22723"/>
  <c r="O87" i="22723"/>
  <c r="Q87" i="22723"/>
  <c r="S87" i="22723"/>
  <c r="U87" i="22723"/>
  <c r="W87" i="22723"/>
  <c r="Y87" i="22723"/>
  <c r="AA87" i="22723"/>
  <c r="AC87" i="22723"/>
  <c r="AE87" i="22723"/>
  <c r="AG87" i="22723"/>
  <c r="AI87" i="22723"/>
  <c r="AK87" i="22723"/>
  <c r="AM87" i="22723"/>
  <c r="AO87" i="22723"/>
  <c r="AQ87" i="22723"/>
  <c r="AS87" i="22723"/>
  <c r="AU87" i="22723"/>
  <c r="AW87" i="22723"/>
  <c r="AY87" i="22723"/>
  <c r="C88" i="22723"/>
  <c r="E88" i="22723"/>
  <c r="G88" i="22723"/>
  <c r="I88" i="22723"/>
  <c r="K88" i="22723"/>
  <c r="M88" i="22723"/>
  <c r="O88" i="22723"/>
  <c r="Q88" i="22723"/>
  <c r="S88" i="22723"/>
  <c r="U88" i="22723"/>
  <c r="W88" i="22723"/>
  <c r="Y88" i="22723"/>
  <c r="AA88" i="22723"/>
  <c r="AC88" i="22723"/>
  <c r="AE88" i="22723"/>
  <c r="AG88" i="22723"/>
  <c r="AI88" i="22723"/>
  <c r="AK88" i="22723"/>
  <c r="AM88" i="22723"/>
  <c r="AO88" i="22723"/>
  <c r="AQ88" i="22723"/>
  <c r="AS88" i="22723"/>
  <c r="AU88" i="22723"/>
  <c r="AW88" i="22723"/>
  <c r="AY88" i="22723"/>
  <c r="C89" i="22723"/>
  <c r="E89" i="22723"/>
  <c r="G89" i="22723"/>
  <c r="I89" i="22723"/>
  <c r="K89" i="22723"/>
  <c r="M89" i="22723"/>
  <c r="O89" i="22723"/>
  <c r="Q89" i="22723"/>
  <c r="S89" i="22723"/>
  <c r="U89" i="22723"/>
  <c r="W89" i="22723"/>
  <c r="Y89" i="22723"/>
  <c r="AA89" i="22723"/>
  <c r="AC89" i="22723"/>
  <c r="AE89" i="22723"/>
  <c r="AG89" i="22723"/>
  <c r="AI89" i="22723"/>
  <c r="AK89" i="22723"/>
  <c r="AM89" i="22723"/>
  <c r="AO89" i="22723"/>
  <c r="AQ89" i="22723"/>
  <c r="AS89" i="22723"/>
  <c r="AU89" i="22723"/>
  <c r="AW89" i="22723"/>
  <c r="AY89" i="22723"/>
  <c r="C90" i="22723"/>
  <c r="E90" i="22723"/>
  <c r="G90" i="22723"/>
  <c r="I90" i="22723"/>
  <c r="K90" i="22723"/>
  <c r="M90" i="22723"/>
  <c r="O90" i="22723"/>
  <c r="Q90" i="22723"/>
  <c r="S90" i="22723"/>
  <c r="U90" i="22723"/>
  <c r="W90" i="22723"/>
  <c r="Y90" i="22723"/>
  <c r="AA90" i="22723"/>
  <c r="AC90" i="22723"/>
  <c r="AE90" i="22723"/>
  <c r="AG90" i="22723"/>
  <c r="AI90" i="22723"/>
  <c r="AK90" i="22723"/>
  <c r="AM90" i="22723"/>
  <c r="AO90" i="22723"/>
  <c r="AQ90" i="22723"/>
  <c r="AS90" i="22723"/>
  <c r="AU90" i="22723"/>
  <c r="AW90" i="22723"/>
  <c r="AY90" i="22723"/>
  <c r="E91" i="22723"/>
  <c r="G91" i="22723"/>
  <c r="I91" i="22723"/>
  <c r="K91" i="22723"/>
  <c r="M91" i="22723"/>
  <c r="O91" i="22723"/>
  <c r="Q91" i="22723"/>
  <c r="S91" i="22723"/>
  <c r="U91" i="22723"/>
  <c r="W91" i="22723"/>
  <c r="Y91" i="22723"/>
  <c r="AA91" i="22723"/>
  <c r="AC91" i="22723"/>
  <c r="AE91" i="22723"/>
  <c r="AG91" i="22723"/>
  <c r="AI91" i="22723"/>
  <c r="AK91" i="22723"/>
  <c r="AM91" i="22723"/>
  <c r="AO91" i="22723"/>
  <c r="AQ91" i="22723"/>
  <c r="AS91" i="22723"/>
  <c r="AU91" i="22723"/>
  <c r="AW91" i="22723"/>
  <c r="AY91" i="22723"/>
  <c r="E92" i="22723"/>
  <c r="G92" i="22723"/>
  <c r="I92" i="22723"/>
  <c r="K92" i="22723"/>
  <c r="M92" i="22723"/>
  <c r="O92" i="22723"/>
  <c r="Q92" i="22723"/>
  <c r="S92" i="22723"/>
  <c r="U92" i="22723"/>
  <c r="W92" i="22723"/>
  <c r="Y92" i="22723"/>
  <c r="AA92" i="22723"/>
  <c r="AC92" i="22723"/>
  <c r="AE92" i="22723"/>
  <c r="AG92" i="22723"/>
  <c r="AI92" i="22723"/>
  <c r="AK92" i="22723"/>
  <c r="AM92" i="22723"/>
  <c r="AO92" i="22723"/>
  <c r="AQ92" i="22723"/>
  <c r="AS92" i="22723"/>
  <c r="AU92" i="22723"/>
  <c r="AW92" i="22723"/>
  <c r="AY92" i="22723"/>
  <c r="C93" i="22723"/>
  <c r="E93" i="22723"/>
  <c r="G93" i="22723"/>
  <c r="I93" i="22723"/>
  <c r="K93" i="22723"/>
  <c r="M93" i="22723"/>
  <c r="O93" i="22723"/>
  <c r="Q93" i="22723"/>
  <c r="S93" i="22723"/>
  <c r="U93" i="22723"/>
  <c r="W93" i="22723"/>
  <c r="Y93" i="22723"/>
  <c r="AA93" i="22723"/>
  <c r="AC93" i="22723"/>
  <c r="AE93" i="22723"/>
  <c r="AG93" i="22723"/>
  <c r="AI93" i="22723"/>
  <c r="AK93" i="22723"/>
  <c r="AM93" i="22723"/>
  <c r="AO93" i="22723"/>
  <c r="AQ93" i="22723"/>
  <c r="AS93" i="22723"/>
  <c r="AU93" i="22723"/>
  <c r="AW93" i="22723"/>
  <c r="AY93" i="22723"/>
  <c r="C94" i="22723"/>
  <c r="E94" i="22723"/>
  <c r="G94" i="22723"/>
  <c r="I94" i="22723"/>
  <c r="K94" i="22723"/>
  <c r="M94" i="22723"/>
  <c r="O94" i="22723"/>
  <c r="Q94" i="22723"/>
  <c r="S94" i="22723"/>
  <c r="U94" i="22723"/>
  <c r="W94" i="22723"/>
  <c r="Y94" i="22723"/>
  <c r="AA94" i="22723"/>
  <c r="AC94" i="22723"/>
  <c r="AE94" i="22723"/>
  <c r="AG94" i="22723"/>
  <c r="AI94" i="22723"/>
  <c r="AK94" i="22723"/>
  <c r="AM94" i="22723"/>
  <c r="AO94" i="22723"/>
  <c r="AQ94" i="22723"/>
  <c r="AS94" i="22723"/>
  <c r="AU94" i="22723"/>
  <c r="AW94" i="22723"/>
  <c r="AY94" i="22723"/>
  <c r="C95" i="22723"/>
  <c r="G95" i="22723"/>
  <c r="K95" i="22723"/>
  <c r="O95" i="22723"/>
  <c r="S95" i="22723"/>
  <c r="W95" i="22723"/>
  <c r="AA95" i="22723"/>
  <c r="AE95" i="22723"/>
  <c r="AI95" i="22723"/>
  <c r="AM95" i="22723"/>
  <c r="AQ95" i="22723"/>
  <c r="AU95" i="22723"/>
  <c r="AY95" i="22723"/>
  <c r="C96" i="22723"/>
  <c r="E96" i="22723"/>
  <c r="G96" i="22723"/>
  <c r="K96" i="22723"/>
  <c r="O96" i="22723"/>
  <c r="S96" i="22723"/>
  <c r="W96" i="22723"/>
  <c r="AA96" i="22723"/>
  <c r="AE96" i="22723"/>
  <c r="AI96" i="22723"/>
  <c r="AM96" i="22723"/>
  <c r="AQ96" i="22723"/>
  <c r="AU96" i="22723"/>
  <c r="AY96" i="22723"/>
  <c r="G97" i="22723"/>
  <c r="K97" i="22723"/>
  <c r="O97" i="22723"/>
  <c r="S97" i="22723"/>
  <c r="W97" i="22723"/>
  <c r="AA97" i="22723"/>
  <c r="AE97" i="22723"/>
  <c r="AI97" i="22723"/>
  <c r="AM97" i="22723"/>
  <c r="AQ97" i="22723"/>
  <c r="AU97" i="22723"/>
  <c r="AY97" i="22723"/>
  <c r="G99" i="22723"/>
  <c r="K99" i="22723"/>
  <c r="O99" i="22723"/>
  <c r="S99" i="22723"/>
  <c r="W99" i="22723"/>
  <c r="AA99" i="22723"/>
  <c r="AE99" i="22723"/>
  <c r="AI99" i="22723"/>
  <c r="AM99" i="22723"/>
  <c r="AQ99" i="22723"/>
  <c r="AU99" i="22723"/>
  <c r="AY99" i="22723"/>
  <c r="G100" i="22723"/>
  <c r="K100" i="22723"/>
  <c r="O100" i="22723"/>
  <c r="S100" i="22723"/>
  <c r="W100" i="22723"/>
  <c r="AA100" i="22723"/>
  <c r="AE100" i="22723"/>
  <c r="AI100" i="22723"/>
  <c r="AM100" i="22723"/>
  <c r="AQ100" i="22723"/>
  <c r="AU100" i="22723"/>
  <c r="AY100" i="22723"/>
  <c r="E108" i="22723"/>
  <c r="G108" i="22723"/>
  <c r="I108" i="22723"/>
  <c r="K108" i="22723"/>
  <c r="M108" i="22723"/>
  <c r="O108" i="22723"/>
  <c r="Q108" i="22723"/>
  <c r="S108" i="22723"/>
  <c r="U108" i="22723"/>
  <c r="W108" i="22723"/>
  <c r="Y108" i="22723"/>
  <c r="AA108" i="22723"/>
  <c r="AC108" i="22723"/>
  <c r="AE108" i="22723"/>
  <c r="AG108" i="22723"/>
  <c r="AI108" i="22723"/>
  <c r="AK108" i="22723"/>
  <c r="AM108" i="22723"/>
  <c r="AO108" i="22723"/>
  <c r="AQ108" i="22723"/>
  <c r="AS108" i="22723"/>
  <c r="AU108" i="22723"/>
  <c r="AW108" i="22723"/>
  <c r="AY108" i="22723"/>
  <c r="E109" i="22723"/>
  <c r="G109" i="22723"/>
  <c r="I109" i="22723"/>
  <c r="K109" i="22723"/>
  <c r="M109" i="22723"/>
  <c r="O109" i="22723"/>
  <c r="Q109" i="22723"/>
  <c r="S109" i="22723"/>
  <c r="U109" i="22723"/>
  <c r="W109" i="22723"/>
  <c r="Y109" i="22723"/>
  <c r="AA109" i="22723"/>
  <c r="AC109" i="22723"/>
  <c r="AE109" i="22723"/>
  <c r="AG109" i="22723"/>
  <c r="AI109" i="22723"/>
  <c r="AK109" i="22723"/>
  <c r="AM109" i="22723"/>
  <c r="AO109" i="22723"/>
  <c r="AQ109" i="22723"/>
  <c r="AS109" i="22723"/>
  <c r="AU109" i="22723"/>
  <c r="AW109" i="22723"/>
  <c r="AY109" i="22723"/>
  <c r="E110" i="22723"/>
  <c r="G110" i="22723"/>
  <c r="I110" i="22723"/>
  <c r="K110" i="22723"/>
  <c r="M110" i="22723"/>
  <c r="O110" i="22723"/>
  <c r="Q110" i="22723"/>
  <c r="S110" i="22723"/>
  <c r="U110" i="22723"/>
  <c r="W110" i="22723"/>
  <c r="Y110" i="22723"/>
  <c r="AA110" i="22723"/>
  <c r="AC110" i="22723"/>
  <c r="AE110" i="22723"/>
  <c r="AG110" i="22723"/>
  <c r="AI110" i="22723"/>
  <c r="AK110" i="22723"/>
  <c r="AM110" i="22723"/>
  <c r="AO110" i="22723"/>
  <c r="AQ110" i="22723"/>
  <c r="AS110" i="22723"/>
  <c r="AU110" i="22723"/>
  <c r="AW110" i="22723"/>
  <c r="AY110" i="22723"/>
  <c r="G111" i="22723"/>
  <c r="K111" i="22723"/>
  <c r="O111" i="22723"/>
  <c r="S111" i="22723"/>
  <c r="W111" i="22723"/>
  <c r="AA111" i="22723"/>
  <c r="AE111" i="22723"/>
  <c r="AI111" i="22723"/>
  <c r="AM111" i="22723"/>
  <c r="AQ111" i="22723"/>
  <c r="AU111" i="22723"/>
  <c r="AY111" i="22723"/>
  <c r="E115" i="22723"/>
  <c r="G115" i="22723"/>
  <c r="I115" i="22723"/>
  <c r="K115" i="22723"/>
  <c r="M115" i="22723"/>
  <c r="O115" i="22723"/>
  <c r="Q115" i="22723"/>
  <c r="S115" i="22723"/>
  <c r="U115" i="22723"/>
  <c r="W115" i="22723"/>
  <c r="Y115" i="22723"/>
  <c r="AA115" i="22723"/>
  <c r="AC115" i="22723"/>
  <c r="AE115" i="22723"/>
  <c r="AG115" i="22723"/>
  <c r="AI115" i="22723"/>
  <c r="AK115" i="22723"/>
  <c r="AM115" i="22723"/>
  <c r="AO115" i="22723"/>
  <c r="AQ115" i="22723"/>
  <c r="AS115" i="22723"/>
  <c r="AU115" i="22723"/>
  <c r="AW115" i="22723"/>
  <c r="AY115" i="22723"/>
  <c r="E116" i="22723"/>
  <c r="G116" i="22723"/>
  <c r="I116" i="22723"/>
  <c r="K116" i="22723"/>
  <c r="M116" i="22723"/>
  <c r="O116" i="22723"/>
  <c r="Q116" i="22723"/>
  <c r="S116" i="22723"/>
  <c r="U116" i="22723"/>
  <c r="W116" i="22723"/>
  <c r="Y116" i="22723"/>
  <c r="AA116" i="22723"/>
  <c r="AC116" i="22723"/>
  <c r="AE116" i="22723"/>
  <c r="AG116" i="22723"/>
  <c r="AI116" i="22723"/>
  <c r="AK116" i="22723"/>
  <c r="AM116" i="22723"/>
  <c r="AO116" i="22723"/>
  <c r="AQ116" i="22723"/>
  <c r="AS116" i="22723"/>
  <c r="AU116" i="22723"/>
  <c r="AW116" i="22723"/>
  <c r="AY116" i="22723"/>
  <c r="E117" i="22723"/>
  <c r="G117" i="22723"/>
  <c r="I117" i="22723"/>
  <c r="K117" i="22723"/>
  <c r="M117" i="22723"/>
  <c r="O117" i="22723"/>
  <c r="Q117" i="22723"/>
  <c r="S117" i="22723"/>
  <c r="U117" i="22723"/>
  <c r="W117" i="22723"/>
  <c r="Y117" i="22723"/>
  <c r="AA117" i="22723"/>
  <c r="AC117" i="22723"/>
  <c r="AE117" i="22723"/>
  <c r="AG117" i="22723"/>
  <c r="AI117" i="22723"/>
  <c r="AK117" i="22723"/>
  <c r="AM117" i="22723"/>
  <c r="AO117" i="22723"/>
  <c r="AQ117" i="22723"/>
  <c r="AS117" i="22723"/>
  <c r="AU117" i="22723"/>
  <c r="AW117" i="22723"/>
  <c r="AY117" i="22723"/>
  <c r="E118" i="22723"/>
  <c r="G118" i="22723"/>
  <c r="I118" i="22723"/>
  <c r="K118" i="22723"/>
  <c r="M118" i="22723"/>
  <c r="O118" i="22723"/>
  <c r="Q118" i="22723"/>
  <c r="S118" i="22723"/>
  <c r="U118" i="22723"/>
  <c r="W118" i="22723"/>
  <c r="Y118" i="22723"/>
  <c r="AA118" i="22723"/>
  <c r="AC118" i="22723"/>
  <c r="AE118" i="22723"/>
  <c r="AG118" i="22723"/>
  <c r="AI118" i="22723"/>
  <c r="AK118" i="22723"/>
  <c r="AM118" i="22723"/>
  <c r="AO118" i="22723"/>
  <c r="AQ118" i="22723"/>
  <c r="AS118" i="22723"/>
  <c r="AU118" i="22723"/>
  <c r="AW118" i="22723"/>
  <c r="AY118" i="22723"/>
  <c r="E119" i="22723"/>
  <c r="G119" i="22723"/>
  <c r="I119" i="22723"/>
  <c r="K119" i="22723"/>
  <c r="M119" i="22723"/>
  <c r="O119" i="22723"/>
  <c r="Q119" i="22723"/>
  <c r="S119" i="22723"/>
  <c r="U119" i="22723"/>
  <c r="W119" i="22723"/>
  <c r="Y119" i="22723"/>
  <c r="AA119" i="22723"/>
  <c r="AC119" i="22723"/>
  <c r="AE119" i="22723"/>
  <c r="AG119" i="22723"/>
  <c r="AI119" i="22723"/>
  <c r="AK119" i="22723"/>
  <c r="AM119" i="22723"/>
  <c r="AO119" i="22723"/>
  <c r="AQ119" i="22723"/>
  <c r="AS119" i="22723"/>
  <c r="AU119" i="22723"/>
  <c r="AW119" i="22723"/>
  <c r="AY119" i="22723"/>
  <c r="E120" i="22723"/>
  <c r="G120" i="22723"/>
  <c r="I120" i="22723"/>
  <c r="K120" i="22723"/>
  <c r="M120" i="22723"/>
  <c r="O120" i="22723"/>
  <c r="Q120" i="22723"/>
  <c r="S120" i="22723"/>
  <c r="U120" i="22723"/>
  <c r="W120" i="22723"/>
  <c r="Y120" i="22723"/>
  <c r="AA120" i="22723"/>
  <c r="AC120" i="22723"/>
  <c r="AE120" i="22723"/>
  <c r="AG120" i="22723"/>
  <c r="AI120" i="22723"/>
  <c r="AK120" i="22723"/>
  <c r="AM120" i="22723"/>
  <c r="AO120" i="22723"/>
  <c r="AQ120" i="22723"/>
  <c r="AS120" i="22723"/>
  <c r="AU120" i="22723"/>
  <c r="AW120" i="22723"/>
  <c r="AY120" i="22723"/>
  <c r="G121" i="22723"/>
  <c r="K121" i="22723"/>
  <c r="O121" i="22723"/>
  <c r="S121" i="22723"/>
  <c r="W121" i="22723"/>
  <c r="AA121" i="22723"/>
  <c r="AE121" i="22723"/>
  <c r="AI121" i="22723"/>
  <c r="AM121" i="22723"/>
  <c r="AQ121" i="22723"/>
  <c r="AU121" i="22723"/>
  <c r="AY121" i="22723"/>
  <c r="E6" i="22731"/>
  <c r="D13" i="22731"/>
  <c r="D14" i="22731"/>
  <c r="D15" i="22731"/>
  <c r="D16" i="22731"/>
  <c r="D17" i="22731"/>
  <c r="D18" i="22731"/>
  <c r="D19" i="22731"/>
  <c r="D20" i="22731"/>
  <c r="D21" i="22731"/>
  <c r="D22" i="22731"/>
  <c r="D23" i="22731"/>
  <c r="D24" i="22731"/>
  <c r="D25" i="22731"/>
  <c r="D26" i="22731"/>
  <c r="D27" i="22731"/>
  <c r="D28" i="22731"/>
  <c r="D31" i="22731"/>
  <c r="E31" i="22731"/>
  <c r="D35" i="22731"/>
  <c r="E35" i="22731"/>
  <c r="E39" i="22731"/>
  <c r="G39" i="22731"/>
  <c r="I39" i="22731"/>
  <c r="K39" i="22731"/>
  <c r="M39" i="22731"/>
  <c r="O39" i="22731"/>
  <c r="Q39" i="22731"/>
  <c r="S39" i="22731"/>
  <c r="U39" i="22731"/>
  <c r="W39" i="22731"/>
  <c r="Y39" i="22731"/>
  <c r="AA39" i="22731"/>
  <c r="E41" i="22731"/>
  <c r="G41" i="22731"/>
  <c r="I41" i="22731"/>
  <c r="K41" i="22731"/>
  <c r="M41" i="22731"/>
  <c r="O41" i="22731"/>
  <c r="Q41" i="22731"/>
  <c r="S41" i="22731"/>
  <c r="U41" i="22731"/>
  <c r="W41" i="22731"/>
  <c r="Y41" i="22731"/>
  <c r="AA41" i="22731"/>
  <c r="AC41" i="22731"/>
  <c r="E42" i="22731"/>
  <c r="G42" i="22731"/>
  <c r="I42" i="22731"/>
  <c r="K42" i="22731"/>
  <c r="M42" i="22731"/>
  <c r="O42" i="22731"/>
  <c r="Q42" i="22731"/>
  <c r="S42" i="22731"/>
  <c r="U42" i="22731"/>
  <c r="W42" i="22731"/>
  <c r="Y42" i="22731"/>
  <c r="AA42" i="22731"/>
  <c r="E43" i="22731"/>
  <c r="G43" i="22731"/>
  <c r="I43" i="22731"/>
  <c r="K43" i="22731"/>
  <c r="M43" i="22731"/>
  <c r="O43" i="22731"/>
  <c r="Q43" i="22731"/>
  <c r="S43" i="22731"/>
  <c r="U43" i="22731"/>
  <c r="W43" i="22731"/>
  <c r="Y43" i="22731"/>
  <c r="AA43" i="22731"/>
  <c r="E45" i="22731"/>
  <c r="G45" i="22731"/>
  <c r="I45" i="22731"/>
  <c r="K45" i="22731"/>
  <c r="M45" i="22731"/>
  <c r="O45" i="22731"/>
  <c r="Q45" i="22731"/>
  <c r="S45" i="22731"/>
  <c r="U45" i="22731"/>
  <c r="W45" i="22731"/>
  <c r="Y45" i="22731"/>
  <c r="AA45" i="22731"/>
  <c r="E47" i="22731"/>
  <c r="G47" i="22731"/>
  <c r="I47" i="22731"/>
  <c r="K47" i="22731"/>
  <c r="M47" i="22731"/>
  <c r="O47" i="22731"/>
  <c r="Q47" i="22731"/>
  <c r="S47" i="22731"/>
  <c r="U47" i="22731"/>
  <c r="W47" i="22731"/>
  <c r="Y47" i="22731"/>
  <c r="AA47" i="22731"/>
  <c r="E49" i="22731"/>
  <c r="G49" i="22731"/>
  <c r="I49" i="22731"/>
  <c r="K49" i="22731"/>
  <c r="M49" i="22731"/>
  <c r="O49" i="22731"/>
  <c r="Q49" i="22731"/>
  <c r="S49" i="22731"/>
  <c r="U49" i="22731"/>
  <c r="W49" i="22731"/>
  <c r="Y49" i="22731"/>
  <c r="AA49" i="22731"/>
  <c r="E53" i="22731"/>
  <c r="G53" i="22731"/>
  <c r="I53" i="22731"/>
  <c r="K53" i="22731"/>
  <c r="M53" i="22731"/>
  <c r="O53" i="22731"/>
  <c r="Q53" i="22731"/>
  <c r="S53" i="22731"/>
  <c r="U53" i="22731"/>
  <c r="W53" i="22731"/>
  <c r="Y53" i="22731"/>
  <c r="AA53" i="22731"/>
  <c r="AC53" i="22731"/>
  <c r="E56" i="22731"/>
  <c r="G56" i="22731"/>
  <c r="I56" i="22731"/>
  <c r="K56" i="22731"/>
  <c r="M56" i="22731"/>
  <c r="O56" i="22731"/>
  <c r="Q56" i="22731"/>
  <c r="S56" i="22731"/>
  <c r="U56" i="22731"/>
  <c r="W56" i="22731"/>
  <c r="Y56" i="22731"/>
  <c r="AA56" i="22731"/>
  <c r="AC56" i="22731"/>
  <c r="E57" i="22731"/>
  <c r="G57" i="22731"/>
  <c r="I57" i="22731"/>
  <c r="K57" i="22731"/>
  <c r="M57" i="22731"/>
  <c r="O57" i="22731"/>
  <c r="Q57" i="22731"/>
  <c r="S57" i="22731"/>
  <c r="U57" i="22731"/>
  <c r="W57" i="22731"/>
  <c r="Y57" i="22731"/>
  <c r="AA57" i="22731"/>
  <c r="AC57" i="22731"/>
  <c r="E58" i="22731"/>
  <c r="G58" i="22731"/>
  <c r="I58" i="22731"/>
  <c r="K58" i="22731"/>
  <c r="M58" i="22731"/>
  <c r="O58" i="22731"/>
  <c r="Q58" i="22731"/>
  <c r="S58" i="22731"/>
  <c r="U58" i="22731"/>
  <c r="W58" i="22731"/>
  <c r="Y58" i="22731"/>
  <c r="AA58" i="22731"/>
  <c r="AC58" i="22731"/>
</calcChain>
</file>

<file path=xl/sharedStrings.xml><?xml version="1.0" encoding="utf-8"?>
<sst xmlns="http://schemas.openxmlformats.org/spreadsheetml/2006/main" count="2236" uniqueCount="136">
  <si>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</si>
  <si>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</si>
  <si>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</si>
  <si>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</si>
  <si>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</si>
  <si>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</si>
  <si>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</si>
  <si>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</si>
  <si>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</si>
  <si>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</si>
  <si>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</si>
  <si>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</si>
  <si>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</si>
  <si>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</si>
  <si>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 </t>
  </si>
  <si>
    <t>Theoretical Debt %</t>
  </si>
  <si>
    <t>CAPITAL CHARGE CALCULATION</t>
  </si>
  <si>
    <t>Theoretical Debt at 12/31/00:</t>
  </si>
  <si>
    <t>Total Capital</t>
  </si>
  <si>
    <t>Theoretical Debt Percentage</t>
  </si>
  <si>
    <t>Theoretical Debt Portion of Monthly Cash Flow</t>
  </si>
  <si>
    <t>Interest Rate (7.5% annual)</t>
  </si>
  <si>
    <t>Adjustments</t>
  </si>
  <si>
    <t>Theoretical Debt Balance - Beginning of Month</t>
  </si>
  <si>
    <t>Total Theoretical Debt Balance</t>
  </si>
  <si>
    <t>(A)</t>
  </si>
  <si>
    <t>(B)</t>
  </si>
  <si>
    <t>(C)</t>
  </si>
  <si>
    <t>(D)</t>
  </si>
  <si>
    <t>Total Capital Charge</t>
  </si>
  <si>
    <t>Hyperion line TOT_SHARE-EQU less line 0948 (CTA)</t>
  </si>
  <si>
    <t>Intercompany Interest Income/(Expense) (F)</t>
  </si>
  <si>
    <t>(E)</t>
  </si>
  <si>
    <t>(F)</t>
  </si>
  <si>
    <t>Total Capital Charge booked by Corporate</t>
  </si>
  <si>
    <t>Hyperion lines 1605, 1681, 1713, 1751, 1736, 1738</t>
  </si>
  <si>
    <t>Equity (A)  [(DR) / CR]</t>
  </si>
  <si>
    <t>Third Party Debt (B)  [(DR) / CR]</t>
  </si>
  <si>
    <t>Net Intercompany balance (C)  [(DR) / CR]</t>
  </si>
  <si>
    <t>Hyperion lines: 0051, 0052, 0037, 0038, TOT_INV_CONSUB, 0486, 0516, 0517, 0660</t>
  </si>
  <si>
    <t>Hyperion lines TOT_INT_EXP_OTH, 1730, and 1735</t>
  </si>
  <si>
    <t>O:\Corporate\GPGFin\Cfp\0103Plan\[capcharge.xls]Capital Charge Template</t>
  </si>
  <si>
    <t>tot_inv_consub</t>
  </si>
  <si>
    <t>Adjustment for Net PRM</t>
  </si>
  <si>
    <t>Adjustment for Off B/S Items</t>
  </si>
  <si>
    <t>PY_R</t>
  </si>
  <si>
    <t>Enron North America</t>
  </si>
  <si>
    <t>EGSVC4</t>
  </si>
  <si>
    <t>Adjustment for EGF allocation</t>
  </si>
  <si>
    <t>Hyperion line TOT_OTH_LT_DEBT and TOT_NP_OTHER and 0775</t>
  </si>
  <si>
    <t>Company Obligated Preferred Stock of Subs (G)</t>
  </si>
  <si>
    <t>(G)</t>
  </si>
  <si>
    <t>Hyperion line 875</t>
  </si>
  <si>
    <t>Cash is defined as the change in all intercompany accounts; this includes all accounts in note (C) and 0901, 0915, 920, 0936, 0941, 1505, and 1506</t>
  </si>
  <si>
    <t>Jan</t>
  </si>
  <si>
    <t>Feb</t>
  </si>
  <si>
    <t>Dec</t>
  </si>
  <si>
    <t>ACTUAL</t>
  </si>
  <si>
    <t>0051</t>
  </si>
  <si>
    <t>0052</t>
  </si>
  <si>
    <t>0037</t>
  </si>
  <si>
    <t>0038</t>
  </si>
  <si>
    <t>0486</t>
  </si>
  <si>
    <t>0516</t>
  </si>
  <si>
    <t>0517</t>
  </si>
  <si>
    <t>0660</t>
  </si>
  <si>
    <t>0661</t>
  </si>
  <si>
    <t>0878</t>
  </si>
  <si>
    <t>0901</t>
  </si>
  <si>
    <t>0915</t>
  </si>
  <si>
    <t>0916</t>
  </si>
  <si>
    <t>0920</t>
  </si>
  <si>
    <t>0921</t>
  </si>
  <si>
    <t>0186</t>
  </si>
  <si>
    <t>1505</t>
  </si>
  <si>
    <t>1506</t>
  </si>
  <si>
    <t>0936</t>
  </si>
  <si>
    <t>0941</t>
  </si>
  <si>
    <t>0930</t>
  </si>
  <si>
    <t>0931</t>
  </si>
  <si>
    <t>Change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</si>
  <si>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</si>
  <si>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</si>
  <si>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</si>
  <si>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</si>
  <si>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</si>
  <si>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</si>
  <si>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</si>
  <si>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</si>
  <si>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</si>
  <si>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Total</t>
  </si>
  <si>
    <t>YTD Total - Cash per Raul</t>
  </si>
  <si>
    <t>YTD Total - Cash per Cap Charge</t>
  </si>
  <si>
    <t>Increase/(Decrease) In Cash Required (D) (turned in to R. Maldonado)</t>
  </si>
  <si>
    <t xml:space="preserve">  Total </t>
  </si>
  <si>
    <t>tot_int_exp_oth</t>
  </si>
  <si>
    <t>1730</t>
  </si>
  <si>
    <t>1735</t>
  </si>
  <si>
    <t>1605</t>
  </si>
  <si>
    <t>1681</t>
  </si>
  <si>
    <t>1713</t>
  </si>
  <si>
    <t>1751</t>
  </si>
  <si>
    <t>1736</t>
  </si>
  <si>
    <t>1738</t>
  </si>
  <si>
    <t>Third Party Interest (Expense) (E)</t>
  </si>
  <si>
    <t>THIRD PARTY INTEREST</t>
  </si>
  <si>
    <t>INTERCOMPANY INTEREST</t>
  </si>
  <si>
    <t>2001</t>
  </si>
  <si>
    <t>Changes in other I/C accounts (factored in for cap charge purposes)</t>
  </si>
  <si>
    <t>NOTE: For purposes of Actual Cash Flow reporting to Corp (R. Maldonado), only the following accounts are considered: 0051, 0052, 0037, 0038, 0486, 0516, 0517, 0660, 0661</t>
  </si>
  <si>
    <t>0661, 0878, 0186</t>
  </si>
  <si>
    <t>EGPG4</t>
  </si>
  <si>
    <t>EGA4</t>
  </si>
  <si>
    <t>EGBLM4</t>
  </si>
  <si>
    <t>EIM4</t>
  </si>
  <si>
    <t>ENTWK4</t>
  </si>
  <si>
    <t>RETAIL4</t>
  </si>
  <si>
    <t>EENGC4</t>
  </si>
  <si>
    <t>ECI4</t>
  </si>
  <si>
    <t>EGEPG4</t>
  </si>
  <si>
    <t>091</t>
  </si>
  <si>
    <t>EREC4</t>
  </si>
  <si>
    <t>Enron Transportation Services</t>
  </si>
  <si>
    <t>Enron Europe</t>
  </si>
  <si>
    <t>Enron Global Assets</t>
  </si>
  <si>
    <t>Enron Global Markets</t>
  </si>
  <si>
    <t>Enron Industrial Markets</t>
  </si>
  <si>
    <t>Enron Net Works</t>
  </si>
  <si>
    <t>Enron Energy Services</t>
  </si>
  <si>
    <t>Enron Engineering and Operational Services</t>
  </si>
  <si>
    <t>Enron Broadband Services</t>
  </si>
  <si>
    <t>Enron Global Exploration and Production</t>
  </si>
  <si>
    <t>Enron Renewable Energy Corp.</t>
  </si>
  <si>
    <t>Enron Clean Fuels</t>
  </si>
  <si>
    <t>ECINT4</t>
  </si>
  <si>
    <t>EVCORP4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</si>
</sst>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_);\(#,##0.0\)"/>
    <numFmt numFmtId="166" formatCode="hh:mm\ AM/PM_)"/>
    <numFmt numFmtId="167" formatCode="0.0_);\(0.0\)"/>
    <numFmt numFmtId="168" formatCode="0.000%"/>
  </numFmts>
  <fonts count="15" x14ac:knownFonts="1">
    <font>
      <sz val="10"/>
      <name val="Times New Roman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8"/>
      <color indexed="8"/>
      <name val="Arial"/>
      <family val="2"/>
    </font>
    <font>
      <b/>
      <sz val="10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164" fontId="2" fillId="0" borderId="0" xfId="1" applyNumberFormat="1" applyFont="1" applyProtection="1">
      <protection locked="0"/>
    </xf>
    <xf numFmtId="0" fontId="3" fillId="0" borderId="0" xfId="1" applyFont="1"/>
    <xf numFmtId="0" fontId="4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164" fontId="6" fillId="0" borderId="0" xfId="1" applyNumberFormat="1" applyFont="1" applyProtection="1"/>
    <xf numFmtId="166" fontId="4" fillId="0" borderId="0" xfId="1" applyNumberFormat="1" applyFont="1" applyProtection="1"/>
    <xf numFmtId="166" fontId="5" fillId="0" borderId="0" xfId="1" applyNumberFormat="1" applyFont="1" applyProtection="1"/>
    <xf numFmtId="164" fontId="4" fillId="0" borderId="0" xfId="1" applyNumberFormat="1" applyFont="1" applyProtection="1"/>
    <xf numFmtId="0" fontId="4" fillId="0" borderId="0" xfId="1" applyFont="1"/>
    <xf numFmtId="0" fontId="1" fillId="0" borderId="0" xfId="1"/>
    <xf numFmtId="164" fontId="7" fillId="0" borderId="1" xfId="1" applyNumberFormat="1" applyFont="1" applyFill="1" applyBorder="1" applyAlignment="1" applyProtection="1">
      <alignment horizontal="center"/>
    </xf>
    <xf numFmtId="0" fontId="7" fillId="0" borderId="0" xfId="1" applyFont="1" applyFill="1"/>
    <xf numFmtId="164" fontId="7" fillId="0" borderId="0" xfId="1" applyNumberFormat="1" applyFont="1" applyFill="1" applyProtection="1"/>
    <xf numFmtId="0" fontId="7" fillId="0" borderId="1" xfId="1" applyFont="1" applyBorder="1" applyAlignment="1">
      <alignment horizontal="center"/>
    </xf>
    <xf numFmtId="0" fontId="7" fillId="0" borderId="0" xfId="1" applyFont="1"/>
    <xf numFmtId="0" fontId="7" fillId="0" borderId="1" xfId="1" applyFont="1" applyBorder="1" applyAlignment="1">
      <alignment horizontal="centerContinuous"/>
    </xf>
    <xf numFmtId="164" fontId="8" fillId="0" borderId="0" xfId="1" applyNumberFormat="1" applyFont="1"/>
    <xf numFmtId="164" fontId="8" fillId="0" borderId="2" xfId="1" applyNumberFormat="1" applyFont="1" applyBorder="1"/>
    <xf numFmtId="164" fontId="4" fillId="0" borderId="0" xfId="1" applyNumberFormat="1" applyFont="1" applyBorder="1"/>
    <xf numFmtId="164" fontId="4" fillId="0" borderId="0" xfId="1" applyNumberFormat="1" applyFont="1"/>
    <xf numFmtId="9" fontId="8" fillId="0" borderId="2" xfId="1" applyNumberFormat="1" applyFont="1" applyBorder="1"/>
    <xf numFmtId="9" fontId="4" fillId="0" borderId="0" xfId="1" applyNumberFormat="1" applyFont="1"/>
    <xf numFmtId="164" fontId="7" fillId="0" borderId="0" xfId="1" applyNumberFormat="1" applyFont="1"/>
    <xf numFmtId="164" fontId="8" fillId="0" borderId="0" xfId="1" applyNumberFormat="1" applyFont="1" applyProtection="1">
      <protection locked="0"/>
    </xf>
    <xf numFmtId="167" fontId="7" fillId="0" borderId="0" xfId="1" applyNumberFormat="1" applyFont="1"/>
    <xf numFmtId="9" fontId="4" fillId="0" borderId="2" xfId="1" applyNumberFormat="1" applyFont="1" applyBorder="1"/>
    <xf numFmtId="9" fontId="4" fillId="0" borderId="0" xfId="1" applyNumberFormat="1" applyFont="1" applyBorder="1"/>
    <xf numFmtId="164" fontId="4" fillId="0" borderId="2" xfId="1" applyNumberFormat="1" applyFont="1" applyBorder="1"/>
    <xf numFmtId="168" fontId="4" fillId="0" borderId="2" xfId="1" applyNumberFormat="1" applyFont="1" applyBorder="1"/>
    <xf numFmtId="17" fontId="4" fillId="0" borderId="0" xfId="1" applyNumberFormat="1" applyFont="1" applyProtection="1"/>
    <xf numFmtId="164" fontId="9" fillId="0" borderId="0" xfId="1" applyNumberFormat="1" applyFont="1" applyProtection="1"/>
    <xf numFmtId="9" fontId="8" fillId="0" borderId="0" xfId="1" applyNumberFormat="1" applyFont="1" applyBorder="1"/>
    <xf numFmtId="164" fontId="7" fillId="0" borderId="3" xfId="1" applyNumberFormat="1" applyFont="1" applyBorder="1"/>
    <xf numFmtId="164" fontId="8" fillId="0" borderId="0" xfId="1" applyNumberFormat="1" applyFont="1" applyBorder="1"/>
    <xf numFmtId="167" fontId="7" fillId="0" borderId="0" xfId="1" applyNumberFormat="1" applyFont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1" applyFont="1"/>
    <xf numFmtId="0" fontId="4" fillId="0" borderId="0" xfId="1" applyFont="1" applyBorder="1"/>
    <xf numFmtId="0" fontId="4" fillId="0" borderId="0" xfId="1" applyFont="1" applyAlignment="1">
      <alignment horizontal="left"/>
    </xf>
    <xf numFmtId="0" fontId="4" fillId="0" borderId="0" xfId="1" quotePrefix="1" applyFont="1" applyAlignment="1">
      <alignment horizontal="left"/>
    </xf>
    <xf numFmtId="164" fontId="0" fillId="0" borderId="0" xfId="0" applyNumberFormat="1"/>
    <xf numFmtId="164" fontId="10" fillId="0" borderId="0" xfId="1" applyNumberFormat="1" applyFont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4" xfId="1" applyNumberFormat="1" applyFont="1" applyBorder="1" applyProtection="1">
      <protection locked="0"/>
    </xf>
    <xf numFmtId="17" fontId="4" fillId="0" borderId="2" xfId="1" applyNumberFormat="1" applyFont="1" applyBorder="1" applyProtection="1"/>
    <xf numFmtId="17" fontId="4" fillId="0" borderId="2" xfId="1" applyNumberFormat="1" applyFont="1" applyBorder="1" applyAlignment="1" applyProtection="1">
      <alignment horizontal="center"/>
    </xf>
    <xf numFmtId="164" fontId="8" fillId="0" borderId="2" xfId="1" applyNumberFormat="1" applyFont="1" applyBorder="1" applyProtection="1">
      <protection locked="0"/>
    </xf>
    <xf numFmtId="0" fontId="4" fillId="0" borderId="0" xfId="1" quotePrefix="1" applyFont="1"/>
    <xf numFmtId="0" fontId="8" fillId="0" borderId="0" xfId="1" applyFont="1" applyBorder="1"/>
    <xf numFmtId="0" fontId="11" fillId="0" borderId="0" xfId="0" applyFont="1"/>
    <xf numFmtId="0" fontId="12" fillId="0" borderId="0" xfId="1" applyFont="1"/>
    <xf numFmtId="164" fontId="10" fillId="0" borderId="0" xfId="1" applyNumberFormat="1" applyFont="1" applyBorder="1" applyProtection="1">
      <protection locked="0"/>
    </xf>
    <xf numFmtId="164" fontId="10" fillId="0" borderId="4" xfId="1" applyNumberFormat="1" applyFont="1" applyBorder="1"/>
    <xf numFmtId="164" fontId="6" fillId="0" borderId="0" xfId="1" quotePrefix="1" applyNumberFormat="1" applyFont="1" applyProtection="1"/>
    <xf numFmtId="167" fontId="7" fillId="0" borderId="4" xfId="1" applyNumberFormat="1" applyFont="1" applyBorder="1"/>
    <xf numFmtId="164" fontId="13" fillId="0" borderId="2" xfId="1" applyNumberFormat="1" applyFont="1" applyBorder="1" applyProtection="1">
      <protection locked="0"/>
    </xf>
    <xf numFmtId="9" fontId="4" fillId="0" borderId="2" xfId="1" applyNumberFormat="1" applyFont="1" applyBorder="1" applyAlignment="1">
      <alignment horizontal="right"/>
    </xf>
    <xf numFmtId="0" fontId="14" fillId="0" borderId="5" xfId="0" quotePrefix="1" applyFont="1" applyBorder="1"/>
    <xf numFmtId="0" fontId="0" fillId="0" borderId="5" xfId="0" applyBorder="1"/>
    <xf numFmtId="167" fontId="4" fillId="0" borderId="0" xfId="1" applyNumberFormat="1" applyFo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0"/>
  <sheetViews>
    <sheetView topLeftCell="A9" zoomScaleNormal="100" workbookViewId="0">
      <selection activeCell="E58" sqref="E58"/>
    </sheetView>
  </sheetViews>
  <sheetFormatPr defaultRowHeight="13.2" outlineLevelRow="1" x14ac:dyDescent="0.25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 x14ac:dyDescent="0.3">
      <c r="A1" s="1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6" x14ac:dyDescent="0.3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 x14ac:dyDescent="0.3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5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5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5">
      <c r="A6" s="31" t="s">
        <v>47</v>
      </c>
      <c r="B6" s="9"/>
      <c r="C6" s="9"/>
      <c r="D6" s="9"/>
      <c r="E6" s="31" t="str">
        <f>A6</f>
        <v>EGSVC4</v>
      </c>
      <c r="F6" s="10"/>
      <c r="G6" s="31" t="s">
        <v>47</v>
      </c>
      <c r="H6" s="10"/>
      <c r="I6" s="31" t="s">
        <v>47</v>
      </c>
      <c r="J6" s="10"/>
      <c r="K6" s="31" t="s">
        <v>47</v>
      </c>
      <c r="L6" s="10"/>
      <c r="M6" s="31" t="s">
        <v>47</v>
      </c>
      <c r="N6" s="10"/>
      <c r="O6" s="31" t="s">
        <v>47</v>
      </c>
      <c r="P6" s="10"/>
      <c r="Q6" s="31" t="s">
        <v>47</v>
      </c>
      <c r="R6" s="10"/>
      <c r="S6" s="31" t="s">
        <v>47</v>
      </c>
      <c r="T6" s="10"/>
      <c r="U6" s="31" t="s">
        <v>47</v>
      </c>
      <c r="V6" s="10"/>
      <c r="W6" s="31" t="s">
        <v>47</v>
      </c>
      <c r="X6" s="10"/>
      <c r="Y6" s="31" t="s">
        <v>47</v>
      </c>
      <c r="Z6" s="10"/>
      <c r="AA6" s="31" t="s">
        <v>47</v>
      </c>
      <c r="AB6" s="10"/>
      <c r="AC6" s="10"/>
    </row>
    <row r="7" spans="1:29" x14ac:dyDescent="0.25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5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5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5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5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5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5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5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117.6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5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5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5">
      <c r="A17" s="9"/>
      <c r="B17" s="9"/>
      <c r="C17" s="3" t="s">
        <v>42</v>
      </c>
      <c r="D17" s="17">
        <f>-ROUND(_xll.HPVAL($A$6,$A$7,"TOT_INV_CONSUB",$A$8,"YTD","CORP")/1000000,1)</f>
        <v>-2177.1999999999998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5">
      <c r="A18" s="9"/>
      <c r="B18" s="9"/>
      <c r="C18" s="3">
        <v>51</v>
      </c>
      <c r="D18" s="17">
        <f>-ROUND(_xll.HPVAL($A$6,$A$7,"0051",$A$8,"YTD","CORP")/1000000,1)</f>
        <v>-1926.4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5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5">
      <c r="A20" s="9"/>
      <c r="B20" s="9"/>
      <c r="C20" s="3">
        <v>37</v>
      </c>
      <c r="D20" s="17">
        <f>-ROUND(_xll.HPVAL($A$6,$A$7,"0037",$A$8,"YTD","CORP")/1000000,1)</f>
        <v>-2445.1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5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5">
      <c r="A22" s="9"/>
      <c r="B22" s="9"/>
      <c r="C22" s="3">
        <v>486</v>
      </c>
      <c r="D22" s="17">
        <f>ROUND(_xll.HPVAL($A$6,$A$7,"0486",$A$8,"YTD","CORP")/1000000,1)</f>
        <v>3294.1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5">
      <c r="A23" s="9"/>
      <c r="B23" s="9"/>
      <c r="C23" s="3">
        <v>516</v>
      </c>
      <c r="D23" s="17">
        <f>ROUND(_xll.HPVAL($A$6,$A$7,"0516",$A$8,"YTD","CORP")/1000000,1)</f>
        <v>93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5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5">
      <c r="A25" s="9"/>
      <c r="B25" s="9"/>
      <c r="C25" s="3">
        <v>660</v>
      </c>
      <c r="D25" s="17">
        <f>ROUND(_xll.HPVAL($A$6,$A$7,"0660",$A$8,"YTD","CORP")/1000000,1)</f>
        <v>804.6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5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5">
      <c r="A27" s="9"/>
      <c r="B27" s="9"/>
      <c r="C27" s="3">
        <v>878</v>
      </c>
      <c r="D27" s="17">
        <f>ROUND(_xll.HPVAL($A$6,$A$7,"0878",$A$8,"YTD","CORP")/1000000,1)</f>
        <v>2177.6999999999998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x14ac:dyDescent="0.25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5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5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5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5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5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5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 x14ac:dyDescent="0.3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5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5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5">
      <c r="A39" s="15" t="s">
        <v>23</v>
      </c>
      <c r="B39" s="15"/>
      <c r="C39" s="15"/>
      <c r="D39" s="15"/>
      <c r="E39" s="23">
        <f>'Americas-ESGVC4'!E39+'Europe-ECINT4'!E39+'Global Assets-EGA4'!E39+'EGM-EGBLM4'!E39+'EIM-EIM4'!E39+'Networks-ENTWK4'!E39+'EES-RETAIL4'!E39+'EEOS-EENGC4'!E39+'EBS-ECI4'!E39+'EGEP-EGEPG4'!E39+'EREC-EREC4'!E39+'Clean Fuels-EVCORP4'!E39+'ETS-EGPG4'!E39</f>
        <v>8419.4</v>
      </c>
      <c r="F39" s="15"/>
      <c r="G39" s="23">
        <f>'Americas-ESGVC4'!G39+'Europe-ECINT4'!G39+'Global Assets-EGA4'!G39+'EGM-EGBLM4'!G39+'EIM-EIM4'!G39+'Networks-ENTWK4'!G39+'EES-RETAIL4'!G39+'EEOS-EENGC4'!G39+'EBS-ECI4'!G39+'EGEP-EGEPG4'!G39+'EREC-EREC4'!G39+'Clean Fuels-EVCORP4'!G39+'ETS-EGPG4'!G39</f>
        <v>8444.619999999999</v>
      </c>
      <c r="H39" s="15"/>
      <c r="I39" s="23">
        <f>'Americas-ESGVC4'!I39+'Europe-ECINT4'!I39+'Global Assets-EGA4'!I39+'EGM-EGBLM4'!I39+'EIM-EIM4'!I39+'Networks-ENTWK4'!I39+'EES-RETAIL4'!I39+'EEOS-EENGC4'!I39+'EBS-ECI4'!I39+'EGEP-EGEPG4'!I39+'EREC-EREC4'!I39+'Clean Fuels-EVCORP4'!I39+'ETS-EGPG4'!I39</f>
        <v>6986.7800000000007</v>
      </c>
      <c r="J39" s="15"/>
      <c r="K39" s="23">
        <f>'Americas-ESGVC4'!K39+'Europe-ECINT4'!K39+'Global Assets-EGA4'!K39+'EGM-EGBLM4'!K39+'EIM-EIM4'!K39+'Networks-ENTWK4'!K39+'EES-RETAIL4'!K39+'EEOS-EENGC4'!K39+'EBS-ECI4'!K39+'EGEP-EGEPG4'!K39+'EREC-EREC4'!K39+'Clean Fuels-EVCORP4'!K39+'ETS-EGPG4'!K39</f>
        <v>7568.920000000001</v>
      </c>
      <c r="L39" s="15"/>
      <c r="M39" s="23">
        <f>'Americas-ESGVC4'!M39+'Europe-ECINT4'!M39+'Global Assets-EGA4'!M39+'EGM-EGBLM4'!M39+'EIM-EIM4'!M39+'Networks-ENTWK4'!M39+'EES-RETAIL4'!M39+'EEOS-EENGC4'!M39+'EBS-ECI4'!M39+'EGEP-EGEPG4'!M39+'EREC-EREC4'!M39+'Clean Fuels-EVCORP4'!M39+'ETS-EGPG4'!M39</f>
        <v>17372.260000000002</v>
      </c>
      <c r="N39" s="15"/>
      <c r="O39" s="23">
        <f>'Americas-ESGVC4'!O39+'Europe-ECINT4'!O39+'Global Assets-EGA4'!O39+'EGM-EGBLM4'!O39+'EIM-EIM4'!O39+'Networks-ENTWK4'!O39+'EES-RETAIL4'!O39+'EEOS-EENGC4'!O39+'EBS-ECI4'!O39+'EGEP-EGEPG4'!O39+'EREC-EREC4'!O39+'Clean Fuels-EVCORP4'!O39+'ETS-EGPG4'!O39</f>
        <v>17372.260000000002</v>
      </c>
      <c r="P39" s="15"/>
      <c r="Q39" s="23">
        <f>'Americas-ESGVC4'!Q39+'Europe-ECINT4'!Q39+'Global Assets-EGA4'!Q39+'EGM-EGBLM4'!Q39+'EIM-EIM4'!Q39+'Networks-ENTWK4'!Q39+'EES-RETAIL4'!Q39+'EEOS-EENGC4'!Q39+'EBS-ECI4'!Q39+'EGEP-EGEPG4'!Q39+'EREC-EREC4'!Q39+'Clean Fuels-EVCORP4'!Q39+'ETS-EGPG4'!Q39</f>
        <v>17372.260000000002</v>
      </c>
      <c r="R39" s="15"/>
      <c r="S39" s="23">
        <f>'Americas-ESGVC4'!S39+'Europe-ECINT4'!S39+'Global Assets-EGA4'!S39+'EGM-EGBLM4'!S39+'EIM-EIM4'!S39+'Networks-ENTWK4'!S39+'EES-RETAIL4'!S39+'EEOS-EENGC4'!S39+'EBS-ECI4'!S39+'EGEP-EGEPG4'!S39+'EREC-EREC4'!S39+'Clean Fuels-EVCORP4'!S39+'ETS-EGPG4'!S39</f>
        <v>17372.260000000002</v>
      </c>
      <c r="T39" s="15"/>
      <c r="U39" s="23">
        <f>'Americas-ESGVC4'!U39+'Europe-ECINT4'!U39+'Global Assets-EGA4'!U39+'EGM-EGBLM4'!U39+'EIM-EIM4'!U39+'Networks-ENTWK4'!U39+'EES-RETAIL4'!U39+'EEOS-EENGC4'!U39+'EBS-ECI4'!U39+'EGEP-EGEPG4'!U39+'EREC-EREC4'!U39+'Clean Fuels-EVCORP4'!U39+'ETS-EGPG4'!U39</f>
        <v>17372.260000000002</v>
      </c>
      <c r="V39" s="15"/>
      <c r="W39" s="23">
        <f>'Americas-ESGVC4'!W39+'Europe-ECINT4'!W39+'Global Assets-EGA4'!W39+'EGM-EGBLM4'!W39+'EIM-EIM4'!W39+'Networks-ENTWK4'!W39+'EES-RETAIL4'!W39+'EEOS-EENGC4'!W39+'EBS-ECI4'!W39+'EGEP-EGEPG4'!W39+'EREC-EREC4'!W39+'Clean Fuels-EVCORP4'!W39+'ETS-EGPG4'!W39</f>
        <v>17372.260000000002</v>
      </c>
      <c r="X39" s="15"/>
      <c r="Y39" s="23">
        <f>'Americas-ESGVC4'!Y39+'Europe-ECINT4'!Y39+'Global Assets-EGA4'!Y39+'EGM-EGBLM4'!Y39+'EIM-EIM4'!Y39+'Networks-ENTWK4'!Y39+'EES-RETAIL4'!Y39+'EEOS-EENGC4'!Y39+'EBS-ECI4'!Y39+'EGEP-EGEPG4'!Y39+'EREC-EREC4'!Y39+'Clean Fuels-EVCORP4'!Y39+'ETS-EGPG4'!Y39</f>
        <v>17372.260000000002</v>
      </c>
      <c r="Z39" s="15"/>
      <c r="AA39" s="23">
        <f>'Americas-ESGVC4'!AA39+'Europe-ECINT4'!AA39+'Global Assets-EGA4'!AA39+'EGM-EGBLM4'!AA39+'EIM-EIM4'!AA39+'Networks-ENTWK4'!AA39+'EES-RETAIL4'!AA39+'EEOS-EENGC4'!AA39+'EBS-ECI4'!AA39+'EGEP-EGEPG4'!AA39+'EREC-EREC4'!AA39+'Clean Fuels-EVCORP4'!AA39+'ETS-EGPG4'!AA39</f>
        <v>17372.260000000002</v>
      </c>
      <c r="AB39" s="15"/>
      <c r="AC39" s="23"/>
    </row>
    <row r="40" spans="1:29" x14ac:dyDescent="0.25">
      <c r="A40" s="9"/>
      <c r="B40" s="9"/>
      <c r="C40" s="9"/>
      <c r="D40" s="9"/>
      <c r="E40" s="22"/>
      <c r="F40" s="9"/>
      <c r="G40" s="22"/>
      <c r="H40" s="9"/>
      <c r="I40" s="22"/>
      <c r="J40" s="9"/>
      <c r="K40" s="22"/>
      <c r="L40" s="9"/>
      <c r="M40" s="22"/>
      <c r="N40" s="9"/>
      <c r="O40" s="22"/>
      <c r="P40" s="9"/>
      <c r="Q40" s="22"/>
      <c r="R40" s="9"/>
      <c r="S40" s="22"/>
      <c r="T40" s="9"/>
      <c r="U40" s="22"/>
      <c r="V40" s="9"/>
      <c r="W40" s="22"/>
      <c r="X40" s="9"/>
      <c r="Y40" s="22"/>
      <c r="Z40" s="9"/>
      <c r="AA40" s="22"/>
      <c r="AB40" s="9"/>
      <c r="AC40" s="9"/>
    </row>
    <row r="41" spans="1:29" x14ac:dyDescent="0.25">
      <c r="A41" s="8" t="s">
        <v>93</v>
      </c>
      <c r="B41" s="9"/>
      <c r="C41" s="9"/>
      <c r="D41" s="9"/>
      <c r="E41" s="24">
        <f>'Americas-ESGVC4'!E41+'Europe-ECINT4'!E41+'Global Assets-EGA4'!E41+'EGM-EGBLM4'!E41+'EIM-EIM4'!E41+'Networks-ENTWK4'!E41+'EES-RETAIL4'!E41+'EEOS-EENGC4'!E41+'EBS-ECI4'!E41+'EGEP-EGEPG4'!E41+'EREC-EREC4'!E41+'Clean Fuels-EVCORP4'!E41+'ETS-EGPG4'!E41</f>
        <v>-93.19999999999996</v>
      </c>
      <c r="F41" s="9"/>
      <c r="G41" s="24">
        <f>'Americas-ESGVC4'!G41+'Europe-ECINT4'!G41+'Global Assets-EGA4'!G41+'EGM-EGBLM4'!G41+'EIM-EIM4'!G41+'Networks-ENTWK4'!G41+'EES-RETAIL4'!G41+'EEOS-EENGC4'!G41+'EBS-ECI4'!G41+'EGEP-EGEPG4'!G41+'EREC-EREC4'!G41+'Clean Fuels-EVCORP4'!G41+'ETS-EGPG4'!G41</f>
        <v>-2354.5000000000005</v>
      </c>
      <c r="H41" s="24"/>
      <c r="I41" s="24">
        <f>'Americas-ESGVC4'!I41+'Europe-ECINT4'!I41+'Global Assets-EGA4'!I41+'EGM-EGBLM4'!I41+'EIM-EIM4'!I41+'Networks-ENTWK4'!I41+'EES-RETAIL4'!I41+'EEOS-EENGC4'!I41+'EBS-ECI4'!I41+'EGEP-EGEPG4'!I41+'EREC-EREC4'!I41+'Clean Fuels-EVCORP4'!I41+'ETS-EGPG4'!I41</f>
        <v>1181.7000000000016</v>
      </c>
      <c r="J41" s="24"/>
      <c r="K41" s="24">
        <f>'Americas-ESGVC4'!K41+'Europe-ECINT4'!K41+'Global Assets-EGA4'!K41+'EGM-EGBLM4'!K41+'EIM-EIM4'!K41+'Networks-ENTWK4'!K41+'EES-RETAIL4'!K41+'EEOS-EENGC4'!K41+'EBS-ECI4'!K41+'EGEP-EGEPG4'!K41+'EREC-EREC4'!K41+'Clean Fuels-EVCORP4'!K41+'ETS-EGPG4'!K41</f>
        <v>5019.4000000000005</v>
      </c>
      <c r="L41" s="24"/>
      <c r="M41" s="24">
        <f>'Americas-ESGVC4'!M41+'Europe-ECINT4'!M41+'Global Assets-EGA4'!M41+'EGM-EGBLM4'!M41+'EIM-EIM4'!M41+'Networks-ENTWK4'!M41+'EES-RETAIL4'!M41+'EEOS-EENGC4'!M41+'EBS-ECI4'!M41+'EGEP-EGEPG4'!M41+'EREC-EREC4'!M41+'Clean Fuels-EVCORP4'!M41+'ETS-EGPG4'!M41</f>
        <v>0</v>
      </c>
      <c r="N41" s="24"/>
      <c r="O41" s="24">
        <f>'Americas-ESGVC4'!O41+'Europe-ECINT4'!O41+'Global Assets-EGA4'!O41+'EGM-EGBLM4'!O41+'EIM-EIM4'!O41+'Networks-ENTWK4'!O41+'EES-RETAIL4'!O41+'EEOS-EENGC4'!O41+'EBS-ECI4'!O41+'EGEP-EGEPG4'!O41+'EREC-EREC4'!O41+'Clean Fuels-EVCORP4'!O41+'ETS-EGPG4'!O41</f>
        <v>0</v>
      </c>
      <c r="P41" s="24"/>
      <c r="Q41" s="24">
        <f>'Americas-ESGVC4'!Q41+'Europe-ECINT4'!Q41+'Global Assets-EGA4'!Q41+'EGM-EGBLM4'!Q41+'EIM-EIM4'!Q41+'Networks-ENTWK4'!Q41+'EES-RETAIL4'!Q41+'EEOS-EENGC4'!Q41+'EBS-ECI4'!Q41+'EGEP-EGEPG4'!Q41+'EREC-EREC4'!Q41+'Clean Fuels-EVCORP4'!Q41+'ETS-EGPG4'!Q41</f>
        <v>0</v>
      </c>
      <c r="R41" s="24"/>
      <c r="S41" s="24">
        <f>'Americas-ESGVC4'!S41+'Europe-ECINT4'!S41+'Global Assets-EGA4'!S41+'EGM-EGBLM4'!S41+'EIM-EIM4'!S41+'Networks-ENTWK4'!S41+'EES-RETAIL4'!S41+'EEOS-EENGC4'!S41+'EBS-ECI4'!S41+'EGEP-EGEPG4'!S41+'EREC-EREC4'!S41+'Clean Fuels-EVCORP4'!S41+'ETS-EGPG4'!S41</f>
        <v>0</v>
      </c>
      <c r="T41" s="24"/>
      <c r="U41" s="24">
        <f>'Americas-ESGVC4'!U41+'Europe-ECINT4'!U41+'Global Assets-EGA4'!U41+'EGM-EGBLM4'!U41+'EIM-EIM4'!U41+'Networks-ENTWK4'!U41+'EES-RETAIL4'!U41+'EEOS-EENGC4'!U41+'EBS-ECI4'!U41+'EGEP-EGEPG4'!U41+'EREC-EREC4'!U41+'Clean Fuels-EVCORP4'!U41+'ETS-EGPG4'!U41</f>
        <v>0</v>
      </c>
      <c r="V41" s="24"/>
      <c r="W41" s="24">
        <f>'Americas-ESGVC4'!W41+'Europe-ECINT4'!W41+'Global Assets-EGA4'!W41+'EGM-EGBLM4'!W41+'EIM-EIM4'!W41+'Networks-ENTWK4'!W41+'EES-RETAIL4'!W41+'EEOS-EENGC4'!W41+'EBS-ECI4'!W41+'EGEP-EGEPG4'!W41+'EREC-EREC4'!W41+'Clean Fuels-EVCORP4'!W41+'ETS-EGPG4'!W41</f>
        <v>0</v>
      </c>
      <c r="X41" s="24"/>
      <c r="Y41" s="24">
        <f>'Americas-ESGVC4'!Y41+'Europe-ECINT4'!Y41+'Global Assets-EGA4'!Y41+'EGM-EGBLM4'!Y41+'EIM-EIM4'!Y41+'Networks-ENTWK4'!Y41+'EES-RETAIL4'!Y41+'EEOS-EENGC4'!Y41+'EBS-ECI4'!Y41+'EGEP-EGEPG4'!Y41+'EREC-EREC4'!Y41+'Clean Fuels-EVCORP4'!Y41+'ETS-EGPG4'!Y41</f>
        <v>0</v>
      </c>
      <c r="Z41" s="24"/>
      <c r="AA41" s="24">
        <f>'Americas-ESGVC4'!AA41+'Europe-ECINT4'!AA41+'Global Assets-EGA4'!AA41+'EGM-EGBLM4'!AA41+'EIM-EIM4'!AA41+'Networks-ENTWK4'!AA41+'EES-RETAIL4'!AA41+'EEOS-EENGC4'!AA41+'EBS-ECI4'!AA41+'EGEP-EGEPG4'!AA41+'EREC-EREC4'!AA41+'Clean Fuels-EVCORP4'!AA41+'ETS-EGPG4'!AA41</f>
        <v>0</v>
      </c>
      <c r="AB41" s="9"/>
      <c r="AC41" s="25">
        <f>SUM(E41:AA41)</f>
        <v>3753.4000000000019</v>
      </c>
    </row>
    <row r="42" spans="1:29" x14ac:dyDescent="0.25">
      <c r="A42" s="8" t="s">
        <v>108</v>
      </c>
      <c r="B42" s="9"/>
      <c r="C42" s="9"/>
      <c r="D42" s="9"/>
      <c r="E42" s="49">
        <f>'Americas-ESGVC4'!E42+'Europe-ECINT4'!E42+'Global Assets-EGA4'!E42+'EGM-EGBLM4'!E42+'EIM-EIM4'!E42+'Networks-ENTWK4'!E42+'EES-RETAIL4'!E42+'EEOS-EENGC4'!E42+'EBS-ECI4'!E42+'EGEP-EGEPG4'!E42+'EREC-EREC4'!E42+'Clean Fuels-EVCORP4'!E42+'ETS-EGPG4'!E42</f>
        <v>74.599999999999923</v>
      </c>
      <c r="F42" s="9"/>
      <c r="G42" s="49">
        <f>'Americas-ESGVC4'!G42+'Europe-ECINT4'!G42+'Global Assets-EGA4'!G42+'EGM-EGBLM4'!G42+'EIM-EIM4'!G42+'Networks-ENTWK4'!G42+'EES-RETAIL4'!G42+'EEOS-EENGC4'!G42+'EBS-ECI4'!G42+'EGEP-EGEPG4'!G42+'EREC-EREC4'!G42+'Clean Fuels-EVCORP4'!G42+'ETS-EGPG4'!G42</f>
        <v>-637.39999999999895</v>
      </c>
      <c r="H42" s="24"/>
      <c r="I42" s="49">
        <f>'Americas-ESGVC4'!I42+'Europe-ECINT4'!I42+'Global Assets-EGA4'!I42+'EGM-EGBLM4'!I42+'EIM-EIM4'!I42+'Networks-ENTWK4'!I42+'EES-RETAIL4'!I42+'EEOS-EENGC4'!I42+'EBS-ECI4'!I42+'EGEP-EGEPG4'!I42+'EREC-EREC4'!I42+'Clean Fuels-EVCORP4'!I42+'ETS-EGPG4'!I42</f>
        <v>-5.2000000000002586</v>
      </c>
      <c r="J42" s="24"/>
      <c r="K42" s="49">
        <f>'Americas-ESGVC4'!K42+'Europe-ECINT4'!K42+'Global Assets-EGA4'!K42+'EGM-EGBLM4'!K42+'EIM-EIM4'!K42+'Networks-ENTWK4'!K42+'EES-RETAIL4'!K42+'EEOS-EENGC4'!K42+'EBS-ECI4'!K42+'EGEP-EGEPG4'!K42+'EREC-EREC4'!K42+'Clean Fuels-EVCORP4'!K42+'ETS-EGPG4'!K42</f>
        <v>15915.000000000002</v>
      </c>
      <c r="L42" s="24"/>
      <c r="M42" s="49">
        <f>'Americas-ESGVC4'!M42+'Europe-ECINT4'!M42+'Global Assets-EGA4'!M42+'EGM-EGBLM4'!M42+'EIM-EIM4'!M42+'Networks-ENTWK4'!M42+'EES-RETAIL4'!M42+'EEOS-EENGC4'!M42+'EBS-ECI4'!M42+'EGEP-EGEPG4'!M42+'EREC-EREC4'!M42+'Clean Fuels-EVCORP4'!M42+'ETS-EGPG4'!M42</f>
        <v>0</v>
      </c>
      <c r="N42" s="24"/>
      <c r="O42" s="49">
        <f>'Americas-ESGVC4'!O42+'Europe-ECINT4'!O42+'Global Assets-EGA4'!O42+'EGM-EGBLM4'!O42+'EIM-EIM4'!O42+'Networks-ENTWK4'!O42+'EES-RETAIL4'!O42+'EEOS-EENGC4'!O42+'EBS-ECI4'!O42+'EGEP-EGEPG4'!O42+'EREC-EREC4'!O42+'Clean Fuels-EVCORP4'!O42+'ETS-EGPG4'!O42</f>
        <v>0</v>
      </c>
      <c r="P42" s="24"/>
      <c r="Q42" s="49">
        <f>'Americas-ESGVC4'!Q42+'Europe-ECINT4'!Q42+'Global Assets-EGA4'!Q42+'EGM-EGBLM4'!Q42+'EIM-EIM4'!Q42+'Networks-ENTWK4'!Q42+'EES-RETAIL4'!Q42+'EEOS-EENGC4'!Q42+'EBS-ECI4'!Q42+'EGEP-EGEPG4'!Q42+'EREC-EREC4'!Q42+'Clean Fuels-EVCORP4'!Q42+'ETS-EGPG4'!Q42</f>
        <v>0</v>
      </c>
      <c r="R42" s="24"/>
      <c r="S42" s="49">
        <f>'Americas-ESGVC4'!S42+'Europe-ECINT4'!S42+'Global Assets-EGA4'!S42+'EGM-EGBLM4'!S42+'EIM-EIM4'!S42+'Networks-ENTWK4'!S42+'EES-RETAIL4'!S42+'EEOS-EENGC4'!S42+'EBS-ECI4'!S42+'EGEP-EGEPG4'!S42+'EREC-EREC4'!S42+'Clean Fuels-EVCORP4'!S42+'ETS-EGPG4'!S42</f>
        <v>0</v>
      </c>
      <c r="T42" s="24"/>
      <c r="U42" s="49">
        <f>'Americas-ESGVC4'!U42+'Europe-ECINT4'!U42+'Global Assets-EGA4'!U42+'EGM-EGBLM4'!U42+'EIM-EIM4'!U42+'Networks-ENTWK4'!U42+'EES-RETAIL4'!U42+'EEOS-EENGC4'!U42+'EBS-ECI4'!U42+'EGEP-EGEPG4'!U42+'EREC-EREC4'!U42+'Clean Fuels-EVCORP4'!U42+'ETS-EGPG4'!U42</f>
        <v>0</v>
      </c>
      <c r="V42" s="24"/>
      <c r="W42" s="49">
        <f>'Americas-ESGVC4'!W42+'Europe-ECINT4'!W42+'Global Assets-EGA4'!W42+'EGM-EGBLM4'!W42+'EIM-EIM4'!W42+'Networks-ENTWK4'!W42+'EES-RETAIL4'!W42+'EEOS-EENGC4'!W42+'EBS-ECI4'!W42+'EGEP-EGEPG4'!W42+'EREC-EREC4'!W42+'Clean Fuels-EVCORP4'!W42+'ETS-EGPG4'!W42</f>
        <v>0</v>
      </c>
      <c r="X42" s="24"/>
      <c r="Y42" s="49">
        <f>'Americas-ESGVC4'!Y42+'Europe-ECINT4'!Y42+'Global Assets-EGA4'!Y42+'EGM-EGBLM4'!Y42+'EIM-EIM4'!Y42+'Networks-ENTWK4'!Y42+'EES-RETAIL4'!Y42+'EEOS-EENGC4'!Y42+'EBS-ECI4'!Y42+'EGEP-EGEPG4'!Y42+'EREC-EREC4'!Y42+'Clean Fuels-EVCORP4'!Y42+'ETS-EGPG4'!Y42</f>
        <v>0</v>
      </c>
      <c r="Z42" s="24"/>
      <c r="AA42" s="49">
        <f>'Americas-ESGVC4'!AA42+'Europe-ECINT4'!AA42+'Global Assets-EGA4'!AA42+'EGM-EGBLM4'!AA42+'EIM-EIM4'!AA42+'Networks-ENTWK4'!AA42+'EES-RETAIL4'!AA42+'EEOS-EENGC4'!AA42+'EBS-ECI4'!AA42+'EGEP-EGEPG4'!AA42+'EREC-EREC4'!AA42+'Clean Fuels-EVCORP4'!AA42+'ETS-EGPG4'!AA42</f>
        <v>0</v>
      </c>
      <c r="AB42" s="9"/>
      <c r="AC42" s="25"/>
    </row>
    <row r="43" spans="1:29" x14ac:dyDescent="0.25">
      <c r="A43" s="8" t="s">
        <v>94</v>
      </c>
      <c r="B43" s="9"/>
      <c r="C43" s="9"/>
      <c r="D43" s="9"/>
      <c r="E43" s="24">
        <f>SUM(E41:E42)</f>
        <v>-18.600000000000037</v>
      </c>
      <c r="F43" s="9"/>
      <c r="G43" s="24">
        <f>SUM(G41:G42)</f>
        <v>-2991.8999999999996</v>
      </c>
      <c r="H43" s="24"/>
      <c r="I43" s="24">
        <f>SUM(I41:I42)</f>
        <v>1176.5000000000014</v>
      </c>
      <c r="J43" s="24"/>
      <c r="K43" s="24">
        <f>SUM(K41:K42)</f>
        <v>20934.400000000001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5">
      <c r="A45" s="9"/>
      <c r="B45" s="9" t="s">
        <v>15</v>
      </c>
      <c r="C45" s="9"/>
      <c r="D45" s="9"/>
      <c r="E45" s="59">
        <f>E47/E43</f>
        <v>-1.3559139784946159</v>
      </c>
      <c r="F45" s="9"/>
      <c r="G45" s="59">
        <f>G47/G43</f>
        <v>0.48726227480865003</v>
      </c>
      <c r="H45" s="9"/>
      <c r="I45" s="59">
        <f>I47/I43</f>
        <v>0.49480662983425405</v>
      </c>
      <c r="J45" s="9"/>
      <c r="K45" s="59">
        <f>K47/K43</f>
        <v>0.4682885585447874</v>
      </c>
      <c r="L45" s="9"/>
      <c r="M45" s="59" t="e">
        <f>M47/M43</f>
        <v>#DIV/0!</v>
      </c>
      <c r="N45" s="9"/>
      <c r="O45" s="59" t="e">
        <f>O47/O43</f>
        <v>#DIV/0!</v>
      </c>
      <c r="P45" s="9"/>
      <c r="Q45" s="59" t="e">
        <f>Q47/Q43</f>
        <v>#DIV/0!</v>
      </c>
      <c r="R45" s="9"/>
      <c r="S45" s="59" t="e">
        <f>S47/S43</f>
        <v>#DIV/0!</v>
      </c>
      <c r="T45" s="9"/>
      <c r="U45" s="59" t="e">
        <f>U47/U43</f>
        <v>#DIV/0!</v>
      </c>
      <c r="V45" s="9"/>
      <c r="W45" s="59" t="e">
        <f>W47/W43</f>
        <v>#DIV/0!</v>
      </c>
      <c r="X45" s="9"/>
      <c r="Y45" s="59" t="e">
        <f>Y47/Y43</f>
        <v>#DIV/0!</v>
      </c>
      <c r="Z45" s="9"/>
      <c r="AA45" s="59" t="e">
        <f>AA47/AA43</f>
        <v>#DIV/0!</v>
      </c>
      <c r="AB45" s="9"/>
      <c r="AC45" s="27"/>
    </row>
    <row r="46" spans="1:29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5">
      <c r="A47" s="9" t="s">
        <v>20</v>
      </c>
      <c r="B47" s="9"/>
      <c r="C47" s="9"/>
      <c r="D47" s="9"/>
      <c r="E47" s="58">
        <f>'Americas-ESGVC4'!E47+'Europe-ECINT4'!E47+'Global Assets-EGA4'!E47+'EGM-EGBLM4'!E47+'EIM-EIM4'!E47+'Networks-ENTWK4'!E47+'EES-RETAIL4'!E47+'EEOS-EENGC4'!E47+'EBS-ECI4'!E47+'EGEP-EGEPG4'!E47+'EREC-EREC4'!E47+'Clean Fuels-EVCORP4'!E47+'ETS-EGPG4'!E47</f>
        <v>25.219999999999906</v>
      </c>
      <c r="F47" s="9"/>
      <c r="G47" s="58">
        <f>'Americas-ESGVC4'!G47+'Europe-ECINT4'!G47+'Global Assets-EGA4'!G47+'EGM-EGBLM4'!G47+'EIM-EIM4'!G47+'Networks-ENTWK4'!G47+'EES-RETAIL4'!G47+'EEOS-EENGC4'!G47+'EBS-ECI4'!G47+'EGEP-EGEPG4'!G47+'EREC-EREC4'!G47+'Clean Fuels-EVCORP4'!G47+'ETS-EGPG4'!G47</f>
        <v>-1457.84</v>
      </c>
      <c r="H47" s="9"/>
      <c r="I47" s="58">
        <f>'Americas-ESGVC4'!I47+'Europe-ECINT4'!I47+'Global Assets-EGA4'!I47+'EGM-EGBLM4'!I47+'EIM-EIM4'!I47+'Networks-ENTWK4'!I47+'EES-RETAIL4'!I47+'EEOS-EENGC4'!I47+'EBS-ECI4'!I47+'EGEP-EGEPG4'!I47+'EREC-EREC4'!I47+'Clean Fuels-EVCORP4'!I47+'ETS-EGPG4'!I47</f>
        <v>582.14000000000055</v>
      </c>
      <c r="J47" s="9"/>
      <c r="K47" s="58">
        <f>'Americas-ESGVC4'!K47+'Europe-ECINT4'!K47+'Global Assets-EGA4'!K47+'EGM-EGBLM4'!K47+'EIM-EIM4'!K47+'Networks-ENTWK4'!K47+'EES-RETAIL4'!K47+'EEOS-EENGC4'!K47+'EBS-ECI4'!K47+'EGEP-EGEPG4'!K47+'EREC-EREC4'!K47+'Clean Fuels-EVCORP4'!K47+'ETS-EGPG4'!K47</f>
        <v>9803.3399999999983</v>
      </c>
      <c r="L47" s="9"/>
      <c r="M47" s="58">
        <f>'Americas-ESGVC4'!M47+'Europe-ECINT4'!M47+'Global Assets-EGA4'!M47+'EGM-EGBLM4'!M47+'EIM-EIM4'!M47+'Networks-ENTWK4'!M47+'EES-RETAIL4'!M47+'EEOS-EENGC4'!M47+'EBS-ECI4'!M47+'EGEP-EGEPG4'!M47+'EREC-EREC4'!M47+'Clean Fuels-EVCORP4'!M47+'ETS-EGPG4'!M47</f>
        <v>0</v>
      </c>
      <c r="N47" s="9"/>
      <c r="O47" s="58">
        <f>'Americas-ESGVC4'!O47+'Europe-ECINT4'!O47+'Global Assets-EGA4'!O47+'EGM-EGBLM4'!O47+'EIM-EIM4'!O47+'Networks-ENTWK4'!O47+'EES-RETAIL4'!O47+'EEOS-EENGC4'!O47+'EBS-ECI4'!O47+'EGEP-EGEPG4'!O47+'EREC-EREC4'!O47+'Clean Fuels-EVCORP4'!O47+'ETS-EGPG4'!O47</f>
        <v>0</v>
      </c>
      <c r="P47" s="9"/>
      <c r="Q47" s="58">
        <f>'Americas-ESGVC4'!Q47+'Europe-ECINT4'!Q47+'Global Assets-EGA4'!Q47+'EGM-EGBLM4'!Q47+'EIM-EIM4'!Q47+'Networks-ENTWK4'!Q47+'EES-RETAIL4'!Q47+'EEOS-EENGC4'!Q47+'EBS-ECI4'!Q47+'EGEP-EGEPG4'!Q47+'EREC-EREC4'!Q47+'Clean Fuels-EVCORP4'!Q47+'ETS-EGPG4'!Q47</f>
        <v>0</v>
      </c>
      <c r="R47" s="9"/>
      <c r="S47" s="58">
        <f>'Americas-ESGVC4'!S47+'Europe-ECINT4'!S47+'Global Assets-EGA4'!S47+'EGM-EGBLM4'!S47+'EIM-EIM4'!S47+'Networks-ENTWK4'!S47+'EES-RETAIL4'!S47+'EEOS-EENGC4'!S47+'EBS-ECI4'!S47+'EGEP-EGEPG4'!S47+'EREC-EREC4'!S47+'Clean Fuels-EVCORP4'!S47+'ETS-EGPG4'!S47</f>
        <v>0</v>
      </c>
      <c r="T47" s="9"/>
      <c r="U47" s="58">
        <f>'Americas-ESGVC4'!U47+'Europe-ECINT4'!U47+'Global Assets-EGA4'!U47+'EGM-EGBLM4'!U47+'EIM-EIM4'!U47+'Networks-ENTWK4'!U47+'EES-RETAIL4'!U47+'EEOS-EENGC4'!U47+'EBS-ECI4'!U47+'EGEP-EGEPG4'!U47+'EREC-EREC4'!U47+'Clean Fuels-EVCORP4'!U47+'ETS-EGPG4'!U47</f>
        <v>0</v>
      </c>
      <c r="V47" s="9"/>
      <c r="W47" s="58">
        <f>'Americas-ESGVC4'!W47+'Europe-ECINT4'!W47+'Global Assets-EGA4'!W47+'EGM-EGBLM4'!W47+'EIM-EIM4'!W47+'Networks-ENTWK4'!W47+'EES-RETAIL4'!W47+'EEOS-EENGC4'!W47+'EBS-ECI4'!W47+'EGEP-EGEPG4'!W47+'EREC-EREC4'!W47+'Clean Fuels-EVCORP4'!W47+'ETS-EGPG4'!W47</f>
        <v>0</v>
      </c>
      <c r="X47" s="9"/>
      <c r="Y47" s="58">
        <f>'Americas-ESGVC4'!Y47+'Europe-ECINT4'!Y47+'Global Assets-EGA4'!Y47+'EGM-EGBLM4'!Y47+'EIM-EIM4'!Y47+'Networks-ENTWK4'!Y47+'EES-RETAIL4'!Y47+'EEOS-EENGC4'!Y47+'EBS-ECI4'!Y47+'EGEP-EGEPG4'!Y47+'EREC-EREC4'!Y47+'Clean Fuels-EVCORP4'!Y47+'ETS-EGPG4'!Y47</f>
        <v>0</v>
      </c>
      <c r="Z47" s="9"/>
      <c r="AA47" s="58">
        <f>'Americas-ESGVC4'!AA47+'Europe-ECINT4'!AA47+'Global Assets-EGA4'!AA47+'EGM-EGBLM4'!AA47+'EIM-EIM4'!AA47+'Networks-ENTWK4'!AA47+'EES-RETAIL4'!AA47+'EEOS-EENGC4'!AA47+'EBS-ECI4'!AA47+'EGEP-EGEPG4'!AA47+'EREC-EREC4'!AA47+'Clean Fuels-EVCORP4'!AA47+'ETS-EGPG4'!AA47</f>
        <v>0</v>
      </c>
      <c r="AB47" s="9"/>
      <c r="AC47" s="19"/>
    </row>
    <row r="48" spans="1:29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5">
      <c r="A49" s="15" t="s">
        <v>24</v>
      </c>
      <c r="B49" s="15"/>
      <c r="C49" s="15"/>
      <c r="D49" s="15"/>
      <c r="E49" s="23">
        <f>'Americas-ESGVC4'!E49+'Europe-ECINT4'!E49+'Global Assets-EGA4'!E49+'EGM-EGBLM4'!E49+'EIM-EIM4'!E49+'Networks-ENTWK4'!E49+'EES-RETAIL4'!E49+'EEOS-EENGC4'!E49+'EBS-ECI4'!E49+'EGEP-EGEPG4'!E49+'EREC-EREC4'!E49+'Clean Fuels-EVCORP4'!E49+'ETS-EGPG4'!E49</f>
        <v>8444.619999999999</v>
      </c>
      <c r="F49" s="15"/>
      <c r="G49" s="23">
        <f>'Americas-ESGVC4'!G49+'Europe-ECINT4'!G49+'Global Assets-EGA4'!G49+'EGM-EGBLM4'!G49+'EIM-EIM4'!G49+'Networks-ENTWK4'!G49+'EES-RETAIL4'!G49+'EEOS-EENGC4'!G49+'EBS-ECI4'!G49+'EGEP-EGEPG4'!G49+'EREC-EREC4'!G49+'Clean Fuels-EVCORP4'!G49+'ETS-EGPG4'!G49</f>
        <v>6986.7800000000007</v>
      </c>
      <c r="H49" s="15"/>
      <c r="I49" s="23">
        <f>'Americas-ESGVC4'!I49+'Europe-ECINT4'!I49+'Global Assets-EGA4'!I49+'EGM-EGBLM4'!I49+'EIM-EIM4'!I49+'Networks-ENTWK4'!I49+'EES-RETAIL4'!I49+'EEOS-EENGC4'!I49+'EBS-ECI4'!I49+'EGEP-EGEPG4'!I49+'EREC-EREC4'!I49+'Clean Fuels-EVCORP4'!I49+'ETS-EGPG4'!I49</f>
        <v>7568.920000000001</v>
      </c>
      <c r="J49" s="15"/>
      <c r="K49" s="23">
        <f>'Americas-ESGVC4'!K49+'Europe-ECINT4'!K49+'Global Assets-EGA4'!K49+'EGM-EGBLM4'!K49+'EIM-EIM4'!K49+'Networks-ENTWK4'!K49+'EES-RETAIL4'!K49+'EEOS-EENGC4'!K49+'EBS-ECI4'!K49+'EGEP-EGEPG4'!K49+'EREC-EREC4'!K49+'Clean Fuels-EVCORP4'!K49+'ETS-EGPG4'!K49</f>
        <v>17372.260000000002</v>
      </c>
      <c r="L49" s="15"/>
      <c r="M49" s="23">
        <f>'Americas-ESGVC4'!M49+'Europe-ECINT4'!M49+'Global Assets-EGA4'!M49+'EGM-EGBLM4'!M49+'EIM-EIM4'!M49+'Networks-ENTWK4'!M49+'EES-RETAIL4'!M49+'EEOS-EENGC4'!M49+'EBS-ECI4'!M49+'EGEP-EGEPG4'!M49+'EREC-EREC4'!M49+'Clean Fuels-EVCORP4'!M49+'ETS-EGPG4'!M49</f>
        <v>17372.260000000002</v>
      </c>
      <c r="N49" s="15"/>
      <c r="O49" s="23">
        <f>'Americas-ESGVC4'!O49+'Europe-ECINT4'!O49+'Global Assets-EGA4'!O49+'EGM-EGBLM4'!O49+'EIM-EIM4'!O49+'Networks-ENTWK4'!O49+'EES-RETAIL4'!O49+'EEOS-EENGC4'!O49+'EBS-ECI4'!O49+'EGEP-EGEPG4'!O49+'EREC-EREC4'!O49+'Clean Fuels-EVCORP4'!O49+'ETS-EGPG4'!O49</f>
        <v>17372.260000000002</v>
      </c>
      <c r="P49" s="15"/>
      <c r="Q49" s="23">
        <f>'Americas-ESGVC4'!Q49+'Europe-ECINT4'!Q49+'Global Assets-EGA4'!Q49+'EGM-EGBLM4'!Q49+'EIM-EIM4'!Q49+'Networks-ENTWK4'!Q49+'EES-RETAIL4'!Q49+'EEOS-EENGC4'!Q49+'EBS-ECI4'!Q49+'EGEP-EGEPG4'!Q49+'EREC-EREC4'!Q49+'Clean Fuels-EVCORP4'!Q49+'ETS-EGPG4'!Q49</f>
        <v>17372.260000000002</v>
      </c>
      <c r="R49" s="15"/>
      <c r="S49" s="23">
        <f>'Americas-ESGVC4'!S49+'Europe-ECINT4'!S49+'Global Assets-EGA4'!S49+'EGM-EGBLM4'!S49+'EIM-EIM4'!S49+'Networks-ENTWK4'!S49+'EES-RETAIL4'!S49+'EEOS-EENGC4'!S49+'EBS-ECI4'!S49+'EGEP-EGEPG4'!S49+'EREC-EREC4'!S49+'Clean Fuels-EVCORP4'!S49+'ETS-EGPG4'!S49</f>
        <v>17372.260000000002</v>
      </c>
      <c r="T49" s="15"/>
      <c r="U49" s="23">
        <f>'Americas-ESGVC4'!U49+'Europe-ECINT4'!U49+'Global Assets-EGA4'!U49+'EGM-EGBLM4'!U49+'EIM-EIM4'!U49+'Networks-ENTWK4'!U49+'EES-RETAIL4'!U49+'EEOS-EENGC4'!U49+'EBS-ECI4'!U49+'EGEP-EGEPG4'!U49+'EREC-EREC4'!U49+'Clean Fuels-EVCORP4'!U49+'ETS-EGPG4'!U49</f>
        <v>17372.260000000002</v>
      </c>
      <c r="V49" s="15"/>
      <c r="W49" s="23">
        <f>'Americas-ESGVC4'!W49+'Europe-ECINT4'!W49+'Global Assets-EGA4'!W49+'EGM-EGBLM4'!W49+'EIM-EIM4'!W49+'Networks-ENTWK4'!W49+'EES-RETAIL4'!W49+'EEOS-EENGC4'!W49+'EBS-ECI4'!W49+'EGEP-EGEPG4'!W49+'EREC-EREC4'!W49+'Clean Fuels-EVCORP4'!W49+'ETS-EGPG4'!W49</f>
        <v>17372.260000000002</v>
      </c>
      <c r="X49" s="15"/>
      <c r="Y49" s="23">
        <f>'Americas-ESGVC4'!Y49+'Europe-ECINT4'!Y49+'Global Assets-EGA4'!Y49+'EGM-EGBLM4'!Y49+'EIM-EIM4'!Y49+'Networks-ENTWK4'!Y49+'EES-RETAIL4'!Y49+'EEOS-EENGC4'!Y49+'EBS-ECI4'!Y49+'EGEP-EGEPG4'!Y49+'EREC-EREC4'!Y49+'Clean Fuels-EVCORP4'!Y49+'ETS-EGPG4'!Y49</f>
        <v>17372.260000000002</v>
      </c>
      <c r="Z49" s="15"/>
      <c r="AA49" s="23">
        <f>'Americas-ESGVC4'!AA49+'Europe-ECINT4'!AA49+'Global Assets-EGA4'!AA49+'EGM-EGBLM4'!AA49+'EIM-EIM4'!AA49+'Networks-ENTWK4'!AA49+'EES-RETAIL4'!AA49+'EEOS-EENGC4'!AA49+'EBS-ECI4'!AA49+'EGEP-EGEPG4'!AA49+'EREC-EREC4'!AA49+'Clean Fuels-EVCORP4'!AA49+'ETS-EGPG4'!AA49</f>
        <v>17372.260000000002</v>
      </c>
      <c r="AB49" s="15"/>
      <c r="AC49" s="23"/>
    </row>
    <row r="50" spans="1:3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5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5">
      <c r="A53" s="15" t="s">
        <v>29</v>
      </c>
      <c r="B53" s="15"/>
      <c r="C53" s="15"/>
      <c r="D53" s="15"/>
      <c r="E53" s="23">
        <f>'Americas-ESGVC4'!E53+'Europe-ECINT4'!E53+'Global Assets-EGA4'!E53+'EGM-EGBLM4'!E53+'EIM-EIM4'!E53+'Networks-ENTWK4'!E53+'EES-RETAIL4'!E53+'EEOS-EENGC4'!E53+'EBS-ECI4'!E53+'EGEP-EGEPG4'!E53+'EREC-EREC4'!E53+'Clean Fuels-EVCORP4'!E53+'ETS-EGPG4'!E53</f>
        <v>53</v>
      </c>
      <c r="F53" s="15"/>
      <c r="G53" s="23">
        <f>'Americas-ESGVC4'!G53+'Europe-ECINT4'!G53+'Global Assets-EGA4'!G53+'EGM-EGBLM4'!G53+'EIM-EIM4'!G53+'Networks-ENTWK4'!G53+'EES-RETAIL4'!G53+'EEOS-EENGC4'!G53+'EBS-ECI4'!G53+'EGEP-EGEPG4'!G53+'EREC-EREC4'!G53+'Clean Fuels-EVCORP4'!G53+'ETS-EGPG4'!G53</f>
        <v>43.5</v>
      </c>
      <c r="H53" s="25"/>
      <c r="I53" s="23">
        <f>'Americas-ESGVC4'!I53+'Europe-ECINT4'!I53+'Global Assets-EGA4'!I53+'EGM-EGBLM4'!I53+'EIM-EIM4'!I53+'Networks-ENTWK4'!I53+'EES-RETAIL4'!I53+'EEOS-EENGC4'!I53+'EBS-ECI4'!I53+'EGEP-EGEPG4'!I53+'EREC-EREC4'!I53+'Clean Fuels-EVCORP4'!I53+'ETS-EGPG4'!I53</f>
        <v>47.3</v>
      </c>
      <c r="J53" s="25"/>
      <c r="K53" s="23">
        <f>'Americas-ESGVC4'!K53+'Europe-ECINT4'!K53+'Global Assets-EGA4'!K53+'EGM-EGBLM4'!K53+'EIM-EIM4'!K53+'Networks-ENTWK4'!K53+'EES-RETAIL4'!K53+'EEOS-EENGC4'!K53+'EBS-ECI4'!K53+'EGEP-EGEPG4'!K53+'EREC-EREC4'!K53+'Clean Fuels-EVCORP4'!K53+'ETS-EGPG4'!K53</f>
        <v>108.7</v>
      </c>
      <c r="L53" s="25"/>
      <c r="M53" s="23">
        <f>'Americas-ESGVC4'!M53+'Europe-ECINT4'!M53+'Global Assets-EGA4'!M53+'EGM-EGBLM4'!M53+'EIM-EIM4'!M53+'Networks-ENTWK4'!M53+'EES-RETAIL4'!M53+'EEOS-EENGC4'!M53+'EBS-ECI4'!M53+'EGEP-EGEPG4'!M53+'EREC-EREC4'!M53+'Clean Fuels-EVCORP4'!M53+'ETS-EGPG4'!M53</f>
        <v>108.7</v>
      </c>
      <c r="N53" s="25"/>
      <c r="O53" s="23">
        <f>'Americas-ESGVC4'!O53+'Europe-ECINT4'!O53+'Global Assets-EGA4'!O53+'EGM-EGBLM4'!O53+'EIM-EIM4'!O53+'Networks-ENTWK4'!O53+'EES-RETAIL4'!O53+'EEOS-EENGC4'!O53+'EBS-ECI4'!O53+'EGEP-EGEPG4'!O53+'EREC-EREC4'!O53+'Clean Fuels-EVCORP4'!O53+'ETS-EGPG4'!O53</f>
        <v>108.7</v>
      </c>
      <c r="P53" s="25"/>
      <c r="Q53" s="23">
        <f>'Americas-ESGVC4'!Q53+'Europe-ECINT4'!Q53+'Global Assets-EGA4'!Q53+'EGM-EGBLM4'!Q53+'EIM-EIM4'!Q53+'Networks-ENTWK4'!Q53+'EES-RETAIL4'!Q53+'EEOS-EENGC4'!Q53+'EBS-ECI4'!Q53+'EGEP-EGEPG4'!Q53+'EREC-EREC4'!Q53+'Clean Fuels-EVCORP4'!Q53+'ETS-EGPG4'!Q53</f>
        <v>108.7</v>
      </c>
      <c r="R53" s="25"/>
      <c r="S53" s="23">
        <f>'Americas-ESGVC4'!S53+'Europe-ECINT4'!S53+'Global Assets-EGA4'!S53+'EGM-EGBLM4'!S53+'EIM-EIM4'!S53+'Networks-ENTWK4'!S53+'EES-RETAIL4'!S53+'EEOS-EENGC4'!S53+'EBS-ECI4'!S53+'EGEP-EGEPG4'!S53+'EREC-EREC4'!S53+'Clean Fuels-EVCORP4'!S53+'ETS-EGPG4'!S53</f>
        <v>108.7</v>
      </c>
      <c r="T53" s="25"/>
      <c r="U53" s="23">
        <f>'Americas-ESGVC4'!U53+'Europe-ECINT4'!U53+'Global Assets-EGA4'!U53+'EGM-EGBLM4'!U53+'EIM-EIM4'!U53+'Networks-ENTWK4'!U53+'EES-RETAIL4'!U53+'EEOS-EENGC4'!U53+'EBS-ECI4'!U53+'EGEP-EGEPG4'!U53+'EREC-EREC4'!U53+'Clean Fuels-EVCORP4'!U53+'ETS-EGPG4'!U53</f>
        <v>108.7</v>
      </c>
      <c r="V53" s="25"/>
      <c r="W53" s="23">
        <f>'Americas-ESGVC4'!W53+'Europe-ECINT4'!W53+'Global Assets-EGA4'!W53+'EGM-EGBLM4'!W53+'EIM-EIM4'!W53+'Networks-ENTWK4'!W53+'EES-RETAIL4'!W53+'EEOS-EENGC4'!W53+'EBS-ECI4'!W53+'EGEP-EGEPG4'!W53+'EREC-EREC4'!W53+'Clean Fuels-EVCORP4'!W53+'ETS-EGPG4'!W53</f>
        <v>108.7</v>
      </c>
      <c r="X53" s="25"/>
      <c r="Y53" s="23">
        <f>'Americas-ESGVC4'!Y53+'Europe-ECINT4'!Y53+'Global Assets-EGA4'!Y53+'EGM-EGBLM4'!Y53+'EIM-EIM4'!Y53+'Networks-ENTWK4'!Y53+'EES-RETAIL4'!Y53+'EEOS-EENGC4'!Y53+'EBS-ECI4'!Y53+'EGEP-EGEPG4'!Y53+'EREC-EREC4'!Y53+'Clean Fuels-EVCORP4'!Y53+'ETS-EGPG4'!Y53</f>
        <v>108.7</v>
      </c>
      <c r="Z53" s="25"/>
      <c r="AA53" s="23">
        <f>'Americas-ESGVC4'!AA53+'Europe-ECINT4'!AA53+'Global Assets-EGA4'!AA53+'EGM-EGBLM4'!AA53+'EIM-EIM4'!AA53+'Networks-ENTWK4'!AA53+'EES-RETAIL4'!AA53+'EEOS-EENGC4'!AA53+'EBS-ECI4'!AA53+'EGEP-EGEPG4'!AA53+'EREC-EREC4'!AA53+'Clean Fuels-EVCORP4'!AA53+'ETS-EGPG4'!AA53</f>
        <v>108.7</v>
      </c>
      <c r="AB53" s="25"/>
      <c r="AC53" s="25">
        <f>SUM(E53:AA53)</f>
        <v>1122.1000000000001</v>
      </c>
    </row>
    <row r="54" spans="1:3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5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5">
      <c r="A56" s="9"/>
      <c r="B56" s="9" t="s">
        <v>104</v>
      </c>
      <c r="C56" s="9"/>
      <c r="D56" s="9"/>
      <c r="E56" s="24">
        <f>'Americas-ESGVC4'!E56+'Europe-ECINT4'!E56+'Global Assets-EGA4'!E56+'EGM-EGBLM4'!E56+'EIM-EIM4'!E56+'Networks-ENTWK4'!E56+'EES-RETAIL4'!E56+'EEOS-EENGC4'!E56+'EBS-ECI4'!E56+'EGEP-EGEPG4'!E56+'EREC-EREC4'!E56+'Clean Fuels-EVCORP4'!E56+'ETS-EGPG4'!E56</f>
        <v>-25.2</v>
      </c>
      <c r="F56" s="39"/>
      <c r="G56" s="24">
        <f>'Americas-ESGVC4'!G56+'Europe-ECINT4'!G56+'Global Assets-EGA4'!G56+'EGM-EGBLM4'!G56+'EIM-EIM4'!G56+'Networks-ENTWK4'!G56+'EES-RETAIL4'!G56+'EEOS-EENGC4'!G56+'EBS-ECI4'!G56+'EGEP-EGEPG4'!G56+'EREC-EREC4'!G56+'Clean Fuels-EVCORP4'!G56+'ETS-EGPG4'!G56</f>
        <v>4.3999999999999986</v>
      </c>
      <c r="H56" s="39"/>
      <c r="I56" s="24">
        <f>'Americas-ESGVC4'!I56+'Europe-ECINT4'!I56+'Global Assets-EGA4'!I56+'EGM-EGBLM4'!I56+'EIM-EIM4'!I56+'Networks-ENTWK4'!I56+'EES-RETAIL4'!I56+'EEOS-EENGC4'!I56+'EBS-ECI4'!I56+'EGEP-EGEPG4'!I56+'EREC-EREC4'!I56+'Clean Fuels-EVCORP4'!I56+'ETS-EGPG4'!I56</f>
        <v>-30.3</v>
      </c>
      <c r="J56" s="39"/>
      <c r="K56" s="24">
        <f>'Americas-ESGVC4'!K56+'Europe-ECINT4'!K56+'Global Assets-EGA4'!K56+'EGM-EGBLM4'!K56+'EIM-EIM4'!K56+'Networks-ENTWK4'!K56+'EES-RETAIL4'!K56+'EEOS-EENGC4'!K56+'EBS-ECI4'!K56+'EGEP-EGEPG4'!K56+'EREC-EREC4'!K56+'Clean Fuels-EVCORP4'!K56+'ETS-EGPG4'!K56</f>
        <v>51.099999999999994</v>
      </c>
      <c r="L56" s="39"/>
      <c r="M56" s="24">
        <f>'Americas-ESGVC4'!M56+'Europe-ECINT4'!M56+'Global Assets-EGA4'!M56+'EGM-EGBLM4'!M56+'EIM-EIM4'!M56+'Networks-ENTWK4'!M56+'EES-RETAIL4'!M56+'EEOS-EENGC4'!M56+'EBS-ECI4'!M56+'EGEP-EGEPG4'!M56+'EREC-EREC4'!M56+'Clean Fuels-EVCORP4'!M56+'ETS-EGPG4'!M56</f>
        <v>0</v>
      </c>
      <c r="N56" s="39"/>
      <c r="O56" s="24">
        <f>'Americas-ESGVC4'!O56+'Europe-ECINT4'!O56+'Global Assets-EGA4'!O56+'EGM-EGBLM4'!O56+'EIM-EIM4'!O56+'Networks-ENTWK4'!O56+'EES-RETAIL4'!O56+'EEOS-EENGC4'!O56+'EBS-ECI4'!O56+'EGEP-EGEPG4'!O56+'EREC-EREC4'!O56+'Clean Fuels-EVCORP4'!O56+'ETS-EGPG4'!O56</f>
        <v>0</v>
      </c>
      <c r="P56" s="39"/>
      <c r="Q56" s="24">
        <f>'Americas-ESGVC4'!Q56+'Europe-ECINT4'!Q56+'Global Assets-EGA4'!Q56+'EGM-EGBLM4'!Q56+'EIM-EIM4'!Q56+'Networks-ENTWK4'!Q56+'EES-RETAIL4'!Q56+'EEOS-EENGC4'!Q56+'EBS-ECI4'!Q56+'EGEP-EGEPG4'!Q56+'EREC-EREC4'!Q56+'Clean Fuels-EVCORP4'!Q56+'ETS-EGPG4'!Q56</f>
        <v>0</v>
      </c>
      <c r="R56" s="39"/>
      <c r="S56" s="24">
        <f>'Americas-ESGVC4'!S56+'Europe-ECINT4'!S56+'Global Assets-EGA4'!S56+'EGM-EGBLM4'!S56+'EIM-EIM4'!S56+'Networks-ENTWK4'!S56+'EES-RETAIL4'!S56+'EEOS-EENGC4'!S56+'EBS-ECI4'!S56+'EGEP-EGEPG4'!S56+'EREC-EREC4'!S56+'Clean Fuels-EVCORP4'!S56+'ETS-EGPG4'!S56</f>
        <v>0</v>
      </c>
      <c r="T56" s="39"/>
      <c r="U56" s="24">
        <f>'Americas-ESGVC4'!U56+'Europe-ECINT4'!U56+'Global Assets-EGA4'!U56+'EGM-EGBLM4'!U56+'EIM-EIM4'!U56+'Networks-ENTWK4'!U56+'EES-RETAIL4'!U56+'EEOS-EENGC4'!U56+'EBS-ECI4'!U56+'EGEP-EGEPG4'!U56+'EREC-EREC4'!U56+'Clean Fuels-EVCORP4'!U56+'ETS-EGPG4'!U56</f>
        <v>0</v>
      </c>
      <c r="V56" s="39"/>
      <c r="W56" s="24">
        <f>'Americas-ESGVC4'!W56+'Europe-ECINT4'!W56+'Global Assets-EGA4'!W56+'EGM-EGBLM4'!W56+'EIM-EIM4'!W56+'Networks-ENTWK4'!W56+'EES-RETAIL4'!W56+'EEOS-EENGC4'!W56+'EBS-ECI4'!W56+'EGEP-EGEPG4'!W56+'EREC-EREC4'!W56+'Clean Fuels-EVCORP4'!W56+'ETS-EGPG4'!W56</f>
        <v>0</v>
      </c>
      <c r="X56" s="39"/>
      <c r="Y56" s="24">
        <f>'Americas-ESGVC4'!Y56+'Europe-ECINT4'!Y56+'Global Assets-EGA4'!Y56+'EGM-EGBLM4'!Y56+'EIM-EIM4'!Y56+'Networks-ENTWK4'!Y56+'EES-RETAIL4'!Y56+'EEOS-EENGC4'!Y56+'EBS-ECI4'!Y56+'EGEP-EGEPG4'!Y56+'EREC-EREC4'!Y56+'Clean Fuels-EVCORP4'!Y56+'ETS-EGPG4'!Y56</f>
        <v>0</v>
      </c>
      <c r="Z56" s="39"/>
      <c r="AA56" s="24">
        <f>'Americas-ESGVC4'!AA56+'Europe-ECINT4'!AA56+'Global Assets-EGA4'!AA56+'EGM-EGBLM4'!AA56+'EIM-EIM4'!AA56+'Networks-ENTWK4'!AA56+'EES-RETAIL4'!AA56+'EEOS-EENGC4'!AA56+'EBS-ECI4'!AA56+'EGEP-EGEPG4'!AA56+'EREC-EREC4'!AA56+'Clean Fuels-EVCORP4'!AA56+'ETS-EGPG4'!AA56</f>
        <v>0</v>
      </c>
      <c r="AB56" s="9"/>
      <c r="AC56" s="20">
        <f>SUM(E56:AA56)</f>
        <v>-7.1054273576010019E-15</v>
      </c>
    </row>
    <row r="57" spans="1:31" x14ac:dyDescent="0.25">
      <c r="A57" s="9"/>
      <c r="B57" s="9" t="s">
        <v>31</v>
      </c>
      <c r="C57" s="9"/>
      <c r="D57" s="9"/>
      <c r="E57" s="49">
        <f>'Americas-ESGVC4'!E57+'Europe-ECINT4'!E57+'Global Assets-EGA4'!E57+'EGM-EGBLM4'!E57+'EIM-EIM4'!E57+'Networks-ENTWK4'!E57+'EES-RETAIL4'!E57+'EEOS-EENGC4'!E57+'EBS-ECI4'!E57+'EGEP-EGEPG4'!E57+'EREC-EREC4'!E57+'Clean Fuels-EVCORP4'!E57+'ETS-EGPG4'!E57</f>
        <v>-15.799999999999997</v>
      </c>
      <c r="F57" s="51"/>
      <c r="G57" s="49">
        <f>'Americas-ESGVC4'!G57+'Europe-ECINT4'!G57+'Global Assets-EGA4'!G57+'EGM-EGBLM4'!G57+'EIM-EIM4'!G57+'Networks-ENTWK4'!G57+'EES-RETAIL4'!G57+'EEOS-EENGC4'!G57+'EBS-ECI4'!G57+'EGEP-EGEPG4'!G57+'EREC-EREC4'!G57+'Clean Fuels-EVCORP4'!G57+'ETS-EGPG4'!G57</f>
        <v>-12.999999999999996</v>
      </c>
      <c r="H57" s="51"/>
      <c r="I57" s="49">
        <f>'Americas-ESGVC4'!I57+'Europe-ECINT4'!I57+'Global Assets-EGA4'!I57+'EGM-EGBLM4'!I57+'EIM-EIM4'!I57+'Networks-ENTWK4'!I57+'EES-RETAIL4'!I57+'EEOS-EENGC4'!I57+'EBS-ECI4'!I57+'EGEP-EGEPG4'!I57+'EREC-EREC4'!I57+'Clean Fuels-EVCORP4'!I57+'ETS-EGPG4'!I57</f>
        <v>-12.7</v>
      </c>
      <c r="J57" s="51"/>
      <c r="K57" s="49">
        <f>'Americas-ESGVC4'!K57+'Europe-ECINT4'!K57+'Global Assets-EGA4'!K57+'EGM-EGBLM4'!K57+'EIM-EIM4'!K57+'Networks-ENTWK4'!K57+'EES-RETAIL4'!K57+'EEOS-EENGC4'!K57+'EBS-ECI4'!K57+'EGEP-EGEPG4'!K57+'EREC-EREC4'!K57+'Clean Fuels-EVCORP4'!K57+'ETS-EGPG4'!K57</f>
        <v>41.499999999999993</v>
      </c>
      <c r="L57" s="51"/>
      <c r="M57" s="49">
        <f>'Americas-ESGVC4'!M57+'Europe-ECINT4'!M57+'Global Assets-EGA4'!M57+'EGM-EGBLM4'!M57+'EIM-EIM4'!M57+'Networks-ENTWK4'!M57+'EES-RETAIL4'!M57+'EEOS-EENGC4'!M57+'EBS-ECI4'!M57+'EGEP-EGEPG4'!M57+'EREC-EREC4'!M57+'Clean Fuels-EVCORP4'!M57+'ETS-EGPG4'!M57</f>
        <v>0</v>
      </c>
      <c r="N57" s="51"/>
      <c r="O57" s="49">
        <f>'Americas-ESGVC4'!O57+'Europe-ECINT4'!O57+'Global Assets-EGA4'!O57+'EGM-EGBLM4'!O57+'EIM-EIM4'!O57+'Networks-ENTWK4'!O57+'EES-RETAIL4'!O57+'EEOS-EENGC4'!O57+'EBS-ECI4'!O57+'EGEP-EGEPG4'!O57+'EREC-EREC4'!O57+'Clean Fuels-EVCORP4'!O57+'ETS-EGPG4'!O57</f>
        <v>0</v>
      </c>
      <c r="P57" s="51"/>
      <c r="Q57" s="49">
        <f>'Americas-ESGVC4'!Q57+'Europe-ECINT4'!Q57+'Global Assets-EGA4'!Q57+'EGM-EGBLM4'!Q57+'EIM-EIM4'!Q57+'Networks-ENTWK4'!Q57+'EES-RETAIL4'!Q57+'EEOS-EENGC4'!Q57+'EBS-ECI4'!Q57+'EGEP-EGEPG4'!Q57+'EREC-EREC4'!Q57+'Clean Fuels-EVCORP4'!Q57+'ETS-EGPG4'!Q57</f>
        <v>0</v>
      </c>
      <c r="R57" s="51"/>
      <c r="S57" s="49">
        <f>'Americas-ESGVC4'!S57+'Europe-ECINT4'!S57+'Global Assets-EGA4'!S57+'EGM-EGBLM4'!S57+'EIM-EIM4'!S57+'Networks-ENTWK4'!S57+'EES-RETAIL4'!S57+'EEOS-EENGC4'!S57+'EBS-ECI4'!S57+'EGEP-EGEPG4'!S57+'EREC-EREC4'!S57+'Clean Fuels-EVCORP4'!S57+'ETS-EGPG4'!S57</f>
        <v>0</v>
      </c>
      <c r="T57" s="51"/>
      <c r="U57" s="49">
        <f>'Americas-ESGVC4'!U57+'Europe-ECINT4'!U57+'Global Assets-EGA4'!U57+'EGM-EGBLM4'!U57+'EIM-EIM4'!U57+'Networks-ENTWK4'!U57+'EES-RETAIL4'!U57+'EEOS-EENGC4'!U57+'EBS-ECI4'!U57+'EGEP-EGEPG4'!U57+'EREC-EREC4'!U57+'Clean Fuels-EVCORP4'!U57+'ETS-EGPG4'!U57</f>
        <v>0</v>
      </c>
      <c r="V57" s="51"/>
      <c r="W57" s="49">
        <f>'Americas-ESGVC4'!W57+'Europe-ECINT4'!W57+'Global Assets-EGA4'!W57+'EGM-EGBLM4'!W57+'EIM-EIM4'!W57+'Networks-ENTWK4'!W57+'EES-RETAIL4'!W57+'EEOS-EENGC4'!W57+'EBS-ECI4'!W57+'EGEP-EGEPG4'!W57+'EREC-EREC4'!W57+'Clean Fuels-EVCORP4'!W57+'ETS-EGPG4'!W57</f>
        <v>0</v>
      </c>
      <c r="X57" s="51"/>
      <c r="Y57" s="49">
        <f>'Americas-ESGVC4'!Y57+'Europe-ECINT4'!Y57+'Global Assets-EGA4'!Y57+'EGM-EGBLM4'!Y57+'EIM-EIM4'!Y57+'Networks-ENTWK4'!Y57+'EES-RETAIL4'!Y57+'EEOS-EENGC4'!Y57+'EBS-ECI4'!Y57+'EGEP-EGEPG4'!Y57+'EREC-EREC4'!Y57+'Clean Fuels-EVCORP4'!Y57+'ETS-EGPG4'!Y57</f>
        <v>0</v>
      </c>
      <c r="Z57" s="34"/>
      <c r="AA57" s="49">
        <f>'Americas-ESGVC4'!AA57+'Europe-ECINT4'!AA57+'Global Assets-EGA4'!AA57+'EGM-EGBLM4'!AA57+'EIM-EIM4'!AA57+'Networks-ENTWK4'!AA57+'EES-RETAIL4'!AA57+'EEOS-EENGC4'!AA57+'EBS-ECI4'!AA57+'EGEP-EGEPG4'!AA57+'EREC-EREC4'!AA57+'Clean Fuels-EVCORP4'!AA57+'ETS-EGPG4'!AA57</f>
        <v>0</v>
      </c>
      <c r="AB57" s="40"/>
      <c r="AC57" s="19">
        <f>SUM(E57:AA57)</f>
        <v>0</v>
      </c>
      <c r="AD57" s="36"/>
      <c r="AE57" s="36"/>
    </row>
    <row r="58" spans="1:31" ht="13.8" thickBot="1" x14ac:dyDescent="0.3">
      <c r="A58" s="15" t="s">
        <v>34</v>
      </c>
      <c r="B58" s="15"/>
      <c r="C58" s="15"/>
      <c r="D58" s="15"/>
      <c r="E58" s="57">
        <f>E53+E56+E57</f>
        <v>12.000000000000004</v>
      </c>
      <c r="F58" s="15"/>
      <c r="G58" s="57">
        <f>G53+G56+G57</f>
        <v>34.900000000000006</v>
      </c>
      <c r="H58" s="15"/>
      <c r="I58" s="57">
        <f>I53+I56+I57</f>
        <v>4.2999999999999972</v>
      </c>
      <c r="J58" s="15"/>
      <c r="K58" s="57">
        <f>K53+K56+K57</f>
        <v>201.3</v>
      </c>
      <c r="L58" s="15"/>
      <c r="M58" s="57">
        <f>M53+M56+M57</f>
        <v>108.7</v>
      </c>
      <c r="N58" s="15"/>
      <c r="O58" s="57">
        <f>O53+O56+O57</f>
        <v>108.7</v>
      </c>
      <c r="P58" s="15"/>
      <c r="Q58" s="57">
        <f>Q53+Q56+Q57</f>
        <v>108.7</v>
      </c>
      <c r="R58" s="15"/>
      <c r="S58" s="57">
        <f>S53+S56+S57</f>
        <v>108.7</v>
      </c>
      <c r="T58" s="15"/>
      <c r="U58" s="57">
        <f>U53+U56+U57</f>
        <v>108.7</v>
      </c>
      <c r="V58" s="15"/>
      <c r="W58" s="57">
        <f>W53+W56+W57</f>
        <v>108.7</v>
      </c>
      <c r="X58" s="15"/>
      <c r="Y58" s="57">
        <f>Y53+Y56+Y57</f>
        <v>108.7</v>
      </c>
      <c r="Z58" s="15"/>
      <c r="AA58" s="57">
        <f>AA53+AA56+AA57</f>
        <v>108.7</v>
      </c>
      <c r="AB58" s="15"/>
      <c r="AC58" s="57">
        <f>SUM(E58:AA58)</f>
        <v>1122.1000000000001</v>
      </c>
    </row>
    <row r="59" spans="1:31" ht="13.8" thickTop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</sheetData>
  <phoneticPr fontId="0" type="noConversion"/>
  <pageMargins left="0" right="0" top="0.25" bottom="0" header="0" footer="0"/>
  <pageSetup scale="6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6" zoomScaleNormal="100" workbookViewId="0">
      <selection activeCell="D13" sqref="D13"/>
    </sheetView>
  </sheetViews>
  <sheetFormatPr defaultRowHeight="13.2" outlineLevelRow="1" x14ac:dyDescent="0.25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 x14ac:dyDescent="0.3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6" x14ac:dyDescent="0.3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 x14ac:dyDescent="0.3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5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5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5">
      <c r="A6" s="31" t="s">
        <v>117</v>
      </c>
      <c r="B6" s="9"/>
      <c r="C6" s="9"/>
      <c r="D6" s="9"/>
      <c r="E6" s="31" t="str">
        <f>$A$6</f>
        <v>EENGC4</v>
      </c>
      <c r="F6" s="10"/>
      <c r="G6" s="31" t="str">
        <f>$A$6</f>
        <v>EENGC4</v>
      </c>
      <c r="H6" s="10"/>
      <c r="I6" s="31" t="str">
        <f>$A$6</f>
        <v>EENGC4</v>
      </c>
      <c r="J6" s="10"/>
      <c r="K6" s="31" t="str">
        <f>$A$6</f>
        <v>EENGC4</v>
      </c>
      <c r="L6" s="10"/>
      <c r="M6" s="31" t="str">
        <f>$A$6</f>
        <v>EENGC4</v>
      </c>
      <c r="N6" s="10"/>
      <c r="O6" s="31" t="str">
        <f>$A$6</f>
        <v>EENGC4</v>
      </c>
      <c r="P6" s="10"/>
      <c r="Q6" s="31" t="str">
        <f>$A$6</f>
        <v>EENGC4</v>
      </c>
      <c r="R6" s="10"/>
      <c r="S6" s="31" t="str">
        <f>$A$6</f>
        <v>EENGC4</v>
      </c>
      <c r="T6" s="10"/>
      <c r="U6" s="31" t="str">
        <f>$A$6</f>
        <v>EENGC4</v>
      </c>
      <c r="V6" s="10"/>
      <c r="W6" s="31" t="str">
        <f>$A$6</f>
        <v>EENGC4</v>
      </c>
      <c r="X6" s="10"/>
      <c r="Y6" s="31" t="str">
        <f>$A$6</f>
        <v>EENGC4</v>
      </c>
      <c r="Z6" s="10"/>
      <c r="AA6" s="31" t="str">
        <f>$A$6</f>
        <v>EENGC4</v>
      </c>
      <c r="AB6" s="10"/>
      <c r="AC6" s="10"/>
    </row>
    <row r="7" spans="1:29" x14ac:dyDescent="0.25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5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5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5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5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5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5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5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-0.1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5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5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5">
      <c r="A17" s="9"/>
      <c r="B17" s="9"/>
      <c r="C17" s="3" t="s">
        <v>42</v>
      </c>
      <c r="D17" s="17">
        <f>-ROUND(_xll.HPVAL($A$6,$A$7,"TOT_INV_CONSUB",$A$8,"YTD","CORP")/1000000,1)</f>
        <v>-958.5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5">
      <c r="A18" s="9"/>
      <c r="B18" s="9"/>
      <c r="C18" s="3">
        <v>51</v>
      </c>
      <c r="D18" s="17">
        <f>-ROUND(_xll.HPVAL($A$6,$A$7,"0051",$A$8,"YTD","CORP")/1000000,1)</f>
        <v>-57.8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5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5">
      <c r="A20" s="9"/>
      <c r="B20" s="9"/>
      <c r="C20" s="3">
        <v>37</v>
      </c>
      <c r="D20" s="17">
        <f>-ROUND(_xll.HPVAL($A$6,$A$7,"0037",$A$8,"YTD","CORP")/1000000,1)</f>
        <v>-6.2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5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5">
      <c r="A22" s="9"/>
      <c r="B22" s="9"/>
      <c r="C22" s="3">
        <v>486</v>
      </c>
      <c r="D22" s="17">
        <f>ROUND(_xll.HPVAL($A$6,$A$7,"0486",$A$8,"YTD","CORP")/1000000,1)</f>
        <v>-0.2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5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5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5">
      <c r="A25" s="9"/>
      <c r="B25" s="9"/>
      <c r="C25" s="3">
        <v>660</v>
      </c>
      <c r="D25" s="17">
        <f>ROUND(_xll.HPVAL($A$6,$A$7,"0660",$A$8,"YTD","CORP")/1000000,1)</f>
        <v>-234.9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5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5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5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5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5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5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5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5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5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 x14ac:dyDescent="0.3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5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5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5">
      <c r="A39" s="15" t="s">
        <v>23</v>
      </c>
      <c r="B39" s="15"/>
      <c r="C39" s="15"/>
      <c r="D39" s="15"/>
      <c r="E39" s="23">
        <v>79</v>
      </c>
      <c r="F39" s="15"/>
      <c r="G39" s="23">
        <f>E49</f>
        <v>59.04999999999994</v>
      </c>
      <c r="H39" s="15"/>
      <c r="I39" s="23">
        <f>G49</f>
        <v>62.250000000000071</v>
      </c>
      <c r="J39" s="15"/>
      <c r="K39" s="23">
        <f>I49</f>
        <v>71.849999999999994</v>
      </c>
      <c r="L39" s="15"/>
      <c r="M39" s="23">
        <f>K49</f>
        <v>154.6</v>
      </c>
      <c r="N39" s="15"/>
      <c r="O39" s="23">
        <f>M49</f>
        <v>154.6</v>
      </c>
      <c r="P39" s="15"/>
      <c r="Q39" s="23">
        <f>O49</f>
        <v>154.6</v>
      </c>
      <c r="R39" s="15"/>
      <c r="S39" s="23">
        <f>Q49</f>
        <v>154.6</v>
      </c>
      <c r="T39" s="15"/>
      <c r="U39" s="23">
        <f>S49</f>
        <v>154.6</v>
      </c>
      <c r="V39" s="15"/>
      <c r="W39" s="23">
        <f>U49</f>
        <v>154.6</v>
      </c>
      <c r="X39" s="15"/>
      <c r="Y39" s="23">
        <f>W49</f>
        <v>154.6</v>
      </c>
      <c r="Z39" s="15"/>
      <c r="AA39" s="23">
        <f>Y49</f>
        <v>154.6</v>
      </c>
      <c r="AB39" s="15"/>
      <c r="AC39" s="23"/>
    </row>
    <row r="40" spans="1:29" x14ac:dyDescent="0.25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5">
      <c r="A41" s="8" t="s">
        <v>93</v>
      </c>
      <c r="B41" s="9"/>
      <c r="C41" s="9"/>
      <c r="D41" s="9"/>
      <c r="E41" s="24">
        <f>SUM(G$75:G$84)+G$90</f>
        <v>-60.20000000000001</v>
      </c>
      <c r="F41" s="9"/>
      <c r="G41" s="24">
        <f>SUM(K$75:K$84)+K$90</f>
        <v>9.3000000000000149</v>
      </c>
      <c r="H41" s="24"/>
      <c r="I41" s="24">
        <f>SUM(O$75:O$84)+O$90</f>
        <v>19.19999999999996</v>
      </c>
      <c r="J41" s="24"/>
      <c r="K41" s="24">
        <f>SUM(S$75:S$84)+S$90</f>
        <v>-267.39999999999998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-299.10000000000002</v>
      </c>
    </row>
    <row r="42" spans="1:29" x14ac:dyDescent="0.25">
      <c r="A42" s="8" t="s">
        <v>108</v>
      </c>
      <c r="B42" s="9"/>
      <c r="C42" s="9"/>
      <c r="D42" s="9"/>
      <c r="E42" s="49">
        <f>SUM(G$84:G$89)+SUM(G$91:G$96)+G$74</f>
        <v>20.299999999999898</v>
      </c>
      <c r="F42" s="9"/>
      <c r="G42" s="49">
        <f>SUM(K$84:K$89)+SUM(K$91:K$96)+K$74</f>
        <v>-2.8999999999997499</v>
      </c>
      <c r="H42" s="24"/>
      <c r="I42" s="49">
        <f>SUM(O$84:O$89)+SUM(O$91:O$96)+O$74</f>
        <v>-1.1368683772161603E-13</v>
      </c>
      <c r="J42" s="24"/>
      <c r="K42" s="49">
        <f>SUM(S$84:S$89)+SUM(S$91:S$96)+S$74</f>
        <v>432.9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5">
      <c r="A43" s="8" t="s">
        <v>94</v>
      </c>
      <c r="B43" s="9"/>
      <c r="C43" s="9"/>
      <c r="D43" s="9"/>
      <c r="E43" s="24">
        <f>SUM(E41:E42)</f>
        <v>-39.900000000000112</v>
      </c>
      <c r="F43" s="9"/>
      <c r="G43" s="24">
        <f>SUM(G41:G42)</f>
        <v>6.400000000000265</v>
      </c>
      <c r="H43" s="24"/>
      <c r="I43" s="24">
        <f>SUM(I41:I42)</f>
        <v>19.199999999999847</v>
      </c>
      <c r="J43" s="24"/>
      <c r="K43" s="24">
        <f>SUM(K41:K42)</f>
        <v>165.5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5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5">
      <c r="A47" s="9" t="s">
        <v>20</v>
      </c>
      <c r="B47" s="9"/>
      <c r="C47" s="9"/>
      <c r="D47" s="9"/>
      <c r="E47" s="28">
        <f>E43*E45</f>
        <v>-19.950000000000056</v>
      </c>
      <c r="F47" s="9"/>
      <c r="G47" s="28">
        <f>G43*G45</f>
        <v>3.2000000000001325</v>
      </c>
      <c r="H47" s="9"/>
      <c r="I47" s="28">
        <f>I43*I45</f>
        <v>9.5999999999999233</v>
      </c>
      <c r="J47" s="9"/>
      <c r="K47" s="28">
        <f>K43*K45</f>
        <v>82.75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5">
      <c r="A49" s="15" t="s">
        <v>24</v>
      </c>
      <c r="B49" s="15"/>
      <c r="C49" s="15"/>
      <c r="D49" s="15"/>
      <c r="E49" s="23">
        <f>E39+E47</f>
        <v>59.04999999999994</v>
      </c>
      <c r="F49" s="15"/>
      <c r="G49" s="23">
        <f>G39+G47</f>
        <v>62.250000000000071</v>
      </c>
      <c r="H49" s="15"/>
      <c r="I49" s="23">
        <f>I39+I47</f>
        <v>71.849999999999994</v>
      </c>
      <c r="J49" s="15"/>
      <c r="K49" s="23">
        <f>K39+K47</f>
        <v>154.6</v>
      </c>
      <c r="L49" s="15"/>
      <c r="M49" s="23">
        <f>M39+M47</f>
        <v>154.6</v>
      </c>
      <c r="N49" s="15"/>
      <c r="O49" s="23">
        <f>O39+O47</f>
        <v>154.6</v>
      </c>
      <c r="P49" s="15"/>
      <c r="Q49" s="23">
        <f>Q39+Q47</f>
        <v>154.6</v>
      </c>
      <c r="R49" s="15"/>
      <c r="S49" s="23">
        <f>S39+S47</f>
        <v>154.6</v>
      </c>
      <c r="T49" s="15"/>
      <c r="U49" s="23">
        <f>U39+U47</f>
        <v>154.6</v>
      </c>
      <c r="V49" s="15"/>
      <c r="W49" s="23">
        <f>W39+W47</f>
        <v>154.6</v>
      </c>
      <c r="X49" s="15"/>
      <c r="Y49" s="23">
        <f>Y39+Y47</f>
        <v>154.6</v>
      </c>
      <c r="Z49" s="15"/>
      <c r="AA49" s="23">
        <f>AA39+AA47</f>
        <v>154.6</v>
      </c>
      <c r="AB49" s="15"/>
      <c r="AC49" s="23"/>
    </row>
    <row r="50" spans="1:3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5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5">
      <c r="A53" s="15" t="s">
        <v>29</v>
      </c>
      <c r="B53" s="15"/>
      <c r="C53" s="15"/>
      <c r="D53" s="15"/>
      <c r="E53" s="25">
        <f>ROUND(E49*E51,1)</f>
        <v>0.4</v>
      </c>
      <c r="F53" s="15"/>
      <c r="G53" s="25">
        <f>ROUND(G49*G51,1)</f>
        <v>0.4</v>
      </c>
      <c r="H53" s="25"/>
      <c r="I53" s="25">
        <f>ROUND(I49*I51,1)</f>
        <v>0.4</v>
      </c>
      <c r="J53" s="25"/>
      <c r="K53" s="25">
        <f>ROUND(K49*K51,1)</f>
        <v>1</v>
      </c>
      <c r="L53" s="25"/>
      <c r="M53" s="25">
        <f>ROUND(M49*M51,1)</f>
        <v>1</v>
      </c>
      <c r="N53" s="25"/>
      <c r="O53" s="25">
        <f>ROUND(O49*O51,1)</f>
        <v>1</v>
      </c>
      <c r="P53" s="25"/>
      <c r="Q53" s="25">
        <f>ROUND(Q49*Q51,1)</f>
        <v>1</v>
      </c>
      <c r="R53" s="25"/>
      <c r="S53" s="25">
        <f>ROUND(S49*S51,1)</f>
        <v>1</v>
      </c>
      <c r="T53" s="25"/>
      <c r="U53" s="25">
        <f>ROUND(U49*U51,1)</f>
        <v>1</v>
      </c>
      <c r="V53" s="25"/>
      <c r="W53" s="25">
        <f>ROUND(W49*W51,1)</f>
        <v>1</v>
      </c>
      <c r="X53" s="25"/>
      <c r="Y53" s="25">
        <f>ROUND(Y49*Y51,1)</f>
        <v>1</v>
      </c>
      <c r="Z53" s="25"/>
      <c r="AA53" s="25">
        <f>ROUND(AA49*AA51,1)</f>
        <v>1</v>
      </c>
      <c r="AB53" s="25"/>
      <c r="AC53" s="25">
        <f>SUM(E53:AA53)</f>
        <v>10.199999999999999</v>
      </c>
    </row>
    <row r="54" spans="1:3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5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5">
      <c r="A56" s="9"/>
      <c r="B56" s="9" t="s">
        <v>104</v>
      </c>
      <c r="C56" s="9"/>
      <c r="D56" s="9"/>
      <c r="E56" s="17">
        <f>G111</f>
        <v>0</v>
      </c>
      <c r="F56" s="39"/>
      <c r="G56" s="17">
        <f>K111</f>
        <v>0</v>
      </c>
      <c r="H56" s="39"/>
      <c r="I56" s="17">
        <f>O111</f>
        <v>0</v>
      </c>
      <c r="J56" s="39"/>
      <c r="K56" s="17">
        <f>S111</f>
        <v>0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5">
      <c r="A57" s="9"/>
      <c r="B57" s="9" t="s">
        <v>31</v>
      </c>
      <c r="C57" s="9"/>
      <c r="D57" s="9"/>
      <c r="E57" s="34">
        <f>G121</f>
        <v>0.2</v>
      </c>
      <c r="F57" s="51"/>
      <c r="G57" s="34">
        <f>K121</f>
        <v>9.9999999999999978E-2</v>
      </c>
      <c r="H57" s="51"/>
      <c r="I57" s="34">
        <f>O121</f>
        <v>0.20000000000000004</v>
      </c>
      <c r="J57" s="51"/>
      <c r="K57" s="34">
        <f>S121</f>
        <v>-0.5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0</v>
      </c>
      <c r="AD57" s="36"/>
      <c r="AE57" s="36"/>
    </row>
    <row r="58" spans="1:31" ht="13.8" thickBot="1" x14ac:dyDescent="0.3">
      <c r="A58" s="15" t="s">
        <v>34</v>
      </c>
      <c r="B58" s="15"/>
      <c r="C58" s="15"/>
      <c r="D58" s="15"/>
      <c r="E58" s="57">
        <f>E53+E56+E57</f>
        <v>0.60000000000000009</v>
      </c>
      <c r="F58" s="15"/>
      <c r="G58" s="57">
        <f>G53+G56+G57</f>
        <v>0.5</v>
      </c>
      <c r="H58" s="15"/>
      <c r="I58" s="57">
        <f>I53+I56+I57</f>
        <v>0.60000000000000009</v>
      </c>
      <c r="J58" s="15"/>
      <c r="K58" s="57">
        <f>K53+K56+K57</f>
        <v>0.5</v>
      </c>
      <c r="L58" s="15"/>
      <c r="M58" s="57">
        <f>M53+M56+M57</f>
        <v>1</v>
      </c>
      <c r="N58" s="15"/>
      <c r="O58" s="57">
        <f>O53+O56+O57</f>
        <v>1</v>
      </c>
      <c r="P58" s="15"/>
      <c r="Q58" s="57">
        <f>Q53+Q56+Q57</f>
        <v>1</v>
      </c>
      <c r="R58" s="15"/>
      <c r="S58" s="57">
        <f>S53+S56+S57</f>
        <v>1</v>
      </c>
      <c r="T58" s="15"/>
      <c r="U58" s="57">
        <f>U53+U56+U57</f>
        <v>1</v>
      </c>
      <c r="V58" s="15"/>
      <c r="W58" s="57">
        <f>W53+W56+W57</f>
        <v>1</v>
      </c>
      <c r="X58" s="15"/>
      <c r="Y58" s="57">
        <f>Y53+Y56+Y57</f>
        <v>1</v>
      </c>
      <c r="Z58" s="15"/>
      <c r="AA58" s="57">
        <f>AA53+AA56+AA57</f>
        <v>1</v>
      </c>
      <c r="AB58" s="15"/>
      <c r="AC58" s="57">
        <f>SUM(E58:AA58)</f>
        <v>10.199999999999999</v>
      </c>
    </row>
    <row r="59" spans="1:31" ht="13.8" thickTop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5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5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5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5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5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5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5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5">
      <c r="B68" s="9" t="s">
        <v>51</v>
      </c>
      <c r="C68" s="9" t="s">
        <v>52</v>
      </c>
      <c r="D68" s="9"/>
    </row>
    <row r="70" spans="1:51" x14ac:dyDescent="0.25">
      <c r="C70" s="15" t="s">
        <v>109</v>
      </c>
    </row>
    <row r="72" spans="1:51" x14ac:dyDescent="0.25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5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5">
      <c r="A74" s="41" t="s">
        <v>42</v>
      </c>
      <c r="C74" s="17">
        <f>-ROUND(_xll.HPVAL($A$6,$A$7,A74,$A$8,"YTD","CORP")/1000000,1)</f>
        <v>-958.5</v>
      </c>
      <c r="D74" s="17"/>
      <c r="E74" s="17">
        <f>-ROUND(_xll.HPVAL($E$6,$E$7,A74,$E$8,"YTD","CORP")/1000000,1)</f>
        <v>-959.4</v>
      </c>
      <c r="G74" s="44">
        <f>C74-E74</f>
        <v>0.89999999999997726</v>
      </c>
      <c r="H74" s="9"/>
      <c r="I74" s="17">
        <f>-ROUND(_xll.HPVAL($G$6,$G$7,$A$74,$G$8,"YTD","CORP")/1000000,1)</f>
        <v>-960.7</v>
      </c>
      <c r="J74" s="24"/>
      <c r="K74" s="44">
        <f>E74-I74</f>
        <v>1.3000000000000682</v>
      </c>
      <c r="M74" s="17">
        <f>-ROUND(_xll.HPVAL($I$6,$I$7,$A$74,$I$8,"YTD","CORP")/1000000,1)</f>
        <v>-846.4</v>
      </c>
      <c r="N74" s="24"/>
      <c r="O74" s="44">
        <f>I74-M74</f>
        <v>-114.30000000000007</v>
      </c>
      <c r="Q74" s="17">
        <f>-ROUND(_xll.HPVAL($K$6,$K$7,$A$74,$K$8,"YTD","CORP")/1000000,1)</f>
        <v>0</v>
      </c>
      <c r="R74" s="24"/>
      <c r="S74" s="44">
        <f>M74-Q74</f>
        <v>-846.4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5">
      <c r="A75" s="42" t="s">
        <v>58</v>
      </c>
      <c r="C75" s="17">
        <f>-ROUND(_xll.HPVAL($A$6,$A$7,A75,$A$8,"YTD","CORP")/1000000,1)</f>
        <v>-57.8</v>
      </c>
      <c r="D75" s="17"/>
      <c r="E75" s="17">
        <f>-ROUND(_xll.HPVAL($E$6,$E$7,A75,$E$8,"YTD","CORP")/1000000,1)</f>
        <v>-54.5</v>
      </c>
      <c r="G75" s="44">
        <f>C75-E75</f>
        <v>-3.2999999999999972</v>
      </c>
      <c r="H75" s="9"/>
      <c r="I75" s="17">
        <f>-ROUND(_xll.HPVAL($G$6,$G$7,$A$75,$G$8,"YTD","CORP")/1000000,1)</f>
        <v>-51.1</v>
      </c>
      <c r="J75" s="24"/>
      <c r="K75" s="44">
        <f>E75-I75</f>
        <v>-3.3999999999999986</v>
      </c>
      <c r="M75" s="17">
        <f>-ROUND(_xll.HPVAL($I$6,$I$7,$A$75,$I$8,"YTD","CORP")/1000000,1)</f>
        <v>-49.3</v>
      </c>
      <c r="N75" s="24"/>
      <c r="O75" s="44">
        <f>I75-M75</f>
        <v>-1.8000000000000043</v>
      </c>
      <c r="Q75" s="17">
        <f>-ROUND(_xll.HPVAL($K$6,$K$7,$A$75,$K$8,"YTD","CORP")/1000000,1)</f>
        <v>0</v>
      </c>
      <c r="R75" s="24"/>
      <c r="S75" s="44">
        <f>M75-Q75</f>
        <v>-49.3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5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5">
      <c r="A77" s="42" t="s">
        <v>60</v>
      </c>
      <c r="C77" s="17">
        <f>-ROUND(_xll.HPVAL($A$6,$A$7,A77,$A$8,"YTD","CORP")/1000000,1)</f>
        <v>-6.2</v>
      </c>
      <c r="D77" s="17"/>
      <c r="E77" s="17">
        <f>-ROUND(_xll.HPVAL($E$6,$E$7,A77,$E$8,"YTD","CORP")/1000000,1)</f>
        <v>-5.5</v>
      </c>
      <c r="G77" s="44">
        <f>C77-E77</f>
        <v>-0.70000000000000018</v>
      </c>
      <c r="H77" s="9"/>
      <c r="I77" s="17">
        <f>-ROUND(_xll.HPVAL($G$6,$G$7,$A$77,$G$8,"YTD","CORP")/1000000,1)</f>
        <v>-7.2</v>
      </c>
      <c r="J77" s="24"/>
      <c r="K77" s="44">
        <f>E77-I77</f>
        <v>1.7000000000000002</v>
      </c>
      <c r="M77" s="17">
        <f>-ROUND(_xll.HPVAL($I$6,$I$7,$A$77,$I$8,"YTD","CORP")/1000000,1)</f>
        <v>-6.1</v>
      </c>
      <c r="N77" s="24"/>
      <c r="O77" s="44">
        <f>I77-M77</f>
        <v>-1.1000000000000005</v>
      </c>
      <c r="Q77" s="17">
        <f>-ROUND(_xll.HPVAL($K$6,$K$7,$A$77,$K$8,"YTD","CORP")/1000000,1)</f>
        <v>0</v>
      </c>
      <c r="R77" s="24"/>
      <c r="S77" s="44">
        <f>M77-Q77</f>
        <v>-6.1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5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5">
      <c r="A79" s="42" t="s">
        <v>62</v>
      </c>
      <c r="C79" s="17">
        <f>ROUND(_xll.HPVAL($A$6,$A$7,A79,$A$8,"YTD","CORP")/1000000,1)</f>
        <v>-0.2</v>
      </c>
      <c r="D79" s="17"/>
      <c r="E79" s="17">
        <f>ROUND(_xll.HPVAL($E$6,$E$7,A79,$E$8,"YTD","CORP")/1000000,1)</f>
        <v>48.6</v>
      </c>
      <c r="G79" s="44">
        <f t="shared" ref="G79:G89" si="0">+C79-E79</f>
        <v>-48.800000000000004</v>
      </c>
      <c r="H79" s="9"/>
      <c r="I79" s="17">
        <f>ROUND(_xll.HPVAL($G$6,$G$7,$A$79,$G$8,"YTD","CORP")/1000000,1)</f>
        <v>50.9</v>
      </c>
      <c r="J79" s="24"/>
      <c r="K79" s="44">
        <f t="shared" ref="K79:K89" si="1">+E79-I79</f>
        <v>-2.2999999999999972</v>
      </c>
      <c r="M79" s="17">
        <f>ROUND(_xll.HPVAL($I$6,$I$7,$A$79,$I$8,"YTD","CORP")/1000000,1)</f>
        <v>49.9</v>
      </c>
      <c r="N79" s="24"/>
      <c r="O79" s="44">
        <f t="shared" ref="O79:O89" si="2">+I79-M79</f>
        <v>1</v>
      </c>
      <c r="Q79" s="17">
        <f>ROUND(_xll.HPVAL($K$6,$K$7,$A$79,$K$8,"YTD","CORP")/1000000,1)</f>
        <v>0</v>
      </c>
      <c r="R79" s="24"/>
      <c r="S79" s="44">
        <f t="shared" ref="S79:S89" si="3">+M79-Q79</f>
        <v>49.9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5">
      <c r="A80" s="42" t="s">
        <v>63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 t="shared" si="0"/>
        <v>0</v>
      </c>
      <c r="H80" s="9"/>
      <c r="I80" s="17">
        <f>ROUND(_xll.HPVAL($G$6,$G$7,$A$80,$G$8,"YTD","CORP")/1000000,1)</f>
        <v>0</v>
      </c>
      <c r="J80" s="24"/>
      <c r="K80" s="44">
        <f t="shared" si="1"/>
        <v>0</v>
      </c>
      <c r="M80" s="17">
        <f>ROUND(_xll.HPVAL($I$6,$I$7,$A$80,$I$8,"YTD","CORP")/1000000,1)</f>
        <v>0</v>
      </c>
      <c r="N80" s="24"/>
      <c r="O80" s="44">
        <f t="shared" si="2"/>
        <v>0</v>
      </c>
      <c r="Q80" s="17">
        <f>ROUND(_xll.HPVAL($K$6,$K$7,$A$80,$K$8,"YTD","CORP")/1000000,1)</f>
        <v>0</v>
      </c>
      <c r="R80" s="24"/>
      <c r="S80" s="44">
        <f t="shared" si="3"/>
        <v>0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5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5">
      <c r="A82" s="42" t="s">
        <v>65</v>
      </c>
      <c r="C82" s="17">
        <f>ROUND(_xll.HPVAL($A$6,$A$7,A82,$A$8,"YTD","CORP")/1000000,1)</f>
        <v>-234.9</v>
      </c>
      <c r="D82" s="17"/>
      <c r="E82" s="17">
        <f>ROUND(_xll.HPVAL($E$6,$E$7,A82,$E$8,"YTD","CORP")/1000000,1)</f>
        <v>-227.5</v>
      </c>
      <c r="G82" s="44">
        <f t="shared" si="0"/>
        <v>-7.4000000000000057</v>
      </c>
      <c r="H82" s="9"/>
      <c r="I82" s="17">
        <f>ROUND(_xll.HPVAL($G$6,$G$7,$A$82,$G$8,"YTD","CORP")/1000000,1)</f>
        <v>-240.8</v>
      </c>
      <c r="J82" s="24"/>
      <c r="K82" s="44">
        <f t="shared" si="1"/>
        <v>13.300000000000011</v>
      </c>
      <c r="M82" s="17">
        <f>ROUND(_xll.HPVAL($I$6,$I$7,$A$82,$I$8,"YTD","CORP")/1000000,1)</f>
        <v>-261.89999999999998</v>
      </c>
      <c r="N82" s="24"/>
      <c r="O82" s="44">
        <f t="shared" si="2"/>
        <v>21.099999999999966</v>
      </c>
      <c r="Q82" s="17">
        <f>ROUND(_xll.HPVAL($K$6,$K$7,$A$82,$K$8,"YTD","CORP")/1000000,1)</f>
        <v>0</v>
      </c>
      <c r="R82" s="24"/>
      <c r="S82" s="44">
        <f t="shared" si="3"/>
        <v>-261.89999999999998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5">
      <c r="A83" s="42" t="s">
        <v>66</v>
      </c>
      <c r="C83" s="17">
        <f>ROUND(_xll.HPVAL($A$6,$A$7,A83,$A$8,"YTD","CORP")/1000000,1)</f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5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5">
      <c r="A85" s="42" t="s">
        <v>68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5">
      <c r="A86" s="42" t="s">
        <v>69</v>
      </c>
      <c r="C86" s="17">
        <f>ROUND(_xll.HPVAL($A$6,$A$7,A86,$A$8,"YTD","CORP")/1000000,1)</f>
        <v>296.5</v>
      </c>
      <c r="D86" s="17"/>
      <c r="E86" s="17">
        <f>ROUND(_xll.HPVAL($E$6,$E$7,A86,$E$8,"YTD","CORP")/1000000,1)</f>
        <v>296.5</v>
      </c>
      <c r="G86" s="44">
        <f t="shared" si="0"/>
        <v>0</v>
      </c>
      <c r="H86" s="9"/>
      <c r="I86" s="17">
        <f>ROUND(_xll.HPVAL($G$6,$G$7,$A$86,$G$8,"YTD","CORP")/1000000,1)</f>
        <v>296.5</v>
      </c>
      <c r="J86" s="24"/>
      <c r="K86" s="44">
        <f t="shared" si="1"/>
        <v>0</v>
      </c>
      <c r="M86" s="17">
        <f>ROUND(_xll.HPVAL($I$6,$I$7,$A$86,$I$8,"YTD","CORP")/1000000,1)</f>
        <v>296.5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296.5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5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5">
      <c r="A88" s="42" t="s">
        <v>71</v>
      </c>
      <c r="C88" s="17">
        <f>ROUND(_xll.HPVAL($A$6,$A$7,A88,$A$8,"YTD","CORP")/1000000,1)</f>
        <v>789.7</v>
      </c>
      <c r="D88" s="17"/>
      <c r="E88" s="17">
        <f>ROUND(_xll.HPVAL($E$6,$E$7,A88,$E$8,"YTD","CORP")/1000000,1)</f>
        <v>1092.9000000000001</v>
      </c>
      <c r="G88" s="44">
        <f t="shared" si="0"/>
        <v>-303.20000000000005</v>
      </c>
      <c r="H88" s="9"/>
      <c r="I88" s="17">
        <f>ROUND(_xll.HPVAL($G$6,$G$7,$A$88,$G$8,"YTD","CORP")/1000000,1)</f>
        <v>1097.0999999999999</v>
      </c>
      <c r="J88" s="24"/>
      <c r="K88" s="44">
        <f t="shared" si="1"/>
        <v>-4.1999999999998181</v>
      </c>
      <c r="M88" s="17">
        <f>ROUND(_xll.HPVAL($I$6,$I$7,$A$88,$I$8,"YTD","CORP")/1000000,1)</f>
        <v>982.8</v>
      </c>
      <c r="N88" s="24"/>
      <c r="O88" s="44">
        <f t="shared" si="2"/>
        <v>114.29999999999995</v>
      </c>
      <c r="Q88" s="17">
        <f>ROUND(_xll.HPVAL($K$6,$K$7,$A$88,$K$8,"YTD","CORP")/1000000,1)</f>
        <v>0</v>
      </c>
      <c r="R88" s="24"/>
      <c r="S88" s="44">
        <f t="shared" si="3"/>
        <v>982.8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5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5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5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5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5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5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5">
      <c r="A95" s="42" t="s">
        <v>78</v>
      </c>
      <c r="C95" s="17">
        <f>ROUND(_xll.HPVAL($A$6,$A$7,A95,$A$8,"YTD","CORP")/1000000,1)</f>
        <v>322.89999999999998</v>
      </c>
      <c r="D95" s="17"/>
      <c r="E95" s="17">
        <v>0</v>
      </c>
      <c r="G95" s="44">
        <f>+C95-E95</f>
        <v>322.89999999999998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5">
      <c r="A96" s="42" t="s">
        <v>79</v>
      </c>
      <c r="C96" s="17">
        <f>ROUND(_xll.HPVAL($A$6,$A$7,A96,$A$8,"YTD","CORP")/1000000,1)</f>
        <v>-0.3</v>
      </c>
      <c r="D96" s="17"/>
      <c r="E96" s="17">
        <f>ROUND(_xll.HPVAL($E$6,$E$7,A96,$E$8,"YTD","CORP")/1000000,1)</f>
        <v>0</v>
      </c>
      <c r="G96" s="45">
        <f>+C96-E96</f>
        <v>-0.3</v>
      </c>
      <c r="H96" s="9"/>
      <c r="I96" s="17">
        <v>0</v>
      </c>
      <c r="J96" s="24"/>
      <c r="K96" s="45">
        <f t="shared" si="12"/>
        <v>0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8" thickBot="1" x14ac:dyDescent="0.3">
      <c r="A97" s="41" t="s">
        <v>90</v>
      </c>
      <c r="G97" s="46">
        <f>SUM(G74:G96)</f>
        <v>-39.900000000000077</v>
      </c>
      <c r="K97" s="46">
        <f>SUM(K74:K96)</f>
        <v>6.400000000000265</v>
      </c>
      <c r="O97" s="46">
        <f>SUM(O74:O96)</f>
        <v>19.199999999999847</v>
      </c>
      <c r="S97" s="46">
        <f>SUM(S74:S96)</f>
        <v>165.5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8" thickTop="1" x14ac:dyDescent="0.25">
      <c r="A98" s="41"/>
    </row>
    <row r="99" spans="1:52" x14ac:dyDescent="0.25">
      <c r="A99" s="41" t="s">
        <v>91</v>
      </c>
      <c r="G99" s="43">
        <f>E41</f>
        <v>-60.20000000000001</v>
      </c>
      <c r="K99" s="43">
        <f>SUM($E$41:G41)</f>
        <v>-50.899999999999991</v>
      </c>
      <c r="O99" s="43">
        <f>SUM($E$41:I41)</f>
        <v>-31.700000000000031</v>
      </c>
      <c r="S99" s="43">
        <f>SUM($E$41:K41)</f>
        <v>-299.10000000000002</v>
      </c>
      <c r="W99" s="43">
        <f>SUM($E$41:M41)</f>
        <v>-299.10000000000002</v>
      </c>
      <c r="AA99" s="43">
        <f>SUM($E$41:O41)</f>
        <v>-299.10000000000002</v>
      </c>
      <c r="AE99" s="43">
        <f>SUM($E$41:Q41)</f>
        <v>-299.10000000000002</v>
      </c>
      <c r="AI99" s="43">
        <f>SUM($E$41:S41)</f>
        <v>-299.10000000000002</v>
      </c>
      <c r="AM99" s="43">
        <f>SUM($E$41:U41)</f>
        <v>-299.10000000000002</v>
      </c>
      <c r="AQ99" s="43">
        <f>SUM($E$41:W41)</f>
        <v>-299.10000000000002</v>
      </c>
      <c r="AU99" s="43">
        <f>SUM($E$41:Y41)</f>
        <v>-299.10000000000002</v>
      </c>
      <c r="AY99" s="43">
        <f>SUM($E$41:AA41)</f>
        <v>-299.10000000000002</v>
      </c>
    </row>
    <row r="100" spans="1:52" x14ac:dyDescent="0.25">
      <c r="A100" s="41" t="s">
        <v>92</v>
      </c>
      <c r="G100" s="43">
        <f>E43</f>
        <v>-39.900000000000112</v>
      </c>
      <c r="K100" s="43">
        <f>SUM($E$43:G43)</f>
        <v>-33.499999999999844</v>
      </c>
      <c r="O100" s="43">
        <f>SUM($E$43:I43)</f>
        <v>-14.299999999999997</v>
      </c>
      <c r="S100" s="43">
        <f>SUM($E$43:K43)</f>
        <v>151.19999999999999</v>
      </c>
      <c r="W100" s="43">
        <f>SUM($E$43:M43)</f>
        <v>151.19999999999999</v>
      </c>
      <c r="AA100" s="43">
        <f>SUM($E$43:O43)</f>
        <v>151.19999999999999</v>
      </c>
      <c r="AE100" s="43">
        <f>SUM($E$43:Q43)</f>
        <v>151.19999999999999</v>
      </c>
      <c r="AI100" s="43">
        <f>SUM($E$43:S43)</f>
        <v>151.19999999999999</v>
      </c>
      <c r="AM100" s="43">
        <f>SUM($E$43:U43)</f>
        <v>151.19999999999999</v>
      </c>
      <c r="AQ100" s="43">
        <f>SUM($E$43:W43)</f>
        <v>151.19999999999999</v>
      </c>
      <c r="AU100" s="43">
        <f>SUM($E$43:Y43)</f>
        <v>151.19999999999999</v>
      </c>
      <c r="AY100" s="43">
        <f>SUM($E$43:AA43)</f>
        <v>151.19999999999999</v>
      </c>
    </row>
    <row r="105" spans="1:52" x14ac:dyDescent="0.25">
      <c r="A105" s="52" t="s">
        <v>105</v>
      </c>
    </row>
    <row r="106" spans="1:52" x14ac:dyDescent="0.25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5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5">
      <c r="A108" s="9" t="s">
        <v>95</v>
      </c>
      <c r="C108" s="17"/>
      <c r="D108" s="17"/>
      <c r="E108" s="17">
        <f>-ROUND(_xll.HPVAL($E$6,$E$7,$A$108,$E$8,"YTD","CORP")/1000000,1)</f>
        <v>0</v>
      </c>
      <c r="G108" s="44">
        <f>E108</f>
        <v>0</v>
      </c>
      <c r="H108" s="9"/>
      <c r="I108" s="17">
        <f>-ROUND(_xll.HPVAL($G$6,$G$7,$A$108,$G$8,"YTD","CORP")/1000000,1)</f>
        <v>0</v>
      </c>
      <c r="J108" s="24"/>
      <c r="K108" s="44">
        <f>I108-G108</f>
        <v>0</v>
      </c>
      <c r="M108" s="17">
        <f>-ROUND(_xll.HPVAL($I$6,$I$7,$A$108,$I$8,"YTD","CORP")/1000000,1)</f>
        <v>0</v>
      </c>
      <c r="N108" s="24"/>
      <c r="O108" s="44">
        <f>M108-I108</f>
        <v>0</v>
      </c>
      <c r="Q108" s="17">
        <f>-ROUND(_xll.HPVAL($K$6,$K$7,$A$108,$K$8,"YTD","CORP")/1000000,1)</f>
        <v>0</v>
      </c>
      <c r="R108" s="24"/>
      <c r="S108" s="44">
        <f>Q108-M108</f>
        <v>0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5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5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8" thickBot="1" x14ac:dyDescent="0.3">
      <c r="A111" s="9" t="s">
        <v>90</v>
      </c>
      <c r="C111" s="17"/>
      <c r="D111" s="17"/>
      <c r="E111" s="17"/>
      <c r="G111" s="55">
        <f>SUM(G108:G110)</f>
        <v>0</v>
      </c>
      <c r="H111" s="9"/>
      <c r="I111" s="17"/>
      <c r="J111" s="24"/>
      <c r="K111" s="55">
        <f>SUM(K108:K110)</f>
        <v>0</v>
      </c>
      <c r="M111" s="17"/>
      <c r="N111" s="24"/>
      <c r="O111" s="55">
        <f>SUM(O108:O110)</f>
        <v>0</v>
      </c>
      <c r="Q111" s="17"/>
      <c r="R111" s="24"/>
      <c r="S111" s="55">
        <f>SUM(S108:S110)</f>
        <v>0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8" thickTop="1" x14ac:dyDescent="0.25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5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5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5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5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5">
      <c r="A117" s="50" t="s">
        <v>100</v>
      </c>
      <c r="C117" s="17"/>
      <c r="D117" s="17"/>
      <c r="E117" s="17">
        <f>-ROUND(_xll.HPVAL($E$6,$E$7,$A$117,$E$8,"YTD","CORP")/1000000,1)</f>
        <v>0</v>
      </c>
      <c r="G117" s="44">
        <f t="shared" si="23"/>
        <v>0</v>
      </c>
      <c r="H117" s="9"/>
      <c r="I117" s="17">
        <f>-ROUND(_xll.HPVAL($G$6,$G$7,$A$117,$G$8,"YTD","CORP")/1000000,1)</f>
        <v>0</v>
      </c>
      <c r="J117" s="24"/>
      <c r="K117" s="44">
        <f t="shared" si="24"/>
        <v>0</v>
      </c>
      <c r="M117" s="17">
        <f>-ROUND(_xll.HPVAL($I$6,$I$7,$A$117,$I$8,"YTD","CORP")/1000000,1)</f>
        <v>0.1</v>
      </c>
      <c r="N117" s="24"/>
      <c r="O117" s="44">
        <f t="shared" si="25"/>
        <v>0.1</v>
      </c>
      <c r="Q117" s="17">
        <f>-ROUND(_xll.HPVAL($K$6,$K$7,$A$117,$K$8,"YTD","CORP")/1000000,1)</f>
        <v>0</v>
      </c>
      <c r="R117" s="24"/>
      <c r="S117" s="44">
        <f t="shared" si="26"/>
        <v>-0.1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5">
      <c r="A118" s="50" t="s">
        <v>101</v>
      </c>
      <c r="C118" s="17"/>
      <c r="D118" s="17"/>
      <c r="E118" s="17">
        <f>-ROUND(_xll.HPVAL($E$6,$E$7,$A$118,$E$8,"YTD","CORP")/1000000,1)</f>
        <v>0.2</v>
      </c>
      <c r="G118" s="44">
        <f t="shared" si="23"/>
        <v>0.2</v>
      </c>
      <c r="H118" s="9"/>
      <c r="I118" s="17">
        <f>-ROUND(_xll.HPVAL($G$6,$G$7,$A$118,$G$8,"YTD","CORP")/1000000,1)</f>
        <v>0.3</v>
      </c>
      <c r="J118" s="24"/>
      <c r="K118" s="44">
        <f t="shared" si="24"/>
        <v>9.9999999999999978E-2</v>
      </c>
      <c r="M118" s="17">
        <f>-ROUND(_xll.HPVAL($I$6,$I$7,$A$118,$I$8,"YTD","CORP")/1000000,1)</f>
        <v>0.4</v>
      </c>
      <c r="N118" s="24"/>
      <c r="O118" s="44">
        <f t="shared" si="25"/>
        <v>0.10000000000000003</v>
      </c>
      <c r="Q118" s="17">
        <f>-ROUND(_xll.HPVAL($K$6,$K$7,$A$118,$K$8,"YTD","CORP")/1000000,1)</f>
        <v>0</v>
      </c>
      <c r="R118" s="24"/>
      <c r="S118" s="44">
        <f t="shared" si="26"/>
        <v>-0.4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5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5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8" thickBot="1" x14ac:dyDescent="0.3">
      <c r="A121" s="41" t="s">
        <v>90</v>
      </c>
      <c r="G121" s="46">
        <f>SUM(G115:G120)</f>
        <v>0.2</v>
      </c>
      <c r="K121" s="46">
        <f>SUM(K115:K120)</f>
        <v>9.9999999999999978E-2</v>
      </c>
      <c r="O121" s="46">
        <f>SUM(O115:O120)</f>
        <v>0.20000000000000004</v>
      </c>
      <c r="S121" s="46">
        <f>SUM(S115:S120)</f>
        <v>-0.5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8" thickTop="1" x14ac:dyDescent="0.25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7" zoomScaleNormal="100" workbookViewId="0">
      <selection activeCell="D13" sqref="D13"/>
    </sheetView>
  </sheetViews>
  <sheetFormatPr defaultRowHeight="13.2" outlineLevelRow="1" x14ac:dyDescent="0.25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 x14ac:dyDescent="0.3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6" x14ac:dyDescent="0.3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 x14ac:dyDescent="0.3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5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5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5">
      <c r="A6" s="31" t="s">
        <v>118</v>
      </c>
      <c r="B6" s="9"/>
      <c r="C6" s="9"/>
      <c r="D6" s="9"/>
      <c r="E6" s="31" t="str">
        <f>$A$6</f>
        <v>ECI4</v>
      </c>
      <c r="F6" s="10"/>
      <c r="G6" s="31" t="str">
        <f>$A$6</f>
        <v>ECI4</v>
      </c>
      <c r="H6" s="10"/>
      <c r="I6" s="31" t="str">
        <f>$A$6</f>
        <v>ECI4</v>
      </c>
      <c r="J6" s="10"/>
      <c r="K6" s="31" t="str">
        <f>$A$6</f>
        <v>ECI4</v>
      </c>
      <c r="L6" s="10"/>
      <c r="M6" s="31" t="str">
        <f>$A$6</f>
        <v>ECI4</v>
      </c>
      <c r="N6" s="10"/>
      <c r="O6" s="31" t="str">
        <f>$A$6</f>
        <v>ECI4</v>
      </c>
      <c r="P6" s="10"/>
      <c r="Q6" s="31" t="str">
        <f>$A$6</f>
        <v>ECI4</v>
      </c>
      <c r="R6" s="10"/>
      <c r="S6" s="31" t="str">
        <f>$A$6</f>
        <v>ECI4</v>
      </c>
      <c r="T6" s="10"/>
      <c r="U6" s="31" t="str">
        <f>$A$6</f>
        <v>ECI4</v>
      </c>
      <c r="V6" s="10"/>
      <c r="W6" s="31" t="str">
        <f>$A$6</f>
        <v>ECI4</v>
      </c>
      <c r="X6" s="10"/>
      <c r="Y6" s="31" t="str">
        <f>$A$6</f>
        <v>ECI4</v>
      </c>
      <c r="Z6" s="10"/>
      <c r="AA6" s="31" t="str">
        <f>$A$6</f>
        <v>ECI4</v>
      </c>
      <c r="AB6" s="10"/>
      <c r="AC6" s="10"/>
    </row>
    <row r="7" spans="1:29" x14ac:dyDescent="0.25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5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5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5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5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5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5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5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16.600000000000001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5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5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5">
      <c r="A17" s="9"/>
      <c r="B17" s="9"/>
      <c r="C17" s="3" t="s">
        <v>42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5">
      <c r="A18" s="9"/>
      <c r="B18" s="9"/>
      <c r="C18" s="3">
        <v>51</v>
      </c>
      <c r="D18" s="17">
        <f>-ROUND(_xll.HPVAL($A$6,$A$7,"0051",$A$8,"YTD","CORP")/1000000,1)</f>
        <v>-103.6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5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5">
      <c r="A20" s="9"/>
      <c r="B20" s="9"/>
      <c r="C20" s="3">
        <v>37</v>
      </c>
      <c r="D20" s="17">
        <f>-ROUND(_xll.HPVAL($A$6,$A$7,"0037",$A$8,"YTD","CORP")/1000000,1)</f>
        <v>-35.299999999999997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5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5">
      <c r="A22" s="9"/>
      <c r="B22" s="9"/>
      <c r="C22" s="3">
        <v>486</v>
      </c>
      <c r="D22" s="17">
        <f>ROUND(_xll.HPVAL($A$6,$A$7,"0486",$A$8,"YTD","CORP")/1000000,1)</f>
        <v>18.5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5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5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5">
      <c r="A25" s="9"/>
      <c r="B25" s="9"/>
      <c r="C25" s="3">
        <v>660</v>
      </c>
      <c r="D25" s="17">
        <f>ROUND(_xll.HPVAL($A$6,$A$7,"0660",$A$8,"YTD","CORP")/1000000,1)</f>
        <v>570.70000000000005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5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5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5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5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5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5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5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5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5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 x14ac:dyDescent="0.3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5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5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5">
      <c r="A39" s="15" t="s">
        <v>23</v>
      </c>
      <c r="B39" s="15"/>
      <c r="C39" s="15"/>
      <c r="D39" s="15"/>
      <c r="E39" s="23">
        <v>93.8</v>
      </c>
      <c r="F39" s="15"/>
      <c r="G39" s="23">
        <f>E49</f>
        <v>85.59</v>
      </c>
      <c r="H39" s="15"/>
      <c r="I39" s="23">
        <f>G49</f>
        <v>77.930000000000007</v>
      </c>
      <c r="J39" s="15"/>
      <c r="K39" s="23">
        <f>I49</f>
        <v>78.79000000000002</v>
      </c>
      <c r="L39" s="15"/>
      <c r="M39" s="23">
        <f>K49</f>
        <v>161.77000000000004</v>
      </c>
      <c r="N39" s="15"/>
      <c r="O39" s="23">
        <f>M49</f>
        <v>161.77000000000004</v>
      </c>
      <c r="P39" s="15"/>
      <c r="Q39" s="23">
        <f>O49</f>
        <v>161.77000000000004</v>
      </c>
      <c r="R39" s="15"/>
      <c r="S39" s="23">
        <f>Q49</f>
        <v>161.77000000000004</v>
      </c>
      <c r="T39" s="15"/>
      <c r="U39" s="23">
        <f>S49</f>
        <v>161.77000000000004</v>
      </c>
      <c r="V39" s="15"/>
      <c r="W39" s="23">
        <f>U49</f>
        <v>161.77000000000004</v>
      </c>
      <c r="X39" s="15"/>
      <c r="Y39" s="23">
        <f>W49</f>
        <v>161.77000000000004</v>
      </c>
      <c r="Z39" s="15"/>
      <c r="AA39" s="23">
        <f>Y49</f>
        <v>161.77000000000004</v>
      </c>
      <c r="AB39" s="15"/>
      <c r="AC39" s="23"/>
    </row>
    <row r="40" spans="1:29" x14ac:dyDescent="0.25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5">
      <c r="A41" s="8" t="s">
        <v>93</v>
      </c>
      <c r="B41" s="9"/>
      <c r="C41" s="9"/>
      <c r="D41" s="9"/>
      <c r="E41" s="24">
        <f>SUM(G$75:G$84)+G$90</f>
        <v>-69.3</v>
      </c>
      <c r="F41" s="9"/>
      <c r="G41" s="24">
        <f>SUM(K$75:K$84)+K$90</f>
        <v>-31.799999999999965</v>
      </c>
      <c r="H41" s="24"/>
      <c r="I41" s="24">
        <f>SUM(O$75:O$84)+O$90</f>
        <v>8.6000000000000725</v>
      </c>
      <c r="J41" s="24"/>
      <c r="K41" s="24">
        <f>SUM(S$75:S$84)+S$90</f>
        <v>542.79999999999995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450.30000000000007</v>
      </c>
    </row>
    <row r="42" spans="1:29" x14ac:dyDescent="0.25">
      <c r="A42" s="8" t="s">
        <v>108</v>
      </c>
      <c r="B42" s="9"/>
      <c r="C42" s="9"/>
      <c r="D42" s="9"/>
      <c r="E42" s="49">
        <f>SUM(G$84:G$89)+SUM(G$91:G$96)+G$74</f>
        <v>-12.799999999999997</v>
      </c>
      <c r="F42" s="9"/>
      <c r="G42" s="49">
        <f>SUM(K$84:K$89)+SUM(K$91:K$96)+K$74</f>
        <v>-44.8</v>
      </c>
      <c r="H42" s="24"/>
      <c r="I42" s="49">
        <f>SUM(O$84:O$89)+SUM(O$91:O$96)+O$74</f>
        <v>0</v>
      </c>
      <c r="J42" s="24"/>
      <c r="K42" s="49">
        <f>SUM(S$84:S$89)+SUM(S$91:S$96)+S$74</f>
        <v>287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5">
      <c r="A43" s="8" t="s">
        <v>94</v>
      </c>
      <c r="B43" s="9"/>
      <c r="C43" s="9"/>
      <c r="D43" s="9"/>
      <c r="E43" s="24">
        <f>SUM(E41:E42)</f>
        <v>-82.1</v>
      </c>
      <c r="F43" s="9"/>
      <c r="G43" s="24">
        <f>SUM(G41:G42)</f>
        <v>-76.599999999999966</v>
      </c>
      <c r="H43" s="24"/>
      <c r="I43" s="24">
        <f>SUM(I41:I42)</f>
        <v>8.6000000000000725</v>
      </c>
      <c r="J43" s="24"/>
      <c r="K43" s="24">
        <f>SUM(K41:K42)</f>
        <v>829.8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5">
      <c r="A45" s="9"/>
      <c r="B45" s="9" t="s">
        <v>15</v>
      </c>
      <c r="C45" s="9"/>
      <c r="D45" s="9"/>
      <c r="E45" s="26">
        <v>0.1</v>
      </c>
      <c r="F45" s="9"/>
      <c r="G45" s="26">
        <f>E45</f>
        <v>0.1</v>
      </c>
      <c r="H45" s="9"/>
      <c r="I45" s="26">
        <f>G45</f>
        <v>0.1</v>
      </c>
      <c r="J45" s="9"/>
      <c r="K45" s="26">
        <f>I45</f>
        <v>0.1</v>
      </c>
      <c r="L45" s="9"/>
      <c r="M45" s="26">
        <f>K45</f>
        <v>0.1</v>
      </c>
      <c r="N45" s="9"/>
      <c r="O45" s="26">
        <f>M45</f>
        <v>0.1</v>
      </c>
      <c r="P45" s="9"/>
      <c r="Q45" s="26">
        <f>O45</f>
        <v>0.1</v>
      </c>
      <c r="R45" s="9"/>
      <c r="S45" s="26">
        <f>Q45</f>
        <v>0.1</v>
      </c>
      <c r="T45" s="9"/>
      <c r="U45" s="26">
        <f>S45</f>
        <v>0.1</v>
      </c>
      <c r="V45" s="9"/>
      <c r="W45" s="26">
        <f>U45</f>
        <v>0.1</v>
      </c>
      <c r="X45" s="9"/>
      <c r="Y45" s="26">
        <f>W45</f>
        <v>0.1</v>
      </c>
      <c r="Z45" s="9"/>
      <c r="AA45" s="26">
        <f>Y45</f>
        <v>0.1</v>
      </c>
      <c r="AB45" s="9"/>
      <c r="AC45" s="27"/>
    </row>
    <row r="46" spans="1:29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5">
      <c r="A47" s="9" t="s">
        <v>20</v>
      </c>
      <c r="B47" s="9"/>
      <c r="C47" s="9"/>
      <c r="D47" s="9"/>
      <c r="E47" s="28">
        <f>E43*E45</f>
        <v>-8.2099999999999991</v>
      </c>
      <c r="F47" s="9"/>
      <c r="G47" s="28">
        <f>G43*G45</f>
        <v>-7.6599999999999966</v>
      </c>
      <c r="H47" s="9"/>
      <c r="I47" s="28">
        <f>I43*I45</f>
        <v>0.86000000000000731</v>
      </c>
      <c r="J47" s="9"/>
      <c r="K47" s="28">
        <f>K43*K45</f>
        <v>82.98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5">
      <c r="A49" s="15" t="s">
        <v>24</v>
      </c>
      <c r="B49" s="15"/>
      <c r="C49" s="15"/>
      <c r="D49" s="15"/>
      <c r="E49" s="23">
        <f>E39+E47</f>
        <v>85.59</v>
      </c>
      <c r="F49" s="15"/>
      <c r="G49" s="23">
        <f>G39+G47</f>
        <v>77.930000000000007</v>
      </c>
      <c r="H49" s="15"/>
      <c r="I49" s="23">
        <f>I39+I47</f>
        <v>78.79000000000002</v>
      </c>
      <c r="J49" s="15"/>
      <c r="K49" s="23">
        <f>K39+K47</f>
        <v>161.77000000000004</v>
      </c>
      <c r="L49" s="15"/>
      <c r="M49" s="23">
        <f>M39+M47</f>
        <v>161.77000000000004</v>
      </c>
      <c r="N49" s="15"/>
      <c r="O49" s="23">
        <f>O39+O47</f>
        <v>161.77000000000004</v>
      </c>
      <c r="P49" s="15"/>
      <c r="Q49" s="23">
        <f>Q39+Q47</f>
        <v>161.77000000000004</v>
      </c>
      <c r="R49" s="15"/>
      <c r="S49" s="23">
        <f>S39+S47</f>
        <v>161.77000000000004</v>
      </c>
      <c r="T49" s="15"/>
      <c r="U49" s="23">
        <f>U39+U47</f>
        <v>161.77000000000004</v>
      </c>
      <c r="V49" s="15"/>
      <c r="W49" s="23">
        <f>W39+W47</f>
        <v>161.77000000000004</v>
      </c>
      <c r="X49" s="15"/>
      <c r="Y49" s="23">
        <f>Y39+Y47</f>
        <v>161.77000000000004</v>
      </c>
      <c r="Z49" s="15"/>
      <c r="AA49" s="23">
        <f>AA39+AA47</f>
        <v>161.77000000000004</v>
      </c>
      <c r="AB49" s="15"/>
      <c r="AC49" s="23"/>
    </row>
    <row r="50" spans="1:3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5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5">
      <c r="A53" s="15" t="s">
        <v>29</v>
      </c>
      <c r="B53" s="15"/>
      <c r="C53" s="15"/>
      <c r="D53" s="15"/>
      <c r="E53" s="25">
        <f>ROUND(E49*E51,1)</f>
        <v>0.5</v>
      </c>
      <c r="F53" s="15"/>
      <c r="G53" s="25">
        <f>ROUND(G49*G51,1)</f>
        <v>0.5</v>
      </c>
      <c r="H53" s="25"/>
      <c r="I53" s="25">
        <f>ROUND(I49*I51,1)</f>
        <v>0.5</v>
      </c>
      <c r="J53" s="25"/>
      <c r="K53" s="25">
        <f>ROUND(K49*K51,1)</f>
        <v>1</v>
      </c>
      <c r="L53" s="25"/>
      <c r="M53" s="25">
        <f>ROUND(M49*M51,1)</f>
        <v>1</v>
      </c>
      <c r="N53" s="25"/>
      <c r="O53" s="25">
        <f>ROUND(O49*O51,1)</f>
        <v>1</v>
      </c>
      <c r="P53" s="25"/>
      <c r="Q53" s="25">
        <f>ROUND(Q49*Q51,1)</f>
        <v>1</v>
      </c>
      <c r="R53" s="25"/>
      <c r="S53" s="25">
        <f>ROUND(S49*S51,1)</f>
        <v>1</v>
      </c>
      <c r="T53" s="25"/>
      <c r="U53" s="25">
        <f>ROUND(U49*U51,1)</f>
        <v>1</v>
      </c>
      <c r="V53" s="25"/>
      <c r="W53" s="25">
        <f>ROUND(W49*W51,1)</f>
        <v>1</v>
      </c>
      <c r="X53" s="25"/>
      <c r="Y53" s="25">
        <f>ROUND(Y49*Y51,1)</f>
        <v>1</v>
      </c>
      <c r="Z53" s="25"/>
      <c r="AA53" s="25">
        <f>ROUND(AA49*AA51,1)</f>
        <v>1</v>
      </c>
      <c r="AB53" s="25"/>
      <c r="AC53" s="25">
        <f>SUM(E53:AA53)</f>
        <v>10.5</v>
      </c>
    </row>
    <row r="54" spans="1:3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5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5">
      <c r="A56" s="9"/>
      <c r="B56" s="9" t="s">
        <v>104</v>
      </c>
      <c r="C56" s="9"/>
      <c r="D56" s="9"/>
      <c r="E56" s="17">
        <f>G111</f>
        <v>-0.1</v>
      </c>
      <c r="F56" s="39"/>
      <c r="G56" s="17">
        <f>K111</f>
        <v>0</v>
      </c>
      <c r="H56" s="39"/>
      <c r="I56" s="17">
        <f>O111</f>
        <v>-1</v>
      </c>
      <c r="J56" s="39"/>
      <c r="K56" s="17">
        <f>S111</f>
        <v>1.1000000000000001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5">
      <c r="A57" s="9"/>
      <c r="B57" s="9" t="s">
        <v>31</v>
      </c>
      <c r="C57" s="9"/>
      <c r="D57" s="9"/>
      <c r="E57" s="34">
        <f>G121</f>
        <v>0</v>
      </c>
      <c r="F57" s="51"/>
      <c r="G57" s="34">
        <f>K121</f>
        <v>0</v>
      </c>
      <c r="H57" s="51"/>
      <c r="I57" s="34">
        <f>O121</f>
        <v>0.19999999999999998</v>
      </c>
      <c r="J57" s="51"/>
      <c r="K57" s="34">
        <f>S121</f>
        <v>-0.19999999999999998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0</v>
      </c>
      <c r="AD57" s="36"/>
      <c r="AE57" s="36"/>
    </row>
    <row r="58" spans="1:31" ht="13.8" thickBot="1" x14ac:dyDescent="0.3">
      <c r="A58" s="15" t="s">
        <v>34</v>
      </c>
      <c r="B58" s="15"/>
      <c r="C58" s="15"/>
      <c r="D58" s="15"/>
      <c r="E58" s="57">
        <f>E53+E56+E57</f>
        <v>0.4</v>
      </c>
      <c r="F58" s="15"/>
      <c r="G58" s="57">
        <f>G53+G56+G57</f>
        <v>0.5</v>
      </c>
      <c r="H58" s="15"/>
      <c r="I58" s="57">
        <f>I53+I56+I57</f>
        <v>-0.30000000000000004</v>
      </c>
      <c r="J58" s="15"/>
      <c r="K58" s="57">
        <f>K53+K56+K57</f>
        <v>1.9000000000000001</v>
      </c>
      <c r="L58" s="15"/>
      <c r="M58" s="57">
        <f>M53+M56+M57</f>
        <v>1</v>
      </c>
      <c r="N58" s="15"/>
      <c r="O58" s="57">
        <f>O53+O56+O57</f>
        <v>1</v>
      </c>
      <c r="P58" s="15"/>
      <c r="Q58" s="57">
        <f>Q53+Q56+Q57</f>
        <v>1</v>
      </c>
      <c r="R58" s="15"/>
      <c r="S58" s="57">
        <f>S53+S56+S57</f>
        <v>1</v>
      </c>
      <c r="T58" s="15"/>
      <c r="U58" s="57">
        <f>U53+U56+U57</f>
        <v>1</v>
      </c>
      <c r="V58" s="15"/>
      <c r="W58" s="57">
        <f>W53+W56+W57</f>
        <v>1</v>
      </c>
      <c r="X58" s="15"/>
      <c r="Y58" s="57">
        <f>Y53+Y56+Y57</f>
        <v>1</v>
      </c>
      <c r="Z58" s="15"/>
      <c r="AA58" s="57">
        <f>AA53+AA56+AA57</f>
        <v>1</v>
      </c>
      <c r="AB58" s="15"/>
      <c r="AC58" s="57">
        <f>SUM(E58:AA58)</f>
        <v>10.5</v>
      </c>
    </row>
    <row r="59" spans="1:31" ht="13.8" thickTop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5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5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5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5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5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5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5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5">
      <c r="B68" s="9" t="s">
        <v>51</v>
      </c>
      <c r="C68" s="9" t="s">
        <v>52</v>
      </c>
      <c r="D68" s="9"/>
    </row>
    <row r="70" spans="1:51" x14ac:dyDescent="0.25">
      <c r="C70" s="15" t="s">
        <v>109</v>
      </c>
    </row>
    <row r="72" spans="1:51" x14ac:dyDescent="0.25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5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5">
      <c r="A74" s="41" t="s">
        <v>42</v>
      </c>
      <c r="C74" s="17">
        <f>-ROUND(_xll.HPVAL($A$6,$A$7,A74,$A$8,"YTD","CORP")/1000000,1)</f>
        <v>0</v>
      </c>
      <c r="D74" s="17"/>
      <c r="E74" s="17">
        <f>-ROUND(_xll.HPVAL($E$6,$E$7,A74,$E$8,"YTD","CORP")/1000000,1)</f>
        <v>0</v>
      </c>
      <c r="G74" s="44">
        <f>C74-E74</f>
        <v>0</v>
      </c>
      <c r="H74" s="9"/>
      <c r="I74" s="17">
        <f>-ROUND(_xll.HPVAL($G$6,$G$7,$A$74,$G$8,"YTD","CORP")/1000000,1)</f>
        <v>0</v>
      </c>
      <c r="J74" s="24"/>
      <c r="K74" s="44">
        <f>E74-I74</f>
        <v>0</v>
      </c>
      <c r="M74" s="17">
        <f>-ROUND(_xll.HPVAL($I$6,$I$7,$A$74,$I$8,"YTD","CORP")/1000000,1)</f>
        <v>0</v>
      </c>
      <c r="N74" s="24"/>
      <c r="O74" s="44">
        <f>I74-M74</f>
        <v>0</v>
      </c>
      <c r="Q74" s="17">
        <f>-ROUND(_xll.HPVAL($K$6,$K$7,$A$74,$K$8,"YTD","CORP")/1000000,1)</f>
        <v>0</v>
      </c>
      <c r="R74" s="24"/>
      <c r="S74" s="44">
        <f>M74-Q74</f>
        <v>0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5">
      <c r="A75" s="42" t="s">
        <v>58</v>
      </c>
      <c r="C75" s="17">
        <f>-ROUND(_xll.HPVAL($A$6,$A$7,A75,$A$8,"YTD","CORP")/1000000,1)</f>
        <v>-103.6</v>
      </c>
      <c r="D75" s="17"/>
      <c r="E75" s="17">
        <f>-ROUND(_xll.HPVAL($E$6,$E$7,A75,$E$8,"YTD","CORP")/1000000,1)</f>
        <v>-100.1</v>
      </c>
      <c r="G75" s="44">
        <f>C75-E75</f>
        <v>-3.5</v>
      </c>
      <c r="H75" s="9"/>
      <c r="I75" s="17">
        <f>-ROUND(_xll.HPVAL($G$6,$G$7,$A$75,$G$8,"YTD","CORP")/1000000,1)</f>
        <v>-89</v>
      </c>
      <c r="J75" s="24"/>
      <c r="K75" s="44">
        <f>E75-I75</f>
        <v>-11.099999999999994</v>
      </c>
      <c r="M75" s="17">
        <f>-ROUND(_xll.HPVAL($I$6,$I$7,$A$75,$I$8,"YTD","CORP")/1000000,1)</f>
        <v>-137.5</v>
      </c>
      <c r="N75" s="24"/>
      <c r="O75" s="44">
        <f>I75-M75</f>
        <v>48.5</v>
      </c>
      <c r="Q75" s="17">
        <f>-ROUND(_xll.HPVAL($K$6,$K$7,$A$75,$K$8,"YTD","CORP")/1000000,1)</f>
        <v>0</v>
      </c>
      <c r="R75" s="24"/>
      <c r="S75" s="44">
        <f>M75-Q75</f>
        <v>-137.5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5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5">
      <c r="A77" s="42" t="s">
        <v>60</v>
      </c>
      <c r="C77" s="17">
        <f>-ROUND(_xll.HPVAL($A$6,$A$7,A77,$A$8,"YTD","CORP")/1000000,1)</f>
        <v>-35.299999999999997</v>
      </c>
      <c r="D77" s="17"/>
      <c r="E77" s="17">
        <f>-ROUND(_xll.HPVAL($E$6,$E$7,A77,$E$8,"YTD","CORP")/1000000,1)</f>
        <v>-35.299999999999997</v>
      </c>
      <c r="G77" s="44">
        <f>C77-E77</f>
        <v>0</v>
      </c>
      <c r="H77" s="9"/>
      <c r="I77" s="17">
        <f>-ROUND(_xll.HPVAL($G$6,$G$7,$A$77,$G$8,"YTD","CORP")/1000000,1)</f>
        <v>-35.6</v>
      </c>
      <c r="J77" s="24"/>
      <c r="K77" s="44">
        <f>E77-I77</f>
        <v>0.30000000000000426</v>
      </c>
      <c r="M77" s="17">
        <f>-ROUND(_xll.HPVAL($I$6,$I$7,$A$77,$I$8,"YTD","CORP")/1000000,1)</f>
        <v>-35.6</v>
      </c>
      <c r="N77" s="24"/>
      <c r="O77" s="44">
        <f>I77-M77</f>
        <v>0</v>
      </c>
      <c r="Q77" s="17">
        <f>-ROUND(_xll.HPVAL($K$6,$K$7,$A$77,$K$8,"YTD","CORP")/1000000,1)</f>
        <v>0</v>
      </c>
      <c r="R77" s="24"/>
      <c r="S77" s="44">
        <f>M77-Q77</f>
        <v>-35.6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5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5">
      <c r="A79" s="42" t="s">
        <v>62</v>
      </c>
      <c r="C79" s="17">
        <f>ROUND(_xll.HPVAL($A$6,$A$7,A79,$A$8,"YTD","CORP")/1000000,1)</f>
        <v>18.5</v>
      </c>
      <c r="D79" s="17"/>
      <c r="E79" s="17">
        <f>ROUND(_xll.HPVAL($E$6,$E$7,A79,$E$8,"YTD","CORP")/1000000,1)</f>
        <v>19.3</v>
      </c>
      <c r="G79" s="44">
        <f t="shared" ref="G79:G89" si="0">+C79-E79</f>
        <v>-0.80000000000000071</v>
      </c>
      <c r="H79" s="9"/>
      <c r="I79" s="17">
        <f>ROUND(_xll.HPVAL($G$6,$G$7,$A$79,$G$8,"YTD","CORP")/1000000,1)</f>
        <v>20.399999999999999</v>
      </c>
      <c r="J79" s="24"/>
      <c r="K79" s="44">
        <f t="shared" ref="K79:K89" si="1">+E79-I79</f>
        <v>-1.0999999999999979</v>
      </c>
      <c r="M79" s="17">
        <f>ROUND(_xll.HPVAL($I$6,$I$7,$A$79,$I$8,"YTD","CORP")/1000000,1)</f>
        <v>79.099999999999994</v>
      </c>
      <c r="N79" s="24"/>
      <c r="O79" s="44">
        <f t="shared" ref="O79:O89" si="2">+I79-M79</f>
        <v>-58.699999999999996</v>
      </c>
      <c r="Q79" s="17">
        <f>ROUND(_xll.HPVAL($K$6,$K$7,$A$79,$K$8,"YTD","CORP")/1000000,1)</f>
        <v>0</v>
      </c>
      <c r="R79" s="24"/>
      <c r="S79" s="44">
        <f t="shared" ref="S79:S89" si="3">+M79-Q79</f>
        <v>79.099999999999994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5">
      <c r="A80" s="42" t="s">
        <v>63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 t="shared" si="0"/>
        <v>0</v>
      </c>
      <c r="H80" s="9"/>
      <c r="I80" s="17">
        <f>ROUND(_xll.HPVAL($G$6,$G$7,$A$80,$G$8,"YTD","CORP")/1000000,1)</f>
        <v>0</v>
      </c>
      <c r="J80" s="24"/>
      <c r="K80" s="44">
        <f t="shared" si="1"/>
        <v>0</v>
      </c>
      <c r="M80" s="17">
        <f>ROUND(_xll.HPVAL($I$6,$I$7,$A$80,$I$8,"YTD","CORP")/1000000,1)</f>
        <v>0</v>
      </c>
      <c r="N80" s="24"/>
      <c r="O80" s="44">
        <f t="shared" si="2"/>
        <v>0</v>
      </c>
      <c r="Q80" s="17">
        <f>ROUND(_xll.HPVAL($K$6,$K$7,$A$80,$K$8,"YTD","CORP")/1000000,1)</f>
        <v>0</v>
      </c>
      <c r="R80" s="24"/>
      <c r="S80" s="44">
        <f t="shared" si="3"/>
        <v>0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5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5">
      <c r="A82" s="42" t="s">
        <v>65</v>
      </c>
      <c r="C82" s="17">
        <f>ROUND(_xll.HPVAL($A$6,$A$7,A82,$A$8,"YTD","CORP")/1000000,1)</f>
        <v>570.70000000000005</v>
      </c>
      <c r="D82" s="17"/>
      <c r="E82" s="17">
        <f>ROUND(_xll.HPVAL($E$6,$E$7,A82,$E$8,"YTD","CORP")/1000000,1)</f>
        <v>635.70000000000005</v>
      </c>
      <c r="G82" s="44">
        <f t="shared" si="0"/>
        <v>-65</v>
      </c>
      <c r="H82" s="9"/>
      <c r="I82" s="17">
        <f>ROUND(_xll.HPVAL($G$6,$G$7,$A$82,$G$8,"YTD","CORP")/1000000,1)</f>
        <v>655.6</v>
      </c>
      <c r="J82" s="24"/>
      <c r="K82" s="44">
        <f t="shared" si="1"/>
        <v>-19.899999999999977</v>
      </c>
      <c r="M82" s="17">
        <f>ROUND(_xll.HPVAL($I$6,$I$7,$A$82,$I$8,"YTD","CORP")/1000000,1)</f>
        <v>636.79999999999995</v>
      </c>
      <c r="N82" s="24"/>
      <c r="O82" s="44">
        <f t="shared" si="2"/>
        <v>18.800000000000068</v>
      </c>
      <c r="Q82" s="17">
        <f>ROUND(_xll.HPVAL($K$6,$K$7,$A$82,$K$8,"YTD","CORP")/1000000,1)</f>
        <v>0</v>
      </c>
      <c r="R82" s="24"/>
      <c r="S82" s="44">
        <f t="shared" si="3"/>
        <v>636.79999999999995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5">
      <c r="A83" s="42" t="s">
        <v>66</v>
      </c>
      <c r="C83" s="17">
        <f>ROUND(_xll.HPVAL($A$6,$A$7,A83,$A$8,"YTD","CORP")/1000000,1)</f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5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5">
      <c r="A85" s="42" t="s">
        <v>68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5">
      <c r="A86" s="42" t="s">
        <v>69</v>
      </c>
      <c r="C86" s="17">
        <f>ROUND(_xll.HPVAL($A$6,$A$7,A86,$A$8,"YTD","CORP")/1000000,1)</f>
        <v>56.7</v>
      </c>
      <c r="D86" s="17"/>
      <c r="E86" s="17">
        <f>ROUND(_xll.HPVAL($E$6,$E$7,A86,$E$8,"YTD","CORP")/1000000,1)</f>
        <v>56.7</v>
      </c>
      <c r="G86" s="44">
        <f t="shared" si="0"/>
        <v>0</v>
      </c>
      <c r="H86" s="9"/>
      <c r="I86" s="17">
        <f>ROUND(_xll.HPVAL($G$6,$G$7,$A$86,$G$8,"YTD","CORP")/1000000,1)</f>
        <v>100.7</v>
      </c>
      <c r="J86" s="24"/>
      <c r="K86" s="44">
        <f t="shared" si="1"/>
        <v>-44</v>
      </c>
      <c r="M86" s="17">
        <f>ROUND(_xll.HPVAL($I$6,$I$7,$A$86,$I$8,"YTD","CORP")/1000000,1)</f>
        <v>100.7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100.7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5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5">
      <c r="A88" s="42" t="s">
        <v>71</v>
      </c>
      <c r="C88" s="17">
        <f>ROUND(_xll.HPVAL($A$6,$A$7,A88,$A$8,"YTD","CORP")/1000000,1)</f>
        <v>228.3</v>
      </c>
      <c r="D88" s="17"/>
      <c r="E88" s="17">
        <f>ROUND(_xll.HPVAL($E$6,$E$7,A88,$E$8,"YTD","CORP")/1000000,1)</f>
        <v>186.3</v>
      </c>
      <c r="G88" s="44">
        <f t="shared" si="0"/>
        <v>42</v>
      </c>
      <c r="H88" s="9"/>
      <c r="I88" s="17">
        <f>ROUND(_xll.HPVAL($G$6,$G$7,$A$88,$G$8,"YTD","CORP")/1000000,1)</f>
        <v>186.3</v>
      </c>
      <c r="J88" s="24"/>
      <c r="K88" s="44">
        <f t="shared" si="1"/>
        <v>0</v>
      </c>
      <c r="M88" s="17">
        <f>ROUND(_xll.HPVAL($I$6,$I$7,$A$88,$I$8,"YTD","CORP")/1000000,1)</f>
        <v>186.3</v>
      </c>
      <c r="N88" s="24"/>
      <c r="O88" s="44">
        <f t="shared" si="2"/>
        <v>0</v>
      </c>
      <c r="Q88" s="17">
        <f>ROUND(_xll.HPVAL($K$6,$K$7,$A$88,$K$8,"YTD","CORP")/1000000,1)</f>
        <v>0</v>
      </c>
      <c r="R88" s="24"/>
      <c r="S88" s="44">
        <f t="shared" si="3"/>
        <v>186.3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5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5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5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5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5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5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5">
      <c r="A95" s="42" t="s">
        <v>78</v>
      </c>
      <c r="C95" s="17">
        <f>ROUND(_xll.HPVAL($A$6,$A$7,A95,$A$8,"YTD","CORP")/1000000,1)</f>
        <v>-42.8</v>
      </c>
      <c r="D95" s="17"/>
      <c r="E95" s="17">
        <v>0</v>
      </c>
      <c r="G95" s="44">
        <f>+C95-E95</f>
        <v>-42.8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5">
      <c r="A96" s="42" t="s">
        <v>79</v>
      </c>
      <c r="C96" s="17">
        <f>ROUND(_xll.HPVAL($A$6,$A$7,A96,$A$8,"YTD","CORP")/1000000,1)</f>
        <v>-12.8</v>
      </c>
      <c r="D96" s="17"/>
      <c r="E96" s="17">
        <f>ROUND(_xll.HPVAL($E$6,$E$7,A96,$E$8,"YTD","CORP")/1000000,1)</f>
        <v>-0.8</v>
      </c>
      <c r="G96" s="45">
        <f>+C96-E96</f>
        <v>-12</v>
      </c>
      <c r="H96" s="9"/>
      <c r="I96" s="17">
        <v>0</v>
      </c>
      <c r="J96" s="24"/>
      <c r="K96" s="45">
        <f t="shared" si="12"/>
        <v>-0.8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8" thickBot="1" x14ac:dyDescent="0.3">
      <c r="A97" s="41" t="s">
        <v>90</v>
      </c>
      <c r="G97" s="46">
        <f>SUM(G74:G96)</f>
        <v>-82.1</v>
      </c>
      <c r="K97" s="46">
        <f>SUM(K74:K96)</f>
        <v>-76.599999999999966</v>
      </c>
      <c r="O97" s="46">
        <f>SUM(O74:O96)</f>
        <v>8.6000000000000725</v>
      </c>
      <c r="S97" s="46">
        <f>SUM(S74:S96)</f>
        <v>829.8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8" thickTop="1" x14ac:dyDescent="0.25">
      <c r="A98" s="41"/>
    </row>
    <row r="99" spans="1:52" x14ac:dyDescent="0.25">
      <c r="A99" s="41" t="s">
        <v>91</v>
      </c>
      <c r="G99" s="43">
        <f>E41</f>
        <v>-69.3</v>
      </c>
      <c r="K99" s="43">
        <f>SUM($E$41:G41)</f>
        <v>-101.09999999999997</v>
      </c>
      <c r="O99" s="43">
        <f>SUM($E$41:I41)</f>
        <v>-92.499999999999886</v>
      </c>
      <c r="S99" s="43">
        <f>SUM($E$41:K41)</f>
        <v>450.30000000000007</v>
      </c>
      <c r="W99" s="43">
        <f>SUM($E$41:M41)</f>
        <v>450.30000000000007</v>
      </c>
      <c r="AA99" s="43">
        <f>SUM($E$41:O41)</f>
        <v>450.30000000000007</v>
      </c>
      <c r="AE99" s="43">
        <f>SUM($E$41:Q41)</f>
        <v>450.30000000000007</v>
      </c>
      <c r="AI99" s="43">
        <f>SUM($E$41:S41)</f>
        <v>450.30000000000007</v>
      </c>
      <c r="AM99" s="43">
        <f>SUM($E$41:U41)</f>
        <v>450.30000000000007</v>
      </c>
      <c r="AQ99" s="43">
        <f>SUM($E$41:W41)</f>
        <v>450.30000000000007</v>
      </c>
      <c r="AU99" s="43">
        <f>SUM($E$41:Y41)</f>
        <v>450.30000000000007</v>
      </c>
      <c r="AY99" s="43">
        <f>SUM($E$41:AA41)</f>
        <v>450.30000000000007</v>
      </c>
    </row>
    <row r="100" spans="1:52" x14ac:dyDescent="0.25">
      <c r="A100" s="41" t="s">
        <v>92</v>
      </c>
      <c r="G100" s="43">
        <f>E43</f>
        <v>-82.1</v>
      </c>
      <c r="K100" s="43">
        <f>SUM($E$43:G43)</f>
        <v>-158.69999999999996</v>
      </c>
      <c r="O100" s="43">
        <f>SUM($E$43:I43)</f>
        <v>-150.09999999999988</v>
      </c>
      <c r="S100" s="43">
        <f>SUM($E$43:K43)</f>
        <v>679.7</v>
      </c>
      <c r="W100" s="43">
        <f>SUM($E$43:M43)</f>
        <v>679.7</v>
      </c>
      <c r="AA100" s="43">
        <f>SUM($E$43:O43)</f>
        <v>679.7</v>
      </c>
      <c r="AE100" s="43">
        <f>SUM($E$43:Q43)</f>
        <v>679.7</v>
      </c>
      <c r="AI100" s="43">
        <f>SUM($E$43:S43)</f>
        <v>679.7</v>
      </c>
      <c r="AM100" s="43">
        <f>SUM($E$43:U43)</f>
        <v>679.7</v>
      </c>
      <c r="AQ100" s="43">
        <f>SUM($E$43:W43)</f>
        <v>679.7</v>
      </c>
      <c r="AU100" s="43">
        <f>SUM($E$43:Y43)</f>
        <v>679.7</v>
      </c>
      <c r="AY100" s="43">
        <f>SUM($E$43:AA43)</f>
        <v>679.7</v>
      </c>
    </row>
    <row r="105" spans="1:52" x14ac:dyDescent="0.25">
      <c r="A105" s="52" t="s">
        <v>105</v>
      </c>
    </row>
    <row r="106" spans="1:52" x14ac:dyDescent="0.25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5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5">
      <c r="A108" s="9" t="s">
        <v>95</v>
      </c>
      <c r="C108" s="17"/>
      <c r="D108" s="17"/>
      <c r="E108" s="17">
        <f>-ROUND(_xll.HPVAL($E$6,$E$7,$A$108,$E$8,"YTD","CORP")/1000000,1)</f>
        <v>-0.1</v>
      </c>
      <c r="G108" s="44">
        <f>E108</f>
        <v>-0.1</v>
      </c>
      <c r="H108" s="9"/>
      <c r="I108" s="17">
        <f>-ROUND(_xll.HPVAL($G$6,$G$7,$A$108,$G$8,"YTD","CORP")/1000000,1)</f>
        <v>-0.1</v>
      </c>
      <c r="J108" s="24"/>
      <c r="K108" s="44">
        <f>I108-G108</f>
        <v>0</v>
      </c>
      <c r="M108" s="17">
        <f>-ROUND(_xll.HPVAL($I$6,$I$7,$A$108,$I$8,"YTD","CORP")/1000000,1)</f>
        <v>-1.1000000000000001</v>
      </c>
      <c r="N108" s="24"/>
      <c r="O108" s="44">
        <f>M108-I108</f>
        <v>-1</v>
      </c>
      <c r="Q108" s="17">
        <f>-ROUND(_xll.HPVAL($K$6,$K$7,$A$108,$K$8,"YTD","CORP")/1000000,1)</f>
        <v>0</v>
      </c>
      <c r="R108" s="24"/>
      <c r="S108" s="44">
        <f>Q108-M108</f>
        <v>1.1000000000000001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5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5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8" thickBot="1" x14ac:dyDescent="0.3">
      <c r="A111" s="9" t="s">
        <v>90</v>
      </c>
      <c r="C111" s="17"/>
      <c r="D111" s="17"/>
      <c r="E111" s="17"/>
      <c r="G111" s="55">
        <f>SUM(G108:G110)</f>
        <v>-0.1</v>
      </c>
      <c r="H111" s="9"/>
      <c r="I111" s="17"/>
      <c r="J111" s="24"/>
      <c r="K111" s="55">
        <f>SUM(K108:K110)</f>
        <v>0</v>
      </c>
      <c r="M111" s="17"/>
      <c r="N111" s="24"/>
      <c r="O111" s="55">
        <f>SUM(O108:O110)</f>
        <v>-1</v>
      </c>
      <c r="Q111" s="17"/>
      <c r="R111" s="24"/>
      <c r="S111" s="55">
        <f>SUM(S108:S110)</f>
        <v>1.1000000000000001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8" thickTop="1" x14ac:dyDescent="0.25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5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5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5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5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5">
      <c r="A117" s="50" t="s">
        <v>100</v>
      </c>
      <c r="C117" s="17"/>
      <c r="D117" s="17"/>
      <c r="E117" s="17">
        <f>-ROUND(_xll.HPVAL($E$6,$E$7,$A$117,$E$8,"YTD","CORP")/1000000,1)</f>
        <v>0</v>
      </c>
      <c r="G117" s="44">
        <f t="shared" si="23"/>
        <v>0</v>
      </c>
      <c r="H117" s="9"/>
      <c r="I117" s="17">
        <f>-ROUND(_xll.HPVAL($G$6,$G$7,$A$117,$G$8,"YTD","CORP")/1000000,1)</f>
        <v>-0.1</v>
      </c>
      <c r="J117" s="24"/>
      <c r="K117" s="44">
        <f t="shared" si="24"/>
        <v>-0.1</v>
      </c>
      <c r="M117" s="17">
        <f>-ROUND(_xll.HPVAL($I$6,$I$7,$A$117,$I$8,"YTD","CORP")/1000000,1)</f>
        <v>-0.1</v>
      </c>
      <c r="N117" s="24"/>
      <c r="O117" s="44">
        <f t="shared" si="25"/>
        <v>0</v>
      </c>
      <c r="Q117" s="17">
        <f>-ROUND(_xll.HPVAL($K$6,$K$7,$A$117,$K$8,"YTD","CORP")/1000000,1)</f>
        <v>0</v>
      </c>
      <c r="R117" s="24"/>
      <c r="S117" s="44">
        <f t="shared" si="26"/>
        <v>0.1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5">
      <c r="A118" s="50" t="s">
        <v>101</v>
      </c>
      <c r="C118" s="17"/>
      <c r="D118" s="17"/>
      <c r="E118" s="17">
        <f>-ROUND(_xll.HPVAL($E$6,$E$7,$A$118,$E$8,"YTD","CORP")/1000000,1)</f>
        <v>0</v>
      </c>
      <c r="G118" s="44">
        <f t="shared" si="23"/>
        <v>0</v>
      </c>
      <c r="H118" s="9"/>
      <c r="I118" s="17">
        <f>-ROUND(_xll.HPVAL($G$6,$G$7,$A$118,$G$8,"YTD","CORP")/1000000,1)</f>
        <v>0.1</v>
      </c>
      <c r="J118" s="24"/>
      <c r="K118" s="44">
        <f t="shared" si="24"/>
        <v>0.1</v>
      </c>
      <c r="M118" s="17">
        <f>-ROUND(_xll.HPVAL($I$6,$I$7,$A$118,$I$8,"YTD","CORP")/1000000,1)</f>
        <v>0.3</v>
      </c>
      <c r="N118" s="24"/>
      <c r="O118" s="44">
        <f t="shared" si="25"/>
        <v>0.19999999999999998</v>
      </c>
      <c r="Q118" s="17">
        <f>-ROUND(_xll.HPVAL($K$6,$K$7,$A$118,$K$8,"YTD","CORP")/1000000,1)</f>
        <v>0</v>
      </c>
      <c r="R118" s="24"/>
      <c r="S118" s="44">
        <f t="shared" si="26"/>
        <v>-0.3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5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5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8" thickBot="1" x14ac:dyDescent="0.3">
      <c r="A121" s="41" t="s">
        <v>90</v>
      </c>
      <c r="G121" s="46">
        <f>SUM(G115:G120)</f>
        <v>0</v>
      </c>
      <c r="K121" s="46">
        <f>SUM(K115:K120)</f>
        <v>0</v>
      </c>
      <c r="O121" s="46">
        <f>SUM(O115:O120)</f>
        <v>0.19999999999999998</v>
      </c>
      <c r="S121" s="46">
        <f>SUM(S115:S120)</f>
        <v>-0.19999999999999998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8" thickTop="1" x14ac:dyDescent="0.25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37" zoomScaleNormal="100" workbookViewId="0">
      <selection activeCell="D68" sqref="D68"/>
    </sheetView>
  </sheetViews>
  <sheetFormatPr defaultRowHeight="13.2" outlineLevelRow="1" x14ac:dyDescent="0.25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 x14ac:dyDescent="0.3">
      <c r="A1" s="1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6" x14ac:dyDescent="0.3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 x14ac:dyDescent="0.3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5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5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5">
      <c r="A6" s="31" t="s">
        <v>119</v>
      </c>
      <c r="B6" s="9"/>
      <c r="C6" s="9"/>
      <c r="D6" s="9"/>
      <c r="E6" s="31" t="str">
        <f>$A$6</f>
        <v>EGEPG4</v>
      </c>
      <c r="F6" s="10"/>
      <c r="G6" s="31" t="str">
        <f>$A$6</f>
        <v>EGEPG4</v>
      </c>
      <c r="H6" s="10"/>
      <c r="I6" s="31" t="str">
        <f>$A$6</f>
        <v>EGEPG4</v>
      </c>
      <c r="J6" s="10"/>
      <c r="K6" s="31" t="str">
        <f>$A$6</f>
        <v>EGEPG4</v>
      </c>
      <c r="L6" s="10"/>
      <c r="M6" s="31" t="str">
        <f>$A$6</f>
        <v>EGEPG4</v>
      </c>
      <c r="N6" s="10"/>
      <c r="O6" s="31" t="str">
        <f>$A$6</f>
        <v>EGEPG4</v>
      </c>
      <c r="P6" s="10"/>
      <c r="Q6" s="31" t="str">
        <f>$A$6</f>
        <v>EGEPG4</v>
      </c>
      <c r="R6" s="10"/>
      <c r="S6" s="31" t="str">
        <f>$A$6</f>
        <v>EGEPG4</v>
      </c>
      <c r="T6" s="10"/>
      <c r="U6" s="31" t="str">
        <f>$A$6</f>
        <v>EGEPG4</v>
      </c>
      <c r="V6" s="10"/>
      <c r="W6" s="31" t="str">
        <f>$A$6</f>
        <v>EGEPG4</v>
      </c>
      <c r="X6" s="10"/>
      <c r="Y6" s="31" t="str">
        <f>$A$6</f>
        <v>EGEPG4</v>
      </c>
      <c r="Z6" s="10"/>
      <c r="AA6" s="31" t="str">
        <f>$A$6</f>
        <v>EGEPG4</v>
      </c>
      <c r="AB6" s="10"/>
      <c r="AC6" s="10"/>
    </row>
    <row r="7" spans="1:29" x14ac:dyDescent="0.25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5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5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5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5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5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5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5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5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5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5">
      <c r="A17" s="9"/>
      <c r="B17" s="9"/>
      <c r="C17" s="3" t="s">
        <v>42</v>
      </c>
      <c r="D17" s="17">
        <f>-ROUND(_xll.HPVAL($A$6,$A$7,"TOT_INV_CONSUB",$A$8,"YTD","CORP")/1000000,1)</f>
        <v>-574.29999999999995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5">
      <c r="A18" s="9"/>
      <c r="B18" s="9"/>
      <c r="C18" s="3">
        <v>51</v>
      </c>
      <c r="D18" s="17">
        <f>-ROUND(_xll.HPVAL($A$6,$A$7,"0051",$A$8,"YTD","CORP")/1000000,1)</f>
        <v>-1.9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5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5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5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5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5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5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5">
      <c r="A25" s="9"/>
      <c r="B25" s="9"/>
      <c r="C25" s="3">
        <v>660</v>
      </c>
      <c r="D25" s="17">
        <f>ROUND(_xll.HPVAL($A$6,$A$7,"0660",$A$8,"YTD","CORP")/1000000,1)</f>
        <v>31.6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5">
      <c r="A26" s="9"/>
      <c r="B26" s="9"/>
      <c r="C26" s="3">
        <v>661</v>
      </c>
      <c r="D26" s="17">
        <f>ROUND(_xll.HPVAL($A$6,$A$7,"0661",$A$8,"YTD","CORP")/1000000,1)</f>
        <v>-725.1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5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5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5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5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5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5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5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5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 x14ac:dyDescent="0.3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5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5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5">
      <c r="A39" s="15" t="s">
        <v>23</v>
      </c>
      <c r="B39" s="15"/>
      <c r="C39" s="15"/>
      <c r="D39" s="15"/>
      <c r="E39" s="23">
        <v>224.5</v>
      </c>
      <c r="F39" s="15"/>
      <c r="G39" s="23">
        <f>E49</f>
        <v>233.49999999999997</v>
      </c>
      <c r="H39" s="15"/>
      <c r="I39" s="23">
        <f>G49</f>
        <v>260.65000000000003</v>
      </c>
      <c r="J39" s="15"/>
      <c r="K39" s="23">
        <f>I49</f>
        <v>242.15000000000003</v>
      </c>
      <c r="L39" s="15"/>
      <c r="M39" s="23">
        <f>K49</f>
        <v>449.00000000000006</v>
      </c>
      <c r="N39" s="15"/>
      <c r="O39" s="23">
        <f>M49</f>
        <v>449.00000000000006</v>
      </c>
      <c r="P39" s="15"/>
      <c r="Q39" s="23">
        <f>O49</f>
        <v>449.00000000000006</v>
      </c>
      <c r="R39" s="15"/>
      <c r="S39" s="23">
        <f>Q49</f>
        <v>449.00000000000006</v>
      </c>
      <c r="T39" s="15"/>
      <c r="U39" s="23">
        <f>S49</f>
        <v>449.00000000000006</v>
      </c>
      <c r="V39" s="15"/>
      <c r="W39" s="23">
        <f>U49</f>
        <v>449.00000000000006</v>
      </c>
      <c r="X39" s="15"/>
      <c r="Y39" s="23">
        <f>W49</f>
        <v>449.00000000000006</v>
      </c>
      <c r="Z39" s="15"/>
      <c r="AA39" s="23">
        <f>Y49</f>
        <v>449.00000000000006</v>
      </c>
      <c r="AB39" s="15"/>
      <c r="AC39" s="23"/>
    </row>
    <row r="40" spans="1:29" x14ac:dyDescent="0.25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5">
      <c r="A41" s="8" t="s">
        <v>93</v>
      </c>
      <c r="B41" s="9"/>
      <c r="C41" s="9"/>
      <c r="D41" s="9"/>
      <c r="E41" s="24">
        <f>SUM(G$75:G$84)+G$90</f>
        <v>15.099999999999932</v>
      </c>
      <c r="F41" s="9"/>
      <c r="G41" s="24">
        <f>SUM(K$75:K$84)+K$90</f>
        <v>7.4000000000000252</v>
      </c>
      <c r="H41" s="24"/>
      <c r="I41" s="24">
        <f>SUM(O$75:O$84)+O$90</f>
        <v>12.899999999999977</v>
      </c>
      <c r="J41" s="24"/>
      <c r="K41" s="24">
        <f>SUM(S$75:S$84)+S$90</f>
        <v>-730.8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-695.4</v>
      </c>
    </row>
    <row r="42" spans="1:29" x14ac:dyDescent="0.25">
      <c r="A42" s="8" t="s">
        <v>108</v>
      </c>
      <c r="B42" s="9"/>
      <c r="C42" s="9"/>
      <c r="D42" s="9"/>
      <c r="E42" s="49">
        <f>SUM(G$84:G$89)+SUM(G$91:G$96)+G$74</f>
        <v>2.9000000000000057</v>
      </c>
      <c r="F42" s="9"/>
      <c r="G42" s="49">
        <f>SUM(K$84:K$89)+SUM(K$91:K$96)+K$74</f>
        <v>46.900000000000091</v>
      </c>
      <c r="H42" s="24"/>
      <c r="I42" s="49">
        <f>SUM(O$84:O$89)+SUM(O$91:O$96)+O$74</f>
        <v>-49.899999999999991</v>
      </c>
      <c r="J42" s="24"/>
      <c r="K42" s="49">
        <f>SUM(S$84:S$89)+SUM(S$91:S$96)+S$74</f>
        <v>1144.5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5">
      <c r="A43" s="8" t="s">
        <v>94</v>
      </c>
      <c r="B43" s="9"/>
      <c r="C43" s="9"/>
      <c r="D43" s="9"/>
      <c r="E43" s="24">
        <f>SUM(E41:E42)</f>
        <v>17.999999999999936</v>
      </c>
      <c r="F43" s="9"/>
      <c r="G43" s="24">
        <f>SUM(G41:G42)</f>
        <v>54.300000000000118</v>
      </c>
      <c r="H43" s="24"/>
      <c r="I43" s="24">
        <f>SUM(I41:I42)</f>
        <v>-37.000000000000014</v>
      </c>
      <c r="J43" s="24"/>
      <c r="K43" s="24">
        <f>SUM(K41:K42)</f>
        <v>413.70000000000005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5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5">
      <c r="A47" s="9" t="s">
        <v>20</v>
      </c>
      <c r="B47" s="9"/>
      <c r="C47" s="9"/>
      <c r="D47" s="9"/>
      <c r="E47" s="28">
        <f>E43*E45</f>
        <v>8.999999999999968</v>
      </c>
      <c r="F47" s="9"/>
      <c r="G47" s="28">
        <f>G43*G45</f>
        <v>27.150000000000059</v>
      </c>
      <c r="H47" s="9"/>
      <c r="I47" s="28">
        <f>I43*I45</f>
        <v>-18.500000000000007</v>
      </c>
      <c r="J47" s="9"/>
      <c r="K47" s="28">
        <f>K43*K45</f>
        <v>206.85000000000002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5">
      <c r="A49" s="15" t="s">
        <v>24</v>
      </c>
      <c r="B49" s="15"/>
      <c r="C49" s="15"/>
      <c r="D49" s="15"/>
      <c r="E49" s="23">
        <f>E39+E47</f>
        <v>233.49999999999997</v>
      </c>
      <c r="F49" s="15"/>
      <c r="G49" s="23">
        <f>G39+G47</f>
        <v>260.65000000000003</v>
      </c>
      <c r="H49" s="15"/>
      <c r="I49" s="23">
        <f>I39+I47</f>
        <v>242.15000000000003</v>
      </c>
      <c r="J49" s="15"/>
      <c r="K49" s="23">
        <f>K39+K47</f>
        <v>449.00000000000006</v>
      </c>
      <c r="L49" s="15"/>
      <c r="M49" s="23">
        <f>M39+M47</f>
        <v>449.00000000000006</v>
      </c>
      <c r="N49" s="15"/>
      <c r="O49" s="23">
        <f>O39+O47</f>
        <v>449.00000000000006</v>
      </c>
      <c r="P49" s="15"/>
      <c r="Q49" s="23">
        <f>Q39+Q47</f>
        <v>449.00000000000006</v>
      </c>
      <c r="R49" s="15"/>
      <c r="S49" s="23">
        <f>S39+S47</f>
        <v>449.00000000000006</v>
      </c>
      <c r="T49" s="15"/>
      <c r="U49" s="23">
        <f>U39+U47</f>
        <v>449.00000000000006</v>
      </c>
      <c r="V49" s="15"/>
      <c r="W49" s="23">
        <f>W39+W47</f>
        <v>449.00000000000006</v>
      </c>
      <c r="X49" s="15"/>
      <c r="Y49" s="23">
        <f>Y39+Y47</f>
        <v>449.00000000000006</v>
      </c>
      <c r="Z49" s="15"/>
      <c r="AA49" s="23">
        <f>AA39+AA47</f>
        <v>449.00000000000006</v>
      </c>
      <c r="AB49" s="15"/>
      <c r="AC49" s="23"/>
    </row>
    <row r="50" spans="1:3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5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5">
      <c r="A53" s="15" t="s">
        <v>29</v>
      </c>
      <c r="B53" s="15"/>
      <c r="C53" s="15"/>
      <c r="D53" s="15"/>
      <c r="E53" s="25">
        <f>ROUND(E49*E51,1)</f>
        <v>1.5</v>
      </c>
      <c r="F53" s="15"/>
      <c r="G53" s="25">
        <f>ROUND(G49*G51,1)</f>
        <v>1.6</v>
      </c>
      <c r="H53" s="25"/>
      <c r="I53" s="25">
        <f>ROUND(I49*I51,1)</f>
        <v>1.5</v>
      </c>
      <c r="J53" s="25"/>
      <c r="K53" s="25">
        <f>ROUND(K49*K51,1)</f>
        <v>2.8</v>
      </c>
      <c r="L53" s="25"/>
      <c r="M53" s="25">
        <f>ROUND(M49*M51,1)</f>
        <v>2.8</v>
      </c>
      <c r="N53" s="25"/>
      <c r="O53" s="25">
        <f>ROUND(O49*O51,1)</f>
        <v>2.8</v>
      </c>
      <c r="P53" s="25"/>
      <c r="Q53" s="25">
        <f>ROUND(Q49*Q51,1)</f>
        <v>2.8</v>
      </c>
      <c r="R53" s="25"/>
      <c r="S53" s="25">
        <f>ROUND(S49*S51,1)</f>
        <v>2.8</v>
      </c>
      <c r="T53" s="25"/>
      <c r="U53" s="25">
        <f>ROUND(U49*U51,1)</f>
        <v>2.8</v>
      </c>
      <c r="V53" s="25"/>
      <c r="W53" s="25">
        <f>ROUND(W49*W51,1)</f>
        <v>2.8</v>
      </c>
      <c r="X53" s="25"/>
      <c r="Y53" s="25">
        <f>ROUND(Y49*Y51,1)</f>
        <v>2.8</v>
      </c>
      <c r="Z53" s="25"/>
      <c r="AA53" s="25">
        <f>ROUND(AA49*AA51,1)</f>
        <v>2.8</v>
      </c>
      <c r="AB53" s="25"/>
      <c r="AC53" s="25">
        <f>SUM(E53:AA53)</f>
        <v>29.800000000000004</v>
      </c>
    </row>
    <row r="54" spans="1:3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5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5">
      <c r="A56" s="9"/>
      <c r="B56" s="9" t="s">
        <v>104</v>
      </c>
      <c r="C56" s="9"/>
      <c r="D56" s="9"/>
      <c r="E56" s="17">
        <f>G111</f>
        <v>0</v>
      </c>
      <c r="F56" s="39"/>
      <c r="G56" s="17">
        <f>K111</f>
        <v>0</v>
      </c>
      <c r="H56" s="39"/>
      <c r="I56" s="17">
        <f>O111</f>
        <v>0</v>
      </c>
      <c r="J56" s="39"/>
      <c r="K56" s="17">
        <f>S111</f>
        <v>0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5">
      <c r="A57" s="9"/>
      <c r="B57" s="9" t="s">
        <v>31</v>
      </c>
      <c r="C57" s="9"/>
      <c r="D57" s="9"/>
      <c r="E57" s="34">
        <f>G121</f>
        <v>3.3</v>
      </c>
      <c r="F57" s="51"/>
      <c r="G57" s="34">
        <f>K121</f>
        <v>3.2</v>
      </c>
      <c r="H57" s="51"/>
      <c r="I57" s="34">
        <f>O121</f>
        <v>3.0999999999999996</v>
      </c>
      <c r="J57" s="51"/>
      <c r="K57" s="34">
        <f>S121</f>
        <v>-9.6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0</v>
      </c>
      <c r="AD57" s="36"/>
      <c r="AE57" s="36"/>
    </row>
    <row r="58" spans="1:31" ht="13.8" thickBot="1" x14ac:dyDescent="0.3">
      <c r="A58" s="15" t="s">
        <v>34</v>
      </c>
      <c r="B58" s="15"/>
      <c r="C58" s="15"/>
      <c r="D58" s="15"/>
      <c r="E58" s="57">
        <f>E53+E56+E57</f>
        <v>4.8</v>
      </c>
      <c r="F58" s="15"/>
      <c r="G58" s="57">
        <f>G53+G56+G57</f>
        <v>4.8000000000000007</v>
      </c>
      <c r="H58" s="15"/>
      <c r="I58" s="57">
        <f>I53+I56+I57</f>
        <v>4.5999999999999996</v>
      </c>
      <c r="J58" s="15"/>
      <c r="K58" s="57">
        <f>K53+K56+K57</f>
        <v>-6.8</v>
      </c>
      <c r="L58" s="15"/>
      <c r="M58" s="57">
        <f>M53+M56+M57</f>
        <v>2.8</v>
      </c>
      <c r="N58" s="15"/>
      <c r="O58" s="57">
        <f>O53+O56+O57</f>
        <v>2.8</v>
      </c>
      <c r="P58" s="15"/>
      <c r="Q58" s="57">
        <f>Q53+Q56+Q57</f>
        <v>2.8</v>
      </c>
      <c r="R58" s="15"/>
      <c r="S58" s="57">
        <f>S53+S56+S57</f>
        <v>2.8</v>
      </c>
      <c r="T58" s="15"/>
      <c r="U58" s="57">
        <f>U53+U56+U57</f>
        <v>2.8</v>
      </c>
      <c r="V58" s="15"/>
      <c r="W58" s="57">
        <f>W53+W56+W57</f>
        <v>2.8</v>
      </c>
      <c r="X58" s="15"/>
      <c r="Y58" s="57">
        <f>Y53+Y56+Y57</f>
        <v>2.8</v>
      </c>
      <c r="Z58" s="15"/>
      <c r="AA58" s="57">
        <f>AA53+AA56+AA57</f>
        <v>2.8</v>
      </c>
      <c r="AB58" s="15"/>
      <c r="AC58" s="57">
        <f>SUM(E58:AA58)</f>
        <v>29.800000000000004</v>
      </c>
    </row>
    <row r="59" spans="1:31" ht="13.8" thickTop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5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5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5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5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5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5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5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5">
      <c r="B68" s="9" t="s">
        <v>51</v>
      </c>
      <c r="C68" s="9" t="s">
        <v>52</v>
      </c>
      <c r="D68" s="9"/>
    </row>
    <row r="70" spans="1:51" x14ac:dyDescent="0.25">
      <c r="C70" s="15" t="s">
        <v>109</v>
      </c>
    </row>
    <row r="72" spans="1:51" x14ac:dyDescent="0.25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5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5">
      <c r="A74" s="41" t="s">
        <v>42</v>
      </c>
      <c r="C74" s="17">
        <f>-ROUND(_xll.HPVAL($A$6,$A$7,A74,$A$8,"YTD","CORP")/1000000,1)</f>
        <v>-574.29999999999995</v>
      </c>
      <c r="D74" s="17"/>
      <c r="E74" s="17">
        <f>-ROUND(_xll.HPVAL($E$6,$E$7,A74,$E$8,"YTD","CORP")/1000000,1)</f>
        <v>-574.29999999999995</v>
      </c>
      <c r="G74" s="44">
        <f>C74-E74</f>
        <v>0</v>
      </c>
      <c r="H74" s="9"/>
      <c r="I74" s="17">
        <f>-ROUND(_xll.HPVAL($G$6,$G$7,$A$74,$G$8,"YTD","CORP")/1000000,1)</f>
        <v>-621.20000000000005</v>
      </c>
      <c r="J74" s="24"/>
      <c r="K74" s="44">
        <f>E74-I74</f>
        <v>46.900000000000091</v>
      </c>
      <c r="M74" s="17">
        <f>-ROUND(_xll.HPVAL($I$6,$I$7,$A$74,$I$8,"YTD","CORP")/1000000,1)</f>
        <v>-621.20000000000005</v>
      </c>
      <c r="N74" s="24"/>
      <c r="O74" s="44">
        <f>I74-M74</f>
        <v>0</v>
      </c>
      <c r="Q74" s="17">
        <f>-ROUND(_xll.HPVAL($K$6,$K$7,$A$74,$K$8,"YTD","CORP")/1000000,1)</f>
        <v>0</v>
      </c>
      <c r="R74" s="24"/>
      <c r="S74" s="44">
        <f>M74-Q74</f>
        <v>-621.20000000000005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5">
      <c r="A75" s="42" t="s">
        <v>58</v>
      </c>
      <c r="C75" s="17">
        <f>-ROUND(_xll.HPVAL($A$6,$A$7,A75,$A$8,"YTD","CORP")/1000000,1)</f>
        <v>-1.9</v>
      </c>
      <c r="D75" s="17"/>
      <c r="E75" s="17">
        <f>-ROUND(_xll.HPVAL($E$6,$E$7,A75,$E$8,"YTD","CORP")/1000000,1)</f>
        <v>-1.3</v>
      </c>
      <c r="G75" s="44">
        <f>C75-E75</f>
        <v>-0.59999999999999987</v>
      </c>
      <c r="H75" s="9"/>
      <c r="I75" s="17">
        <f>-ROUND(_xll.HPVAL($G$6,$G$7,$A$75,$G$8,"YTD","CORP")/1000000,1)</f>
        <v>0.1</v>
      </c>
      <c r="J75" s="24"/>
      <c r="K75" s="44">
        <f>E75-I75</f>
        <v>-1.4000000000000001</v>
      </c>
      <c r="M75" s="17">
        <f>-ROUND(_xll.HPVAL($I$6,$I$7,$A$75,$I$8,"YTD","CORP")/1000000,1)</f>
        <v>0.6</v>
      </c>
      <c r="N75" s="24"/>
      <c r="O75" s="44">
        <f>I75-M75</f>
        <v>-0.5</v>
      </c>
      <c r="Q75" s="17">
        <f>-ROUND(_xll.HPVAL($K$6,$K$7,$A$75,$K$8,"YTD","CORP")/1000000,1)</f>
        <v>0</v>
      </c>
      <c r="R75" s="24"/>
      <c r="S75" s="44">
        <f>M75-Q75</f>
        <v>0.6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5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5">
      <c r="A77" s="42" t="s">
        <v>60</v>
      </c>
      <c r="C77" s="17">
        <f>-ROUND(_xll.HPVAL($A$6,$A$7,A77,$A$8,"YTD","CORP")/1000000,1)</f>
        <v>0</v>
      </c>
      <c r="D77" s="17"/>
      <c r="E77" s="17">
        <f>-ROUND(_xll.HPVAL($E$6,$E$7,A77,$E$8,"YTD","CORP")/1000000,1)</f>
        <v>0</v>
      </c>
      <c r="G77" s="44">
        <f>C77-E77</f>
        <v>0</v>
      </c>
      <c r="H77" s="9"/>
      <c r="I77" s="17">
        <f>-ROUND(_xll.HPVAL($G$6,$G$7,$A$77,$G$8,"YTD","CORP")/1000000,1)</f>
        <v>0</v>
      </c>
      <c r="J77" s="24"/>
      <c r="K77" s="44">
        <f>E77-I77</f>
        <v>0</v>
      </c>
      <c r="M77" s="17">
        <f>-ROUND(_xll.HPVAL($I$6,$I$7,$A$77,$I$8,"YTD","CORP")/1000000,1)</f>
        <v>0</v>
      </c>
      <c r="N77" s="24"/>
      <c r="O77" s="44">
        <f>I77-M77</f>
        <v>0</v>
      </c>
      <c r="Q77" s="17">
        <f>-ROUND(_xll.HPVAL($K$6,$K$7,$A$77,$K$8,"YTD","CORP")/1000000,1)</f>
        <v>0</v>
      </c>
      <c r="R77" s="24"/>
      <c r="S77" s="44">
        <f>M77-Q77</f>
        <v>0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5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5">
      <c r="A79" s="42" t="s">
        <v>62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ref="G79:G89" si="0">+C79-E79</f>
        <v>0</v>
      </c>
      <c r="H79" s="9"/>
      <c r="I79" s="17">
        <f>ROUND(_xll.HPVAL($G$6,$G$7,$A$79,$G$8,"YTD","CORP")/1000000,1)</f>
        <v>0</v>
      </c>
      <c r="J79" s="24"/>
      <c r="K79" s="44">
        <f t="shared" ref="K79:K89" si="1">+E79-I79</f>
        <v>0</v>
      </c>
      <c r="M79" s="17">
        <f>ROUND(_xll.HPVAL($I$6,$I$7,$A$79,$I$8,"YTD","CORP")/1000000,1)</f>
        <v>0</v>
      </c>
      <c r="N79" s="24"/>
      <c r="O79" s="44">
        <f t="shared" ref="O79:O89" si="2">+I79-M79</f>
        <v>0</v>
      </c>
      <c r="Q79" s="17">
        <f>ROUND(_xll.HPVAL($K$6,$K$7,$A$79,$K$8,"YTD","CORP")/1000000,1)</f>
        <v>0</v>
      </c>
      <c r="R79" s="24"/>
      <c r="S79" s="44">
        <f t="shared" ref="S79:S89" si="3">+M79-Q79</f>
        <v>0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5">
      <c r="A80" s="42" t="s">
        <v>63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 t="shared" si="0"/>
        <v>0</v>
      </c>
      <c r="H80" s="9"/>
      <c r="I80" s="17">
        <f>ROUND(_xll.HPVAL($G$6,$G$7,$A$80,$G$8,"YTD","CORP")/1000000,1)</f>
        <v>0</v>
      </c>
      <c r="J80" s="24"/>
      <c r="K80" s="44">
        <f t="shared" si="1"/>
        <v>0</v>
      </c>
      <c r="M80" s="17">
        <f>ROUND(_xll.HPVAL($I$6,$I$7,$A$80,$I$8,"YTD","CORP")/1000000,1)</f>
        <v>0</v>
      </c>
      <c r="N80" s="24"/>
      <c r="O80" s="44">
        <f t="shared" si="2"/>
        <v>0</v>
      </c>
      <c r="Q80" s="17">
        <f>ROUND(_xll.HPVAL($K$6,$K$7,$A$80,$K$8,"YTD","CORP")/1000000,1)</f>
        <v>0</v>
      </c>
      <c r="R80" s="24"/>
      <c r="S80" s="44">
        <f t="shared" si="3"/>
        <v>0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5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5">
      <c r="A82" s="42" t="s">
        <v>65</v>
      </c>
      <c r="C82" s="17">
        <f>ROUND(_xll.HPVAL($A$6,$A$7,A82,$A$8,"YTD","CORP")/1000000,1)</f>
        <v>31.6</v>
      </c>
      <c r="D82" s="17"/>
      <c r="E82" s="17">
        <f>ROUND(_xll.HPVAL($E$6,$E$7,A82,$E$8,"YTD","CORP")/1000000,1)</f>
        <v>32.6</v>
      </c>
      <c r="G82" s="44">
        <f t="shared" si="0"/>
        <v>-1</v>
      </c>
      <c r="H82" s="9"/>
      <c r="I82" s="17">
        <f>ROUND(_xll.HPVAL($G$6,$G$7,$A$82,$G$8,"YTD","CORP")/1000000,1)</f>
        <v>32.9</v>
      </c>
      <c r="J82" s="24"/>
      <c r="K82" s="44">
        <f t="shared" si="1"/>
        <v>-0.29999999999999716</v>
      </c>
      <c r="M82" s="17">
        <f>ROUND(_xll.HPVAL($I$6,$I$7,$A$82,$I$8,"YTD","CORP")/1000000,1)</f>
        <v>33.9</v>
      </c>
      <c r="N82" s="24"/>
      <c r="O82" s="44">
        <f t="shared" si="2"/>
        <v>-1</v>
      </c>
      <c r="Q82" s="17">
        <f>ROUND(_xll.HPVAL($K$6,$K$7,$A$82,$K$8,"YTD","CORP")/1000000,1)</f>
        <v>0</v>
      </c>
      <c r="R82" s="24"/>
      <c r="S82" s="44">
        <f t="shared" si="3"/>
        <v>33.9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5">
      <c r="A83" s="42" t="s">
        <v>66</v>
      </c>
      <c r="C83" s="17">
        <f>ROUND(_xll.HPVAL($A$6,$A$7,A83,$A$8,"YTD","CORP")/1000000,1)</f>
        <v>-725.1</v>
      </c>
      <c r="D83" s="17"/>
      <c r="E83" s="17">
        <f>ROUND(_xll.HPVAL($E$6,$E$7,A83,$E$8,"YTD","CORP")/1000000,1)</f>
        <v>-741.8</v>
      </c>
      <c r="G83" s="44">
        <f t="shared" si="0"/>
        <v>16.699999999999932</v>
      </c>
      <c r="H83" s="9"/>
      <c r="I83" s="17">
        <f>ROUND(_xll.HPVAL($G$6,$G$7,$A$83,$G$8,"YTD","CORP")/1000000,1)</f>
        <v>-750.9</v>
      </c>
      <c r="J83" s="24"/>
      <c r="K83" s="44">
        <f t="shared" si="1"/>
        <v>9.1000000000000227</v>
      </c>
      <c r="M83" s="17">
        <f>ROUND(_xll.HPVAL($I$6,$I$7,$A$83,$I$8,"YTD","CORP")/1000000,1)</f>
        <v>-765.3</v>
      </c>
      <c r="N83" s="24"/>
      <c r="O83" s="44">
        <f t="shared" si="2"/>
        <v>14.399999999999977</v>
      </c>
      <c r="Q83" s="17">
        <f>ROUND(_xll.HPVAL($K$6,$K$7,$A$83,$K$8,"YTD","CORP")/1000000,1)</f>
        <v>0</v>
      </c>
      <c r="R83" s="24"/>
      <c r="S83" s="44">
        <f t="shared" si="3"/>
        <v>-765.3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5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5">
      <c r="A85" s="42" t="s">
        <v>68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5">
      <c r="A86" s="42" t="s">
        <v>69</v>
      </c>
      <c r="C86" s="17">
        <f>ROUND(_xll.HPVAL($A$6,$A$7,A86,$A$8,"YTD","CORP")/1000000,1)</f>
        <v>1602</v>
      </c>
      <c r="D86" s="17"/>
      <c r="E86" s="17">
        <f>ROUND(_xll.HPVAL($E$6,$E$7,A86,$E$8,"YTD","CORP")/1000000,1)</f>
        <v>1602</v>
      </c>
      <c r="G86" s="44">
        <f t="shared" si="0"/>
        <v>0</v>
      </c>
      <c r="H86" s="9"/>
      <c r="I86" s="17">
        <f>ROUND(_xll.HPVAL($G$6,$G$7,$A$86,$G$8,"YTD","CORP")/1000000,1)</f>
        <v>1602</v>
      </c>
      <c r="J86" s="24"/>
      <c r="K86" s="44">
        <f t="shared" si="1"/>
        <v>0</v>
      </c>
      <c r="M86" s="17">
        <f>ROUND(_xll.HPVAL($I$6,$I$7,$A$86,$I$8,"YTD","CORP")/1000000,1)</f>
        <v>1602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1602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5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5">
      <c r="A88" s="42" t="s">
        <v>71</v>
      </c>
      <c r="C88" s="17">
        <f>ROUND(_xll.HPVAL($A$6,$A$7,A88,$A$8,"YTD","CORP")/1000000,1)</f>
        <v>64.2</v>
      </c>
      <c r="D88" s="17"/>
      <c r="E88" s="17">
        <f>ROUND(_xll.HPVAL($E$6,$E$7,A88,$E$8,"YTD","CORP")/1000000,1)</f>
        <v>113.8</v>
      </c>
      <c r="G88" s="44">
        <f t="shared" si="0"/>
        <v>-49.599999999999994</v>
      </c>
      <c r="H88" s="9"/>
      <c r="I88" s="17">
        <f>ROUND(_xll.HPVAL($G$6,$G$7,$A$88,$G$8,"YTD","CORP")/1000000,1)</f>
        <v>113.8</v>
      </c>
      <c r="J88" s="24"/>
      <c r="K88" s="44">
        <f t="shared" si="1"/>
        <v>0</v>
      </c>
      <c r="M88" s="17">
        <f>ROUND(_xll.HPVAL($I$6,$I$7,$A$88,$I$8,"YTD","CORP")/1000000,1)</f>
        <v>163.69999999999999</v>
      </c>
      <c r="N88" s="24"/>
      <c r="O88" s="44">
        <f t="shared" si="2"/>
        <v>-49.899999999999991</v>
      </c>
      <c r="Q88" s="17">
        <f>ROUND(_xll.HPVAL($K$6,$K$7,$A$88,$K$8,"YTD","CORP")/1000000,1)</f>
        <v>0</v>
      </c>
      <c r="R88" s="24"/>
      <c r="S88" s="44">
        <f t="shared" si="3"/>
        <v>163.69999999999999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5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5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5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5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5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5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5">
      <c r="A95" s="42" t="s">
        <v>78</v>
      </c>
      <c r="C95" s="17">
        <f>ROUND(_xll.HPVAL($A$6,$A$7,A95,$A$8,"YTD","CORP")/1000000,1)</f>
        <v>52.5</v>
      </c>
      <c r="D95" s="17"/>
      <c r="E95" s="17">
        <v>0</v>
      </c>
      <c r="G95" s="44">
        <f>+C95-E95</f>
        <v>52.5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5">
      <c r="A96" s="42" t="s">
        <v>79</v>
      </c>
      <c r="C96" s="17">
        <f>ROUND(_xll.HPVAL($A$6,$A$7,A96,$A$8,"YTD","CORP")/1000000,1)</f>
        <v>0</v>
      </c>
      <c r="D96" s="17"/>
      <c r="E96" s="17">
        <f>ROUND(_xll.HPVAL($E$6,$E$7,A96,$E$8,"YTD","CORP")/1000000,1)</f>
        <v>0</v>
      </c>
      <c r="G96" s="45">
        <f>+C96-E96</f>
        <v>0</v>
      </c>
      <c r="H96" s="9"/>
      <c r="I96" s="17">
        <v>0</v>
      </c>
      <c r="J96" s="24"/>
      <c r="K96" s="45">
        <f t="shared" si="12"/>
        <v>0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8" thickBot="1" x14ac:dyDescent="0.3">
      <c r="A97" s="41" t="s">
        <v>90</v>
      </c>
      <c r="G97" s="46">
        <f>SUM(G74:G96)</f>
        <v>17.999999999999936</v>
      </c>
      <c r="K97" s="46">
        <f>SUM(K74:K96)</f>
        <v>54.300000000000118</v>
      </c>
      <c r="O97" s="46">
        <f>SUM(O74:O96)</f>
        <v>-37.000000000000014</v>
      </c>
      <c r="S97" s="46">
        <f>SUM(S74:S96)</f>
        <v>413.7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8" thickTop="1" x14ac:dyDescent="0.25">
      <c r="A98" s="41"/>
    </row>
    <row r="99" spans="1:52" x14ac:dyDescent="0.25">
      <c r="A99" s="41" t="s">
        <v>91</v>
      </c>
      <c r="G99" s="43">
        <f>E41</f>
        <v>15.099999999999932</v>
      </c>
      <c r="K99" s="43">
        <f>SUM($E$41:G41)</f>
        <v>22.499999999999957</v>
      </c>
      <c r="O99" s="43">
        <f>SUM($E$41:I41)</f>
        <v>35.399999999999935</v>
      </c>
      <c r="S99" s="43">
        <f>SUM($E$41:K41)</f>
        <v>-695.4</v>
      </c>
      <c r="W99" s="43">
        <f>SUM($E$41:M41)</f>
        <v>-695.4</v>
      </c>
      <c r="AA99" s="43">
        <f>SUM($E$41:O41)</f>
        <v>-695.4</v>
      </c>
      <c r="AE99" s="43">
        <f>SUM($E$41:Q41)</f>
        <v>-695.4</v>
      </c>
      <c r="AI99" s="43">
        <f>SUM($E$41:S41)</f>
        <v>-695.4</v>
      </c>
      <c r="AM99" s="43">
        <f>SUM($E$41:U41)</f>
        <v>-695.4</v>
      </c>
      <c r="AQ99" s="43">
        <f>SUM($E$41:W41)</f>
        <v>-695.4</v>
      </c>
      <c r="AU99" s="43">
        <f>SUM($E$41:Y41)</f>
        <v>-695.4</v>
      </c>
      <c r="AY99" s="43">
        <f>SUM($E$41:AA41)</f>
        <v>-695.4</v>
      </c>
    </row>
    <row r="100" spans="1:52" x14ac:dyDescent="0.25">
      <c r="A100" s="41" t="s">
        <v>92</v>
      </c>
      <c r="G100" s="43">
        <f>E43</f>
        <v>17.999999999999936</v>
      </c>
      <c r="K100" s="43">
        <f>SUM($E$43:G43)</f>
        <v>72.300000000000054</v>
      </c>
      <c r="O100" s="43">
        <f>SUM($E$43:I43)</f>
        <v>35.30000000000004</v>
      </c>
      <c r="S100" s="43">
        <f>SUM($E$43:K43)</f>
        <v>449.00000000000011</v>
      </c>
      <c r="W100" s="43">
        <f>SUM($E$43:M43)</f>
        <v>449.00000000000011</v>
      </c>
      <c r="AA100" s="43">
        <f>SUM($E$43:O43)</f>
        <v>449.00000000000011</v>
      </c>
      <c r="AE100" s="43">
        <f>SUM($E$43:Q43)</f>
        <v>449.00000000000011</v>
      </c>
      <c r="AI100" s="43">
        <f>SUM($E$43:S43)</f>
        <v>449.00000000000011</v>
      </c>
      <c r="AM100" s="43">
        <f>SUM($E$43:U43)</f>
        <v>449.00000000000011</v>
      </c>
      <c r="AQ100" s="43">
        <f>SUM($E$43:W43)</f>
        <v>449.00000000000011</v>
      </c>
      <c r="AU100" s="43">
        <f>SUM($E$43:Y43)</f>
        <v>449.00000000000011</v>
      </c>
      <c r="AY100" s="43">
        <f>SUM($E$43:AA43)</f>
        <v>449.00000000000011</v>
      </c>
    </row>
    <row r="105" spans="1:52" x14ac:dyDescent="0.25">
      <c r="A105" s="52" t="s">
        <v>105</v>
      </c>
    </row>
    <row r="106" spans="1:52" x14ac:dyDescent="0.25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5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5">
      <c r="A108" s="9" t="s">
        <v>95</v>
      </c>
      <c r="C108" s="17"/>
      <c r="D108" s="17"/>
      <c r="E108" s="17">
        <f>-ROUND(_xll.HPVAL($E$6,$E$7,$A$108,$E$8,"YTD","CORP")/1000000,1)</f>
        <v>0</v>
      </c>
      <c r="G108" s="44">
        <f>E108</f>
        <v>0</v>
      </c>
      <c r="H108" s="9"/>
      <c r="I108" s="17">
        <f>-ROUND(_xll.HPVAL($G$6,$G$7,$A$108,$G$8,"YTD","CORP")/1000000,1)</f>
        <v>0</v>
      </c>
      <c r="J108" s="24"/>
      <c r="K108" s="44">
        <f>I108-G108</f>
        <v>0</v>
      </c>
      <c r="M108" s="17">
        <f>-ROUND(_xll.HPVAL($I$6,$I$7,$A$108,$I$8,"YTD","CORP")/1000000,1)</f>
        <v>0</v>
      </c>
      <c r="N108" s="24"/>
      <c r="O108" s="44">
        <f>M108-I108</f>
        <v>0</v>
      </c>
      <c r="Q108" s="17">
        <f>-ROUND(_xll.HPVAL($K$6,$K$7,$A$108,$K$8,"YTD","CORP")/1000000,1)</f>
        <v>0</v>
      </c>
      <c r="R108" s="24"/>
      <c r="S108" s="44">
        <f>Q108-M108</f>
        <v>0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5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5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8" thickBot="1" x14ac:dyDescent="0.3">
      <c r="A111" s="9" t="s">
        <v>90</v>
      </c>
      <c r="C111" s="17"/>
      <c r="D111" s="17"/>
      <c r="E111" s="17"/>
      <c r="G111" s="55">
        <f>SUM(G108:G110)</f>
        <v>0</v>
      </c>
      <c r="H111" s="9"/>
      <c r="I111" s="17"/>
      <c r="J111" s="24"/>
      <c r="K111" s="55">
        <f>SUM(K108:K110)</f>
        <v>0</v>
      </c>
      <c r="M111" s="17"/>
      <c r="N111" s="24"/>
      <c r="O111" s="55">
        <f>SUM(O108:O110)</f>
        <v>0</v>
      </c>
      <c r="Q111" s="17"/>
      <c r="R111" s="24"/>
      <c r="S111" s="55">
        <f>SUM(S108:S110)</f>
        <v>0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8" thickTop="1" x14ac:dyDescent="0.25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5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5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5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5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5">
      <c r="A117" s="50" t="s">
        <v>100</v>
      </c>
      <c r="C117" s="17"/>
      <c r="D117" s="17"/>
      <c r="E117" s="17">
        <f>-ROUND(_xll.HPVAL($E$6,$E$7,$A$117,$E$8,"YTD","CORP")/1000000,1)</f>
        <v>3.3</v>
      </c>
      <c r="G117" s="44">
        <f t="shared" si="23"/>
        <v>3.3</v>
      </c>
      <c r="H117" s="9"/>
      <c r="I117" s="17">
        <f>-ROUND(_xll.HPVAL($G$6,$G$7,$A$117,$G$8,"YTD","CORP")/1000000,1)</f>
        <v>6.5</v>
      </c>
      <c r="J117" s="24"/>
      <c r="K117" s="44">
        <f t="shared" si="24"/>
        <v>3.2</v>
      </c>
      <c r="M117" s="17">
        <f>-ROUND(_xll.HPVAL($I$6,$I$7,$A$117,$I$8,"YTD","CORP")/1000000,1)</f>
        <v>9.6</v>
      </c>
      <c r="N117" s="24"/>
      <c r="O117" s="44">
        <f t="shared" si="25"/>
        <v>3.0999999999999996</v>
      </c>
      <c r="Q117" s="17">
        <f>-ROUND(_xll.HPVAL($K$6,$K$7,$A$117,$K$8,"YTD","CORP")/1000000,1)</f>
        <v>0</v>
      </c>
      <c r="R117" s="24"/>
      <c r="S117" s="44">
        <f t="shared" si="26"/>
        <v>-9.6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5">
      <c r="A118" s="50" t="s">
        <v>101</v>
      </c>
      <c r="C118" s="17"/>
      <c r="D118" s="17"/>
      <c r="E118" s="17">
        <f>-ROUND(_xll.HPVAL($E$6,$E$7,$A$118,$E$8,"YTD","CORP")/1000000,1)</f>
        <v>0</v>
      </c>
      <c r="G118" s="44">
        <f t="shared" si="23"/>
        <v>0</v>
      </c>
      <c r="H118" s="9"/>
      <c r="I118" s="17">
        <f>-ROUND(_xll.HPVAL($G$6,$G$7,$A$118,$G$8,"YTD","CORP")/1000000,1)</f>
        <v>0</v>
      </c>
      <c r="J118" s="24"/>
      <c r="K118" s="44">
        <f t="shared" si="24"/>
        <v>0</v>
      </c>
      <c r="M118" s="17">
        <f>-ROUND(_xll.HPVAL($I$6,$I$7,$A$118,$I$8,"YTD","CORP")/1000000,1)</f>
        <v>0</v>
      </c>
      <c r="N118" s="24"/>
      <c r="O118" s="44">
        <f t="shared" si="25"/>
        <v>0</v>
      </c>
      <c r="Q118" s="17">
        <f>-ROUND(_xll.HPVAL($K$6,$K$7,$A$118,$K$8,"YTD","CORP")/1000000,1)</f>
        <v>0</v>
      </c>
      <c r="R118" s="24"/>
      <c r="S118" s="44">
        <f t="shared" si="26"/>
        <v>0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5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5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8" thickBot="1" x14ac:dyDescent="0.3">
      <c r="A121" s="41" t="s">
        <v>90</v>
      </c>
      <c r="G121" s="46">
        <f>SUM(G115:G120)</f>
        <v>3.3</v>
      </c>
      <c r="K121" s="46">
        <f>SUM(K115:K120)</f>
        <v>3.2</v>
      </c>
      <c r="O121" s="46">
        <f>SUM(O115:O120)</f>
        <v>3.0999999999999996</v>
      </c>
      <c r="S121" s="46">
        <f>SUM(S115:S120)</f>
        <v>-9.6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8" thickTop="1" x14ac:dyDescent="0.25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8" zoomScaleNormal="100" workbookViewId="0">
      <selection activeCell="D13" sqref="D13"/>
    </sheetView>
  </sheetViews>
  <sheetFormatPr defaultRowHeight="13.2" outlineLevelRow="1" x14ac:dyDescent="0.25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 x14ac:dyDescent="0.3">
      <c r="A1" s="1" t="s">
        <v>132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6" x14ac:dyDescent="0.3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 x14ac:dyDescent="0.3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5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5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5">
      <c r="A6" s="31" t="s">
        <v>121</v>
      </c>
      <c r="B6" s="9"/>
      <c r="C6" s="9"/>
      <c r="D6" s="9"/>
      <c r="E6" s="31" t="str">
        <f>$A$6</f>
        <v>EREC4</v>
      </c>
      <c r="F6" s="10"/>
      <c r="G6" s="31" t="str">
        <f>$A$6</f>
        <v>EREC4</v>
      </c>
      <c r="H6" s="10"/>
      <c r="I6" s="31" t="str">
        <f>$A$6</f>
        <v>EREC4</v>
      </c>
      <c r="J6" s="10"/>
      <c r="K6" s="31" t="str">
        <f>$A$6</f>
        <v>EREC4</v>
      </c>
      <c r="L6" s="10"/>
      <c r="M6" s="31" t="str">
        <f>$A$6</f>
        <v>EREC4</v>
      </c>
      <c r="N6" s="10"/>
      <c r="O6" s="31" t="str">
        <f>$A$6</f>
        <v>EREC4</v>
      </c>
      <c r="P6" s="10"/>
      <c r="Q6" s="31" t="str">
        <f>$A$6</f>
        <v>EREC4</v>
      </c>
      <c r="R6" s="10"/>
      <c r="S6" s="31" t="str">
        <f>$A$6</f>
        <v>EREC4</v>
      </c>
      <c r="T6" s="10"/>
      <c r="U6" s="31" t="str">
        <f>$A$6</f>
        <v>EREC4</v>
      </c>
      <c r="V6" s="10"/>
      <c r="W6" s="31" t="str">
        <f>$A$6</f>
        <v>EREC4</v>
      </c>
      <c r="X6" s="10"/>
      <c r="Y6" s="31" t="str">
        <f>$A$6</f>
        <v>EREC4</v>
      </c>
      <c r="Z6" s="10"/>
      <c r="AA6" s="31" t="str">
        <f>$A$6</f>
        <v>EREC4</v>
      </c>
      <c r="AB6" s="10"/>
      <c r="AC6" s="10"/>
    </row>
    <row r="7" spans="1:29" x14ac:dyDescent="0.25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5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5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5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5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5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5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5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48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5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5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5">
      <c r="A17" s="9"/>
      <c r="B17" s="9"/>
      <c r="C17" s="3" t="s">
        <v>42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5">
      <c r="A18" s="9"/>
      <c r="B18" s="9"/>
      <c r="C18" s="3">
        <v>51</v>
      </c>
      <c r="D18" s="17">
        <f>-ROUND(_xll.HPVAL($A$6,$A$7,"0051",$A$8,"YTD","CORP")/1000000,1)</f>
        <v>-146.69999999999999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5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5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5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5">
      <c r="A22" s="9"/>
      <c r="B22" s="9"/>
      <c r="C22" s="3">
        <v>486</v>
      </c>
      <c r="D22" s="17">
        <f>ROUND(_xll.HPVAL($A$6,$A$7,"0486",$A$8,"YTD","CORP")/1000000,1)</f>
        <v>26.9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5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5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5">
      <c r="A25" s="9"/>
      <c r="B25" s="9"/>
      <c r="C25" s="3">
        <v>660</v>
      </c>
      <c r="D25" s="17">
        <f>ROUND(_xll.HPVAL($A$6,$A$7,"0660",$A$8,"YTD","CORP")/1000000,1)</f>
        <v>304.3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5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5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5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5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5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5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5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5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5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 x14ac:dyDescent="0.3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5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5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5">
      <c r="A39" s="15" t="s">
        <v>23</v>
      </c>
      <c r="B39" s="15"/>
      <c r="C39" s="15"/>
      <c r="D39" s="15"/>
      <c r="E39" s="23">
        <v>272.10000000000002</v>
      </c>
      <c r="F39" s="15"/>
      <c r="G39" s="23">
        <f>E49</f>
        <v>272.75000000000006</v>
      </c>
      <c r="H39" s="15"/>
      <c r="I39" s="23">
        <f>G49</f>
        <v>252.25000000000006</v>
      </c>
      <c r="J39" s="15"/>
      <c r="K39" s="23">
        <f>I49</f>
        <v>233.50000000000006</v>
      </c>
      <c r="L39" s="15"/>
      <c r="M39" s="23">
        <f>K49</f>
        <v>516.85000000000014</v>
      </c>
      <c r="N39" s="15"/>
      <c r="O39" s="23">
        <f>M49</f>
        <v>516.85000000000014</v>
      </c>
      <c r="P39" s="15"/>
      <c r="Q39" s="23">
        <f>O49</f>
        <v>516.85000000000014</v>
      </c>
      <c r="R39" s="15"/>
      <c r="S39" s="23">
        <f>Q49</f>
        <v>516.85000000000014</v>
      </c>
      <c r="T39" s="15"/>
      <c r="U39" s="23">
        <f>S49</f>
        <v>516.85000000000014</v>
      </c>
      <c r="V39" s="15"/>
      <c r="W39" s="23">
        <f>U49</f>
        <v>516.85000000000014</v>
      </c>
      <c r="X39" s="15"/>
      <c r="Y39" s="23">
        <f>W49</f>
        <v>516.85000000000014</v>
      </c>
      <c r="Z39" s="15"/>
      <c r="AA39" s="23">
        <f>Y49</f>
        <v>516.85000000000014</v>
      </c>
      <c r="AB39" s="15"/>
      <c r="AC39" s="23"/>
    </row>
    <row r="40" spans="1:29" x14ac:dyDescent="0.25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5">
      <c r="A41" s="8" t="s">
        <v>93</v>
      </c>
      <c r="B41" s="9"/>
      <c r="C41" s="9"/>
      <c r="D41" s="9"/>
      <c r="E41" s="24">
        <f>SUM(G$75:G$84)+G$90</f>
        <v>1.4000000000000199</v>
      </c>
      <c r="F41" s="9"/>
      <c r="G41" s="24">
        <f>SUM(K$75:K$84)+K$90</f>
        <v>-40.399999999999991</v>
      </c>
      <c r="H41" s="24"/>
      <c r="I41" s="24">
        <f>SUM(O$75:O$84)+O$90</f>
        <v>-37.499999999999986</v>
      </c>
      <c r="J41" s="24"/>
      <c r="K41" s="24">
        <f>SUM(S$75:S$84)+S$90</f>
        <v>261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184.50000000000006</v>
      </c>
    </row>
    <row r="42" spans="1:29" x14ac:dyDescent="0.25">
      <c r="A42" s="8" t="s">
        <v>108</v>
      </c>
      <c r="B42" s="9"/>
      <c r="C42" s="9"/>
      <c r="D42" s="9"/>
      <c r="E42" s="49">
        <f>SUM(G$84:G$89)+SUM(G$91:G$96)+G$74</f>
        <v>-9.9999999999994316E-2</v>
      </c>
      <c r="F42" s="9"/>
      <c r="G42" s="49">
        <f>SUM(K$84:K$89)+SUM(K$91:K$96)+K$74</f>
        <v>-0.6</v>
      </c>
      <c r="H42" s="24"/>
      <c r="I42" s="49">
        <f>SUM(O$84:O$89)+SUM(O$91:O$96)+O$74</f>
        <v>0</v>
      </c>
      <c r="J42" s="24"/>
      <c r="K42" s="49">
        <f>SUM(S$84:S$89)+SUM(S$91:S$96)+S$74</f>
        <v>305.7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5">
      <c r="A43" s="8" t="s">
        <v>94</v>
      </c>
      <c r="B43" s="9"/>
      <c r="C43" s="9"/>
      <c r="D43" s="9"/>
      <c r="E43" s="24">
        <f>SUM(E41:E42)</f>
        <v>1.3000000000000256</v>
      </c>
      <c r="F43" s="9"/>
      <c r="G43" s="24">
        <f>SUM(G41:G42)</f>
        <v>-40.999999999999993</v>
      </c>
      <c r="H43" s="24"/>
      <c r="I43" s="24">
        <f>SUM(I41:I42)</f>
        <v>-37.499999999999986</v>
      </c>
      <c r="J43" s="24"/>
      <c r="K43" s="24">
        <f>SUM(K41:K42)</f>
        <v>566.70000000000005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5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5">
      <c r="A47" s="9" t="s">
        <v>20</v>
      </c>
      <c r="B47" s="9"/>
      <c r="C47" s="9"/>
      <c r="D47" s="9"/>
      <c r="E47" s="28">
        <f>E43*E45</f>
        <v>0.65000000000001279</v>
      </c>
      <c r="F47" s="9"/>
      <c r="G47" s="28">
        <f>G43*G45</f>
        <v>-20.499999999999996</v>
      </c>
      <c r="H47" s="9"/>
      <c r="I47" s="28">
        <f>I43*I45</f>
        <v>-18.749999999999993</v>
      </c>
      <c r="J47" s="9"/>
      <c r="K47" s="28">
        <f>K43*K45</f>
        <v>283.35000000000002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5">
      <c r="A49" s="15" t="s">
        <v>24</v>
      </c>
      <c r="B49" s="15"/>
      <c r="C49" s="15"/>
      <c r="D49" s="15"/>
      <c r="E49" s="23">
        <f>E39+E47</f>
        <v>272.75000000000006</v>
      </c>
      <c r="F49" s="15"/>
      <c r="G49" s="23">
        <f>G39+G47</f>
        <v>252.25000000000006</v>
      </c>
      <c r="H49" s="15"/>
      <c r="I49" s="23">
        <f>I39+I47</f>
        <v>233.50000000000006</v>
      </c>
      <c r="J49" s="15"/>
      <c r="K49" s="23">
        <f>K39+K47</f>
        <v>516.85000000000014</v>
      </c>
      <c r="L49" s="15"/>
      <c r="M49" s="23">
        <f>M39+M47</f>
        <v>516.85000000000014</v>
      </c>
      <c r="N49" s="15"/>
      <c r="O49" s="23">
        <f>O39+O47</f>
        <v>516.85000000000014</v>
      </c>
      <c r="P49" s="15"/>
      <c r="Q49" s="23">
        <f>Q39+Q47</f>
        <v>516.85000000000014</v>
      </c>
      <c r="R49" s="15"/>
      <c r="S49" s="23">
        <f>S39+S47</f>
        <v>516.85000000000014</v>
      </c>
      <c r="T49" s="15"/>
      <c r="U49" s="23">
        <f>U39+U47</f>
        <v>516.85000000000014</v>
      </c>
      <c r="V49" s="15"/>
      <c r="W49" s="23">
        <f>W39+W47</f>
        <v>516.85000000000014</v>
      </c>
      <c r="X49" s="15"/>
      <c r="Y49" s="23">
        <f>Y39+Y47</f>
        <v>516.85000000000014</v>
      </c>
      <c r="Z49" s="15"/>
      <c r="AA49" s="23">
        <f>AA39+AA47</f>
        <v>516.85000000000014</v>
      </c>
      <c r="AB49" s="15"/>
      <c r="AC49" s="23"/>
    </row>
    <row r="50" spans="1:3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5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5">
      <c r="A53" s="15" t="s">
        <v>29</v>
      </c>
      <c r="B53" s="15"/>
      <c r="C53" s="15"/>
      <c r="D53" s="15"/>
      <c r="E53" s="25">
        <f>ROUND(E49*E51,1)</f>
        <v>1.7</v>
      </c>
      <c r="F53" s="15"/>
      <c r="G53" s="25">
        <f>ROUND(G49*G51,1)</f>
        <v>1.6</v>
      </c>
      <c r="H53" s="25"/>
      <c r="I53" s="25">
        <f>ROUND(I49*I51,1)</f>
        <v>1.5</v>
      </c>
      <c r="J53" s="25"/>
      <c r="K53" s="25">
        <f>ROUND(K49*K51,1)</f>
        <v>3.2</v>
      </c>
      <c r="L53" s="25"/>
      <c r="M53" s="25">
        <f>ROUND(M49*M51,1)</f>
        <v>3.2</v>
      </c>
      <c r="N53" s="25"/>
      <c r="O53" s="25">
        <f>ROUND(O49*O51,1)</f>
        <v>3.2</v>
      </c>
      <c r="P53" s="25"/>
      <c r="Q53" s="25">
        <f>ROUND(Q49*Q51,1)</f>
        <v>3.2</v>
      </c>
      <c r="R53" s="25"/>
      <c r="S53" s="25">
        <f>ROUND(S49*S51,1)</f>
        <v>3.2</v>
      </c>
      <c r="T53" s="25"/>
      <c r="U53" s="25">
        <f>ROUND(U49*U51,1)</f>
        <v>3.2</v>
      </c>
      <c r="V53" s="25"/>
      <c r="W53" s="25">
        <f>ROUND(W49*W51,1)</f>
        <v>3.2</v>
      </c>
      <c r="X53" s="25"/>
      <c r="Y53" s="25">
        <f>ROUND(Y49*Y51,1)</f>
        <v>3.2</v>
      </c>
      <c r="Z53" s="25"/>
      <c r="AA53" s="25">
        <f>ROUND(AA49*AA51,1)</f>
        <v>3.2</v>
      </c>
      <c r="AB53" s="25"/>
      <c r="AC53" s="25">
        <f>SUM(E53:AA53)</f>
        <v>33.599999999999994</v>
      </c>
    </row>
    <row r="54" spans="1:3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5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5">
      <c r="A56" s="9"/>
      <c r="B56" s="9" t="s">
        <v>104</v>
      </c>
      <c r="C56" s="9"/>
      <c r="D56" s="9"/>
      <c r="E56" s="17">
        <f>G111</f>
        <v>-0.4</v>
      </c>
      <c r="F56" s="39"/>
      <c r="G56" s="17">
        <f>K111</f>
        <v>-0.19999999999999996</v>
      </c>
      <c r="H56" s="39"/>
      <c r="I56" s="17">
        <f>O111</f>
        <v>-0.4</v>
      </c>
      <c r="J56" s="39"/>
      <c r="K56" s="17">
        <f>S111</f>
        <v>1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5">
      <c r="A57" s="9"/>
      <c r="B57" s="9" t="s">
        <v>31</v>
      </c>
      <c r="C57" s="9"/>
      <c r="D57" s="9"/>
      <c r="E57" s="34">
        <f>G121</f>
        <v>-0.7</v>
      </c>
      <c r="F57" s="51"/>
      <c r="G57" s="34">
        <f>K121</f>
        <v>-0.20000000000000007</v>
      </c>
      <c r="H57" s="51"/>
      <c r="I57" s="34">
        <f>O121</f>
        <v>0.60000000000000009</v>
      </c>
      <c r="J57" s="51"/>
      <c r="K57" s="34">
        <f>S121</f>
        <v>0.3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5.5511151231257827E-17</v>
      </c>
      <c r="AD57" s="36"/>
      <c r="AE57" s="36"/>
    </row>
    <row r="58" spans="1:31" ht="13.8" thickBot="1" x14ac:dyDescent="0.3">
      <c r="A58" s="15" t="s">
        <v>34</v>
      </c>
      <c r="B58" s="15"/>
      <c r="C58" s="15"/>
      <c r="D58" s="15"/>
      <c r="E58" s="57">
        <f>E53+E56+E57</f>
        <v>0.59999999999999987</v>
      </c>
      <c r="F58" s="15"/>
      <c r="G58" s="57">
        <f>G53+G56+G57</f>
        <v>1.2000000000000002</v>
      </c>
      <c r="H58" s="15"/>
      <c r="I58" s="57">
        <f>I53+I56+I57</f>
        <v>1.7000000000000002</v>
      </c>
      <c r="J58" s="15"/>
      <c r="K58" s="57">
        <f>K53+K56+K57</f>
        <v>4.5</v>
      </c>
      <c r="L58" s="15"/>
      <c r="M58" s="57">
        <f>M53+M56+M57</f>
        <v>3.2</v>
      </c>
      <c r="N58" s="15"/>
      <c r="O58" s="57">
        <f>O53+O56+O57</f>
        <v>3.2</v>
      </c>
      <c r="P58" s="15"/>
      <c r="Q58" s="57">
        <f>Q53+Q56+Q57</f>
        <v>3.2</v>
      </c>
      <c r="R58" s="15"/>
      <c r="S58" s="57">
        <f>S53+S56+S57</f>
        <v>3.2</v>
      </c>
      <c r="T58" s="15"/>
      <c r="U58" s="57">
        <f>U53+U56+U57</f>
        <v>3.2</v>
      </c>
      <c r="V58" s="15"/>
      <c r="W58" s="57">
        <f>W53+W56+W57</f>
        <v>3.2</v>
      </c>
      <c r="X58" s="15"/>
      <c r="Y58" s="57">
        <f>Y53+Y56+Y57</f>
        <v>3.2</v>
      </c>
      <c r="Z58" s="15"/>
      <c r="AA58" s="57">
        <f>AA53+AA56+AA57</f>
        <v>3.2</v>
      </c>
      <c r="AB58" s="15"/>
      <c r="AC58" s="57">
        <f>SUM(E58:AA58)</f>
        <v>33.599999999999994</v>
      </c>
    </row>
    <row r="59" spans="1:31" ht="13.8" thickTop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5">
      <c r="A60" s="9"/>
      <c r="B60" s="9"/>
      <c r="C60" s="9"/>
      <c r="D60" s="9"/>
      <c r="E60" s="9"/>
      <c r="F60" s="9"/>
      <c r="G60" s="9"/>
      <c r="H60" s="9"/>
      <c r="I60" s="6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5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5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5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5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5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5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5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5">
      <c r="B68" s="9" t="s">
        <v>51</v>
      </c>
      <c r="C68" s="9" t="s">
        <v>52</v>
      </c>
      <c r="D68" s="9"/>
    </row>
    <row r="70" spans="1:51" x14ac:dyDescent="0.25">
      <c r="C70" s="15" t="s">
        <v>109</v>
      </c>
    </row>
    <row r="72" spans="1:51" x14ac:dyDescent="0.25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5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5">
      <c r="A74" s="41" t="s">
        <v>42</v>
      </c>
      <c r="C74" s="17">
        <f>-ROUND(_xll.HPVAL($A$6,$A$7,A74,$A$8,"YTD","CORP")/1000000,1)</f>
        <v>0</v>
      </c>
      <c r="D74" s="17"/>
      <c r="E74" s="17">
        <f>-ROUND(_xll.HPVAL($E$6,$E$7,A74,$E$8,"YTD","CORP")/1000000,1)</f>
        <v>0</v>
      </c>
      <c r="G74" s="44">
        <f>C74-E74</f>
        <v>0</v>
      </c>
      <c r="H74" s="9"/>
      <c r="I74" s="17">
        <f>-ROUND(_xll.HPVAL($G$6,$G$7,$A$74,$G$8,"YTD","CORP")/1000000,1)</f>
        <v>0</v>
      </c>
      <c r="J74" s="24"/>
      <c r="K74" s="44">
        <f>E74-I74</f>
        <v>0</v>
      </c>
      <c r="M74" s="17">
        <f>-ROUND(_xll.HPVAL($I$6,$I$7,$A$74,$I$8,"YTD","CORP")/1000000,1)</f>
        <v>0</v>
      </c>
      <c r="N74" s="24"/>
      <c r="O74" s="44">
        <f>I74-M74</f>
        <v>0</v>
      </c>
      <c r="Q74" s="17">
        <f>-ROUND(_xll.HPVAL($K$6,$K$7,$A$74,$K$8,"YTD","CORP")/1000000,1)</f>
        <v>0</v>
      </c>
      <c r="R74" s="24"/>
      <c r="S74" s="44">
        <f>M74-Q74</f>
        <v>0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5">
      <c r="A75" s="42" t="s">
        <v>58</v>
      </c>
      <c r="C75" s="17">
        <f>-ROUND(_xll.HPVAL($A$6,$A$7,A75,$A$8,"YTD","CORP")/1000000,1)</f>
        <v>-146.69999999999999</v>
      </c>
      <c r="D75" s="17"/>
      <c r="E75" s="17">
        <f>-ROUND(_xll.HPVAL($E$6,$E$7,A75,$E$8,"YTD","CORP")/1000000,1)</f>
        <v>-146.5</v>
      </c>
      <c r="G75" s="44">
        <f>C75-E75</f>
        <v>-0.19999999999998863</v>
      </c>
      <c r="H75" s="9"/>
      <c r="I75" s="17">
        <f>-ROUND(_xll.HPVAL($G$6,$G$7,$A$75,$G$8,"YTD","CORP")/1000000,1)</f>
        <v>-145.69999999999999</v>
      </c>
      <c r="J75" s="24"/>
      <c r="K75" s="44">
        <f>E75-I75</f>
        <v>-0.80000000000001137</v>
      </c>
      <c r="M75" s="17">
        <f>-ROUND(_xll.HPVAL($I$6,$I$7,$A$75,$I$8,"YTD","CORP")/1000000,1)</f>
        <v>-146</v>
      </c>
      <c r="N75" s="24"/>
      <c r="O75" s="44">
        <f>I75-M75</f>
        <v>0.30000000000001137</v>
      </c>
      <c r="Q75" s="17">
        <f>-ROUND(_xll.HPVAL($K$6,$K$7,$A$75,$K$8,"YTD","CORP")/1000000,1)</f>
        <v>0</v>
      </c>
      <c r="R75" s="24"/>
      <c r="S75" s="44">
        <f>M75-Q75</f>
        <v>-146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5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5">
      <c r="A77" s="42" t="s">
        <v>60</v>
      </c>
      <c r="C77" s="17">
        <f>-ROUND(_xll.HPVAL($A$6,$A$7,A77,$A$8,"YTD","CORP")/1000000,1)</f>
        <v>0</v>
      </c>
      <c r="D77" s="17"/>
      <c r="E77" s="17">
        <f>-ROUND(_xll.HPVAL($E$6,$E$7,A77,$E$8,"YTD","CORP")/1000000,1)</f>
        <v>0</v>
      </c>
      <c r="G77" s="44">
        <f>C77-E77</f>
        <v>0</v>
      </c>
      <c r="H77" s="9"/>
      <c r="I77" s="17">
        <f>-ROUND(_xll.HPVAL($G$6,$G$7,$A$77,$G$8,"YTD","CORP")/1000000,1)</f>
        <v>0</v>
      </c>
      <c r="J77" s="24"/>
      <c r="K77" s="44">
        <f>E77-I77</f>
        <v>0</v>
      </c>
      <c r="M77" s="17">
        <f>-ROUND(_xll.HPVAL($I$6,$I$7,$A$77,$I$8,"YTD","CORP")/1000000,1)</f>
        <v>0</v>
      </c>
      <c r="N77" s="24"/>
      <c r="O77" s="44">
        <f>I77-M77</f>
        <v>0</v>
      </c>
      <c r="Q77" s="17">
        <f>-ROUND(_xll.HPVAL($K$6,$K$7,$A$77,$K$8,"YTD","CORP")/1000000,1)</f>
        <v>0</v>
      </c>
      <c r="R77" s="24"/>
      <c r="S77" s="44">
        <f>M77-Q77</f>
        <v>0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5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5">
      <c r="A79" s="42" t="s">
        <v>62</v>
      </c>
      <c r="C79" s="17">
        <f>ROUND(_xll.HPVAL($A$6,$A$7,A79,$A$8,"YTD","CORP")/1000000,1)</f>
        <v>26.9</v>
      </c>
      <c r="D79" s="17"/>
      <c r="E79" s="17">
        <f>ROUND(_xll.HPVAL($E$6,$E$7,A79,$E$8,"YTD","CORP")/1000000,1)</f>
        <v>26.6</v>
      </c>
      <c r="G79" s="44">
        <f t="shared" ref="G79:G89" si="0">+C79-E79</f>
        <v>0.29999999999999716</v>
      </c>
      <c r="H79" s="9"/>
      <c r="I79" s="17">
        <f>ROUND(_xll.HPVAL($G$6,$G$7,$A$79,$G$8,"YTD","CORP")/1000000,1)</f>
        <v>25.3</v>
      </c>
      <c r="J79" s="24"/>
      <c r="K79" s="44">
        <f t="shared" ref="K79:K89" si="1">+E79-I79</f>
        <v>1.3000000000000007</v>
      </c>
      <c r="M79" s="17">
        <f>ROUND(_xll.HPVAL($I$6,$I$7,$A$79,$I$8,"YTD","CORP")/1000000,1)</f>
        <v>46.1</v>
      </c>
      <c r="N79" s="24"/>
      <c r="O79" s="44">
        <f t="shared" ref="O79:O89" si="2">+I79-M79</f>
        <v>-20.8</v>
      </c>
      <c r="Q79" s="17">
        <f>ROUND(_xll.HPVAL($K$6,$K$7,$A$79,$K$8,"YTD","CORP")/1000000,1)</f>
        <v>0</v>
      </c>
      <c r="R79" s="24"/>
      <c r="S79" s="44">
        <f t="shared" ref="S79:S89" si="3">+M79-Q79</f>
        <v>46.1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5">
      <c r="A80" s="42" t="s">
        <v>63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 t="shared" si="0"/>
        <v>0</v>
      </c>
      <c r="H80" s="9"/>
      <c r="I80" s="17">
        <f>ROUND(_xll.HPVAL($G$6,$G$7,$A$80,$G$8,"YTD","CORP")/1000000,1)</f>
        <v>0</v>
      </c>
      <c r="J80" s="24"/>
      <c r="K80" s="44">
        <f t="shared" si="1"/>
        <v>0</v>
      </c>
      <c r="M80" s="17">
        <f>ROUND(_xll.HPVAL($I$6,$I$7,$A$80,$I$8,"YTD","CORP")/1000000,1)</f>
        <v>0</v>
      </c>
      <c r="N80" s="24"/>
      <c r="O80" s="44">
        <f t="shared" si="2"/>
        <v>0</v>
      </c>
      <c r="Q80" s="17">
        <f>ROUND(_xll.HPVAL($K$6,$K$7,$A$80,$K$8,"YTD","CORP")/1000000,1)</f>
        <v>0</v>
      </c>
      <c r="R80" s="24"/>
      <c r="S80" s="44">
        <f t="shared" si="3"/>
        <v>0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5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5">
      <c r="A82" s="42" t="s">
        <v>65</v>
      </c>
      <c r="C82" s="17">
        <f>ROUND(_xll.HPVAL($A$6,$A$7,A82,$A$8,"YTD","CORP")/1000000,1)</f>
        <v>304.3</v>
      </c>
      <c r="D82" s="17"/>
      <c r="E82" s="17">
        <f>ROUND(_xll.HPVAL($E$6,$E$7,A82,$E$8,"YTD","CORP")/1000000,1)</f>
        <v>303</v>
      </c>
      <c r="G82" s="44">
        <f t="shared" si="0"/>
        <v>1.3000000000000114</v>
      </c>
      <c r="H82" s="9"/>
      <c r="I82" s="17">
        <f>ROUND(_xll.HPVAL($G$6,$G$7,$A$82,$G$8,"YTD","CORP")/1000000,1)</f>
        <v>343.9</v>
      </c>
      <c r="J82" s="24"/>
      <c r="K82" s="44">
        <f t="shared" si="1"/>
        <v>-40.899999999999977</v>
      </c>
      <c r="M82" s="17">
        <f>ROUND(_xll.HPVAL($I$6,$I$7,$A$82,$I$8,"YTD","CORP")/1000000,1)</f>
        <v>360.9</v>
      </c>
      <c r="N82" s="24"/>
      <c r="O82" s="44">
        <f t="shared" si="2"/>
        <v>-17</v>
      </c>
      <c r="Q82" s="17">
        <f>ROUND(_xll.HPVAL($K$6,$K$7,$A$82,$K$8,"YTD","CORP")/1000000,1)</f>
        <v>0</v>
      </c>
      <c r="R82" s="24"/>
      <c r="S82" s="44">
        <f t="shared" si="3"/>
        <v>360.9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5">
      <c r="A83" s="42" t="s">
        <v>66</v>
      </c>
      <c r="C83" s="17">
        <f>ROUND(_xll.HPVAL($A$6,$A$7,A83,$A$8,"YTD","CORP")/1000000,1)</f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5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5">
      <c r="A85" s="42" t="s">
        <v>68</v>
      </c>
      <c r="C85" s="17">
        <f>ROUND(_xll.HPVAL($A$6,$A$7,A85,$A$8,"YTD","CORP")/1000000,1)</f>
        <v>0.1</v>
      </c>
      <c r="D85" s="17"/>
      <c r="E85" s="17">
        <f>ROUND(_xll.HPVAL($E$6,$E$7,A85,$E$8,"YTD","CORP")/1000000,1)</f>
        <v>0.1</v>
      </c>
      <c r="G85" s="44">
        <f t="shared" si="0"/>
        <v>0</v>
      </c>
      <c r="H85" s="9"/>
      <c r="I85" s="17">
        <f>ROUND(_xll.HPVAL($G$6,$G$7,$A$85,$G$8,"YTD","CORP")/1000000,1)</f>
        <v>0.1</v>
      </c>
      <c r="J85" s="24"/>
      <c r="K85" s="44">
        <f t="shared" si="1"/>
        <v>0</v>
      </c>
      <c r="M85" s="17">
        <f>ROUND(_xll.HPVAL($I$6,$I$7,$A$85,$I$8,"YTD","CORP")/1000000,1)</f>
        <v>0.1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0.1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5">
      <c r="A86" s="42" t="s">
        <v>69</v>
      </c>
      <c r="C86" s="17">
        <f>ROUND(_xll.HPVAL($A$6,$A$7,A86,$A$8,"YTD","CORP")/1000000,1)</f>
        <v>250.5</v>
      </c>
      <c r="D86" s="17"/>
      <c r="E86" s="17">
        <f>ROUND(_xll.HPVAL($E$6,$E$7,A86,$E$8,"YTD","CORP")/1000000,1)</f>
        <v>251.2</v>
      </c>
      <c r="G86" s="44">
        <f t="shared" si="0"/>
        <v>-0.69999999999998863</v>
      </c>
      <c r="H86" s="9"/>
      <c r="I86" s="17">
        <f>ROUND(_xll.HPVAL($G$6,$G$7,$A$86,$G$8,"YTD","CORP")/1000000,1)</f>
        <v>251.2</v>
      </c>
      <c r="J86" s="24"/>
      <c r="K86" s="44">
        <f t="shared" si="1"/>
        <v>0</v>
      </c>
      <c r="M86" s="17">
        <f>ROUND(_xll.HPVAL($I$6,$I$7,$A$86,$I$8,"YTD","CORP")/1000000,1)</f>
        <v>251.2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251.2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5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5">
      <c r="A88" s="42" t="s">
        <v>71</v>
      </c>
      <c r="C88" s="17">
        <f>ROUND(_xll.HPVAL($A$6,$A$7,A88,$A$8,"YTD","CORP")/1000000,1)</f>
        <v>14.2</v>
      </c>
      <c r="D88" s="17"/>
      <c r="E88" s="17">
        <f>ROUND(_xll.HPVAL($E$6,$E$7,A88,$E$8,"YTD","CORP")/1000000,1)</f>
        <v>54.4</v>
      </c>
      <c r="G88" s="44">
        <f t="shared" si="0"/>
        <v>-40.200000000000003</v>
      </c>
      <c r="H88" s="9"/>
      <c r="I88" s="17">
        <f>ROUND(_xll.HPVAL($G$6,$G$7,$A$88,$G$8,"YTD","CORP")/1000000,1)</f>
        <v>54.4</v>
      </c>
      <c r="J88" s="24"/>
      <c r="K88" s="44">
        <f t="shared" si="1"/>
        <v>0</v>
      </c>
      <c r="M88" s="17">
        <f>ROUND(_xll.HPVAL($I$6,$I$7,$A$88,$I$8,"YTD","CORP")/1000000,1)</f>
        <v>54.4</v>
      </c>
      <c r="N88" s="24"/>
      <c r="O88" s="44">
        <f t="shared" si="2"/>
        <v>0</v>
      </c>
      <c r="Q88" s="17">
        <f>ROUND(_xll.HPVAL($K$6,$K$7,$A$88,$K$8,"YTD","CORP")/1000000,1)</f>
        <v>0</v>
      </c>
      <c r="R88" s="24"/>
      <c r="S88" s="44">
        <f t="shared" si="3"/>
        <v>54.4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5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5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5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5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5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5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5">
      <c r="A95" s="42" t="s">
        <v>78</v>
      </c>
      <c r="C95" s="17">
        <f>ROUND(_xll.HPVAL($A$6,$A$7,A95,$A$8,"YTD","CORP")/1000000,1)</f>
        <v>44.4</v>
      </c>
      <c r="D95" s="17"/>
      <c r="E95" s="17">
        <v>0</v>
      </c>
      <c r="G95" s="44">
        <f>+C95-E95</f>
        <v>44.4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5">
      <c r="A96" s="42" t="s">
        <v>79</v>
      </c>
      <c r="C96" s="17">
        <f>ROUND(_xll.HPVAL($A$6,$A$7,A96,$A$8,"YTD","CORP")/1000000,1)</f>
        <v>-4.2</v>
      </c>
      <c r="D96" s="17"/>
      <c r="E96" s="17">
        <f>ROUND(_xll.HPVAL($E$6,$E$7,A96,$E$8,"YTD","CORP")/1000000,1)</f>
        <v>-0.6</v>
      </c>
      <c r="G96" s="45">
        <f>+C96-E96</f>
        <v>-3.6</v>
      </c>
      <c r="H96" s="9"/>
      <c r="I96" s="17">
        <v>0</v>
      </c>
      <c r="J96" s="24"/>
      <c r="K96" s="45">
        <f t="shared" si="12"/>
        <v>-0.6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8" thickBot="1" x14ac:dyDescent="0.3">
      <c r="A97" s="41" t="s">
        <v>90</v>
      </c>
      <c r="G97" s="46">
        <f>SUM(G74:G96)</f>
        <v>1.3000000000000269</v>
      </c>
      <c r="K97" s="46">
        <f>SUM(K74:K96)</f>
        <v>-40.999999999999993</v>
      </c>
      <c r="O97" s="46">
        <f>SUM(O74:O96)</f>
        <v>-37.499999999999986</v>
      </c>
      <c r="S97" s="46">
        <f>SUM(S74:S96)</f>
        <v>566.69999999999993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8" thickTop="1" x14ac:dyDescent="0.25">
      <c r="A98" s="41"/>
    </row>
    <row r="99" spans="1:52" x14ac:dyDescent="0.25">
      <c r="A99" s="41" t="s">
        <v>91</v>
      </c>
      <c r="G99" s="43">
        <f>E41</f>
        <v>1.4000000000000199</v>
      </c>
      <c r="K99" s="43">
        <f>SUM($E$41:G41)</f>
        <v>-38.999999999999972</v>
      </c>
      <c r="O99" s="43">
        <f>SUM($E$41:I41)</f>
        <v>-76.499999999999957</v>
      </c>
      <c r="S99" s="43">
        <f>SUM($E$41:K41)</f>
        <v>184.50000000000006</v>
      </c>
      <c r="W99" s="43">
        <f>SUM($E$41:M41)</f>
        <v>184.50000000000006</v>
      </c>
      <c r="AA99" s="43">
        <f>SUM($E$41:O41)</f>
        <v>184.50000000000006</v>
      </c>
      <c r="AE99" s="43">
        <f>SUM($E$41:Q41)</f>
        <v>184.50000000000006</v>
      </c>
      <c r="AI99" s="43">
        <f>SUM($E$41:S41)</f>
        <v>184.50000000000006</v>
      </c>
      <c r="AM99" s="43">
        <f>SUM($E$41:U41)</f>
        <v>184.50000000000006</v>
      </c>
      <c r="AQ99" s="43">
        <f>SUM($E$41:W41)</f>
        <v>184.50000000000006</v>
      </c>
      <c r="AU99" s="43">
        <f>SUM($E$41:Y41)</f>
        <v>184.50000000000006</v>
      </c>
      <c r="AY99" s="43">
        <f>SUM($E$41:AA41)</f>
        <v>184.50000000000006</v>
      </c>
    </row>
    <row r="100" spans="1:52" x14ac:dyDescent="0.25">
      <c r="A100" s="41" t="s">
        <v>92</v>
      </c>
      <c r="G100" s="43">
        <f>E43</f>
        <v>1.3000000000000256</v>
      </c>
      <c r="K100" s="43">
        <f>SUM($E$43:G43)</f>
        <v>-39.699999999999967</v>
      </c>
      <c r="O100" s="43">
        <f>SUM($E$43:I43)</f>
        <v>-77.19999999999996</v>
      </c>
      <c r="S100" s="43">
        <f>SUM($E$43:K43)</f>
        <v>489.50000000000011</v>
      </c>
      <c r="W100" s="43">
        <f>SUM($E$43:M43)</f>
        <v>489.50000000000011</v>
      </c>
      <c r="AA100" s="43">
        <f>SUM($E$43:O43)</f>
        <v>489.50000000000011</v>
      </c>
      <c r="AE100" s="43">
        <f>SUM($E$43:Q43)</f>
        <v>489.50000000000011</v>
      </c>
      <c r="AI100" s="43">
        <f>SUM($E$43:S43)</f>
        <v>489.50000000000011</v>
      </c>
      <c r="AM100" s="43">
        <f>SUM($E$43:U43)</f>
        <v>489.50000000000011</v>
      </c>
      <c r="AQ100" s="43">
        <f>SUM($E$43:W43)</f>
        <v>489.50000000000011</v>
      </c>
      <c r="AU100" s="43">
        <f>SUM($E$43:Y43)</f>
        <v>489.50000000000011</v>
      </c>
      <c r="AY100" s="43">
        <f>SUM($E$43:AA43)</f>
        <v>489.50000000000011</v>
      </c>
    </row>
    <row r="105" spans="1:52" x14ac:dyDescent="0.25">
      <c r="A105" s="52" t="s">
        <v>105</v>
      </c>
    </row>
    <row r="106" spans="1:52" x14ac:dyDescent="0.25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5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5">
      <c r="A108" s="9" t="s">
        <v>95</v>
      </c>
      <c r="C108" s="17"/>
      <c r="D108" s="17"/>
      <c r="E108" s="17">
        <f>-ROUND(_xll.HPVAL($E$6,$E$7,$A$108,$E$8,"YTD","CORP")/1000000,1)</f>
        <v>-0.4</v>
      </c>
      <c r="G108" s="44">
        <f>E108</f>
        <v>-0.4</v>
      </c>
      <c r="H108" s="9"/>
      <c r="I108" s="17">
        <f>-ROUND(_xll.HPVAL($G$6,$G$7,$A$108,$G$8,"YTD","CORP")/1000000,1)</f>
        <v>-0.6</v>
      </c>
      <c r="J108" s="24"/>
      <c r="K108" s="44">
        <f>I108-G108</f>
        <v>-0.19999999999999996</v>
      </c>
      <c r="M108" s="17">
        <f>-ROUND(_xll.HPVAL($I$6,$I$7,$A$108,$I$8,"YTD","CORP")/1000000,1)</f>
        <v>-1</v>
      </c>
      <c r="N108" s="24"/>
      <c r="O108" s="44">
        <f>M108-I108</f>
        <v>-0.4</v>
      </c>
      <c r="Q108" s="17">
        <f>-ROUND(_xll.HPVAL($K$6,$K$7,$A$108,$K$8,"YTD","CORP")/1000000,1)</f>
        <v>0</v>
      </c>
      <c r="R108" s="24"/>
      <c r="S108" s="44">
        <f>Q108-M108</f>
        <v>1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5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5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8" thickBot="1" x14ac:dyDescent="0.3">
      <c r="A111" s="9" t="s">
        <v>90</v>
      </c>
      <c r="C111" s="17"/>
      <c r="D111" s="17"/>
      <c r="E111" s="17"/>
      <c r="G111" s="55">
        <f>SUM(G108:G110)</f>
        <v>-0.4</v>
      </c>
      <c r="H111" s="9"/>
      <c r="I111" s="17"/>
      <c r="J111" s="24"/>
      <c r="K111" s="55">
        <f>SUM(K108:K110)</f>
        <v>-0.19999999999999996</v>
      </c>
      <c r="M111" s="17"/>
      <c r="N111" s="24"/>
      <c r="O111" s="55">
        <f>SUM(O108:O110)</f>
        <v>-0.4</v>
      </c>
      <c r="Q111" s="17"/>
      <c r="R111" s="24"/>
      <c r="S111" s="55">
        <f>SUM(S108:S110)</f>
        <v>1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8" thickTop="1" x14ac:dyDescent="0.25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5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5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5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5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5">
      <c r="A117" s="50" t="s">
        <v>100</v>
      </c>
      <c r="C117" s="17"/>
      <c r="D117" s="17"/>
      <c r="E117" s="17">
        <f>-ROUND(_xll.HPVAL($E$6,$E$7,$A$117,$E$8,"YTD","CORP")/1000000,1)</f>
        <v>0</v>
      </c>
      <c r="G117" s="44">
        <f t="shared" si="23"/>
        <v>0</v>
      </c>
      <c r="H117" s="9"/>
      <c r="I117" s="17">
        <f>-ROUND(_xll.HPVAL($G$6,$G$7,$A$117,$G$8,"YTD","CORP")/1000000,1)</f>
        <v>0</v>
      </c>
      <c r="J117" s="24"/>
      <c r="K117" s="44">
        <f t="shared" si="24"/>
        <v>0</v>
      </c>
      <c r="M117" s="17">
        <f>-ROUND(_xll.HPVAL($I$6,$I$7,$A$117,$I$8,"YTD","CORP")/1000000,1)</f>
        <v>0</v>
      </c>
      <c r="N117" s="24"/>
      <c r="O117" s="44">
        <f t="shared" si="25"/>
        <v>0</v>
      </c>
      <c r="Q117" s="17">
        <f>-ROUND(_xll.HPVAL($K$6,$K$7,$A$117,$K$8,"YTD","CORP")/1000000,1)</f>
        <v>0</v>
      </c>
      <c r="R117" s="24"/>
      <c r="S117" s="44">
        <f t="shared" si="26"/>
        <v>0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5">
      <c r="A118" s="50" t="s">
        <v>101</v>
      </c>
      <c r="C118" s="17"/>
      <c r="D118" s="17"/>
      <c r="E118" s="17">
        <f>-ROUND(_xll.HPVAL($E$6,$E$7,$A$118,$E$8,"YTD","CORP")/1000000,1)</f>
        <v>-0.7</v>
      </c>
      <c r="G118" s="44">
        <f t="shared" si="23"/>
        <v>-0.7</v>
      </c>
      <c r="H118" s="9"/>
      <c r="I118" s="17">
        <f>-ROUND(_xll.HPVAL($G$6,$G$7,$A$118,$G$8,"YTD","CORP")/1000000,1)</f>
        <v>-0.9</v>
      </c>
      <c r="J118" s="24"/>
      <c r="K118" s="44">
        <f t="shared" si="24"/>
        <v>-0.20000000000000007</v>
      </c>
      <c r="M118" s="17">
        <f>-ROUND(_xll.HPVAL($I$6,$I$7,$A$118,$I$8,"YTD","CORP")/1000000,1)</f>
        <v>-0.3</v>
      </c>
      <c r="N118" s="24"/>
      <c r="O118" s="44">
        <f t="shared" si="25"/>
        <v>0.60000000000000009</v>
      </c>
      <c r="Q118" s="17">
        <f>-ROUND(_xll.HPVAL($K$6,$K$7,$A$118,$K$8,"YTD","CORP")/1000000,1)</f>
        <v>0</v>
      </c>
      <c r="R118" s="24"/>
      <c r="S118" s="44">
        <f t="shared" si="26"/>
        <v>0.3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5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5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8" thickBot="1" x14ac:dyDescent="0.3">
      <c r="A121" s="41" t="s">
        <v>90</v>
      </c>
      <c r="G121" s="46">
        <f>SUM(G115:G120)</f>
        <v>-0.7</v>
      </c>
      <c r="K121" s="46">
        <f>SUM(K115:K120)</f>
        <v>-0.20000000000000007</v>
      </c>
      <c r="O121" s="46">
        <f>SUM(O115:O120)</f>
        <v>0.60000000000000009</v>
      </c>
      <c r="S121" s="46">
        <f>SUM(S115:S120)</f>
        <v>0.3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8" thickTop="1" x14ac:dyDescent="0.25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abSelected="1" topLeftCell="A7" zoomScaleNormal="100" workbookViewId="0">
      <selection activeCell="D13" sqref="D13"/>
    </sheetView>
  </sheetViews>
  <sheetFormatPr defaultRowHeight="13.2" outlineLevelRow="1" x14ac:dyDescent="0.25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 x14ac:dyDescent="0.3">
      <c r="A1" s="1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6" x14ac:dyDescent="0.3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 x14ac:dyDescent="0.3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5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5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5">
      <c r="A6" s="31" t="s">
        <v>135</v>
      </c>
      <c r="B6" s="9"/>
      <c r="C6" s="9"/>
      <c r="D6" s="9"/>
      <c r="E6" s="31" t="str">
        <f>$A$6</f>
        <v>EVCORP4</v>
      </c>
      <c r="F6" s="10"/>
      <c r="G6" s="31" t="str">
        <f>$A$6</f>
        <v>EVCORP4</v>
      </c>
      <c r="H6" s="10"/>
      <c r="I6" s="31" t="str">
        <f>$A$6</f>
        <v>EVCORP4</v>
      </c>
      <c r="J6" s="10"/>
      <c r="K6" s="31" t="str">
        <f>$A$6</f>
        <v>EVCORP4</v>
      </c>
      <c r="L6" s="10"/>
      <c r="M6" s="31" t="str">
        <f>$A$6</f>
        <v>EVCORP4</v>
      </c>
      <c r="N6" s="10"/>
      <c r="O6" s="31" t="str">
        <f>$A$6</f>
        <v>EVCORP4</v>
      </c>
      <c r="P6" s="10"/>
      <c r="Q6" s="31" t="str">
        <f>$A$6</f>
        <v>EVCORP4</v>
      </c>
      <c r="R6" s="10"/>
      <c r="S6" s="31" t="str">
        <f>$A$6</f>
        <v>EVCORP4</v>
      </c>
      <c r="T6" s="10"/>
      <c r="U6" s="31" t="str">
        <f>$A$6</f>
        <v>EVCORP4</v>
      </c>
      <c r="V6" s="10"/>
      <c r="W6" s="31" t="str">
        <f>$A$6</f>
        <v>EVCORP4</v>
      </c>
      <c r="X6" s="10"/>
      <c r="Y6" s="31" t="str">
        <f>$A$6</f>
        <v>EVCORP4</v>
      </c>
      <c r="Z6" s="10"/>
      <c r="AA6" s="31" t="str">
        <f>$A$6</f>
        <v>EVCORP4</v>
      </c>
      <c r="AB6" s="10"/>
      <c r="AC6" s="10"/>
    </row>
    <row r="7" spans="1:29" x14ac:dyDescent="0.25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5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5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5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5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5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5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5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5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5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5">
      <c r="A17" s="9"/>
      <c r="B17" s="9"/>
      <c r="C17" s="3" t="s">
        <v>42</v>
      </c>
      <c r="D17" s="17">
        <f>-ROUND(_xll.HPVAL($A$6,$A$7,"TOT_INV_CONSUB",$A$8,"YTD","CORP")/1000000,1)</f>
        <v>-3.2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5">
      <c r="A18" s="9"/>
      <c r="B18" s="9"/>
      <c r="C18" s="3">
        <v>51</v>
      </c>
      <c r="D18" s="17">
        <f>-ROUND(_xll.HPVAL($A$6,$A$7,"0051",$A$8,"YTD","CORP")/1000000,1)</f>
        <v>6.2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5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5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5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5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5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5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5">
      <c r="A25" s="9"/>
      <c r="B25" s="9"/>
      <c r="C25" s="3">
        <v>660</v>
      </c>
      <c r="D25" s="17">
        <f>ROUND(_xll.HPVAL($A$6,$A$7,"0660",$A$8,"YTD","CORP")/1000000,1)</f>
        <v>566.70000000000005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5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5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5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5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5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5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5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5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5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 x14ac:dyDescent="0.3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5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5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5">
      <c r="A39" s="15" t="s">
        <v>23</v>
      </c>
      <c r="B39" s="15"/>
      <c r="C39" s="15"/>
      <c r="D39" s="15"/>
      <c r="E39" s="23">
        <v>140.30000000000001</v>
      </c>
      <c r="F39" s="15"/>
      <c r="G39" s="23">
        <f>E49</f>
        <v>138.80000000000001</v>
      </c>
      <c r="H39" s="15"/>
      <c r="I39" s="23">
        <f>G49</f>
        <v>135.85000000000002</v>
      </c>
      <c r="J39" s="15"/>
      <c r="K39" s="23">
        <f>I49</f>
        <v>135.55000000000001</v>
      </c>
      <c r="L39" s="15"/>
      <c r="M39" s="23">
        <f>K49</f>
        <v>225.6</v>
      </c>
      <c r="N39" s="15"/>
      <c r="O39" s="23">
        <f>M49</f>
        <v>225.6</v>
      </c>
      <c r="P39" s="15"/>
      <c r="Q39" s="23">
        <f>O49</f>
        <v>225.6</v>
      </c>
      <c r="R39" s="15"/>
      <c r="S39" s="23">
        <f>Q49</f>
        <v>225.6</v>
      </c>
      <c r="T39" s="15"/>
      <c r="U39" s="23">
        <f>S49</f>
        <v>225.6</v>
      </c>
      <c r="V39" s="15"/>
      <c r="W39" s="23">
        <f>U49</f>
        <v>225.6</v>
      </c>
      <c r="X39" s="15"/>
      <c r="Y39" s="23">
        <f>W49</f>
        <v>225.6</v>
      </c>
      <c r="Z39" s="15"/>
      <c r="AA39" s="23">
        <f>Y49</f>
        <v>225.6</v>
      </c>
      <c r="AB39" s="15"/>
      <c r="AC39" s="23"/>
    </row>
    <row r="40" spans="1:29" x14ac:dyDescent="0.25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5">
      <c r="A41" s="8" t="s">
        <v>93</v>
      </c>
      <c r="B41" s="9"/>
      <c r="C41" s="9"/>
      <c r="D41" s="9"/>
      <c r="E41" s="24">
        <f>SUM(G$75:G$84)+G$90</f>
        <v>-2.9999999999999778</v>
      </c>
      <c r="F41" s="9"/>
      <c r="G41" s="24">
        <f>SUM(K$75:K$84)+K$90</f>
        <v>-5.8999999999999986</v>
      </c>
      <c r="H41" s="24"/>
      <c r="I41" s="24">
        <f>SUM(O$75:O$84)+O$90</f>
        <v>-0.60000000000000142</v>
      </c>
      <c r="J41" s="24"/>
      <c r="K41" s="24">
        <f>SUM(S$75:S$84)+S$90</f>
        <v>582.4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572.9</v>
      </c>
    </row>
    <row r="42" spans="1:29" x14ac:dyDescent="0.25">
      <c r="A42" s="8" t="s">
        <v>108</v>
      </c>
      <c r="B42" s="9"/>
      <c r="C42" s="9"/>
      <c r="D42" s="9"/>
      <c r="E42" s="49">
        <f>SUM(G$84:G$89)+SUM(G$91:G$96)+G$74</f>
        <v>0</v>
      </c>
      <c r="F42" s="9"/>
      <c r="G42" s="49">
        <f>SUM(K$84:K$89)+SUM(K$91:K$96)+K$74</f>
        <v>0</v>
      </c>
      <c r="H42" s="24"/>
      <c r="I42" s="49">
        <f>SUM(O$84:O$89)+SUM(O$91:O$96)+O$74</f>
        <v>0</v>
      </c>
      <c r="J42" s="24"/>
      <c r="K42" s="49">
        <f>SUM(S$84:S$89)+SUM(S$91:S$96)+S$74</f>
        <v>-402.3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5">
      <c r="A43" s="8" t="s">
        <v>94</v>
      </c>
      <c r="B43" s="9"/>
      <c r="C43" s="9"/>
      <c r="D43" s="9"/>
      <c r="E43" s="24">
        <f>SUM(E41:E42)</f>
        <v>-2.9999999999999778</v>
      </c>
      <c r="F43" s="9"/>
      <c r="G43" s="24">
        <f>SUM(G41:G42)</f>
        <v>-5.8999999999999986</v>
      </c>
      <c r="H43" s="24"/>
      <c r="I43" s="24">
        <f>SUM(I41:I42)</f>
        <v>-0.60000000000000142</v>
      </c>
      <c r="J43" s="24"/>
      <c r="K43" s="24">
        <f>SUM(K41:K42)</f>
        <v>180.09999999999997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5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5">
      <c r="A47" s="9" t="s">
        <v>20</v>
      </c>
      <c r="B47" s="9"/>
      <c r="C47" s="9"/>
      <c r="D47" s="9"/>
      <c r="E47" s="28">
        <f>E43*E45</f>
        <v>-1.4999999999999889</v>
      </c>
      <c r="F47" s="9"/>
      <c r="G47" s="28">
        <f>G43*G45</f>
        <v>-2.9499999999999993</v>
      </c>
      <c r="H47" s="9"/>
      <c r="I47" s="28">
        <f>I43*I45</f>
        <v>-0.30000000000000071</v>
      </c>
      <c r="J47" s="9"/>
      <c r="K47" s="28">
        <f>K43*K45</f>
        <v>90.049999999999983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5">
      <c r="A49" s="15" t="s">
        <v>24</v>
      </c>
      <c r="B49" s="15"/>
      <c r="C49" s="15"/>
      <c r="D49" s="15"/>
      <c r="E49" s="23">
        <f>E39+E47</f>
        <v>138.80000000000001</v>
      </c>
      <c r="F49" s="15"/>
      <c r="G49" s="23">
        <f>G39+G47</f>
        <v>135.85000000000002</v>
      </c>
      <c r="H49" s="15"/>
      <c r="I49" s="23">
        <f>I39+I47</f>
        <v>135.55000000000001</v>
      </c>
      <c r="J49" s="15"/>
      <c r="K49" s="23">
        <f>K39+K47</f>
        <v>225.6</v>
      </c>
      <c r="L49" s="15"/>
      <c r="M49" s="23">
        <f>M39+M47</f>
        <v>225.6</v>
      </c>
      <c r="N49" s="15"/>
      <c r="O49" s="23">
        <f>O39+O47</f>
        <v>225.6</v>
      </c>
      <c r="P49" s="15"/>
      <c r="Q49" s="23">
        <f>Q39+Q47</f>
        <v>225.6</v>
      </c>
      <c r="R49" s="15"/>
      <c r="S49" s="23">
        <f>S39+S47</f>
        <v>225.6</v>
      </c>
      <c r="T49" s="15"/>
      <c r="U49" s="23">
        <f>U39+U47</f>
        <v>225.6</v>
      </c>
      <c r="V49" s="15"/>
      <c r="W49" s="23">
        <f>W39+W47</f>
        <v>225.6</v>
      </c>
      <c r="X49" s="15"/>
      <c r="Y49" s="23">
        <f>Y39+Y47</f>
        <v>225.6</v>
      </c>
      <c r="Z49" s="15"/>
      <c r="AA49" s="23">
        <f>AA39+AA47</f>
        <v>225.6</v>
      </c>
      <c r="AB49" s="15"/>
      <c r="AC49" s="23"/>
    </row>
    <row r="50" spans="1:3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5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5">
      <c r="A53" s="15" t="s">
        <v>29</v>
      </c>
      <c r="B53" s="15"/>
      <c r="C53" s="15"/>
      <c r="D53" s="15"/>
      <c r="E53" s="25">
        <f>ROUND(E49*E51,1)</f>
        <v>0.9</v>
      </c>
      <c r="F53" s="15"/>
      <c r="G53" s="25">
        <f>ROUND(G49*G51,1)</f>
        <v>0.8</v>
      </c>
      <c r="H53" s="25"/>
      <c r="I53" s="25">
        <f>ROUND(I49*I51,1)</f>
        <v>0.8</v>
      </c>
      <c r="J53" s="25"/>
      <c r="K53" s="25">
        <f>ROUND(K49*K51,1)</f>
        <v>1.4</v>
      </c>
      <c r="L53" s="25"/>
      <c r="M53" s="25">
        <f>ROUND(M49*M51,1)</f>
        <v>1.4</v>
      </c>
      <c r="N53" s="25"/>
      <c r="O53" s="25">
        <f>ROUND(O49*O51,1)</f>
        <v>1.4</v>
      </c>
      <c r="P53" s="25"/>
      <c r="Q53" s="25">
        <f>ROUND(Q49*Q51,1)</f>
        <v>1.4</v>
      </c>
      <c r="R53" s="25"/>
      <c r="S53" s="25">
        <f>ROUND(S49*S51,1)</f>
        <v>1.4</v>
      </c>
      <c r="T53" s="25"/>
      <c r="U53" s="25">
        <f>ROUND(U49*U51,1)</f>
        <v>1.4</v>
      </c>
      <c r="V53" s="25"/>
      <c r="W53" s="25">
        <f>ROUND(W49*W51,1)</f>
        <v>1.4</v>
      </c>
      <c r="X53" s="25"/>
      <c r="Y53" s="25">
        <f>ROUND(Y49*Y51,1)</f>
        <v>1.4</v>
      </c>
      <c r="Z53" s="25"/>
      <c r="AA53" s="25">
        <f>ROUND(AA49*AA51,1)</f>
        <v>1.4</v>
      </c>
      <c r="AB53" s="25"/>
      <c r="AC53" s="25">
        <f>SUM(E53:AA53)</f>
        <v>15.100000000000001</v>
      </c>
    </row>
    <row r="54" spans="1:3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5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5">
      <c r="A56" s="9"/>
      <c r="B56" s="9" t="s">
        <v>104</v>
      </c>
      <c r="C56" s="9"/>
      <c r="D56" s="9"/>
      <c r="E56" s="17">
        <f>G111</f>
        <v>0</v>
      </c>
      <c r="F56" s="39"/>
      <c r="G56" s="17">
        <f>K111</f>
        <v>0.1</v>
      </c>
      <c r="H56" s="39"/>
      <c r="I56" s="17">
        <f>O111</f>
        <v>0</v>
      </c>
      <c r="J56" s="39"/>
      <c r="K56" s="17">
        <f>S111</f>
        <v>-0.1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5">
      <c r="A57" s="9"/>
      <c r="B57" s="9" t="s">
        <v>31</v>
      </c>
      <c r="C57" s="9"/>
      <c r="D57" s="9"/>
      <c r="E57" s="34">
        <f>G121</f>
        <v>-0.6</v>
      </c>
      <c r="F57" s="51"/>
      <c r="G57" s="34">
        <f>K121</f>
        <v>-0.50000000000000011</v>
      </c>
      <c r="H57" s="51"/>
      <c r="I57" s="34">
        <f>O121</f>
        <v>-0.5</v>
      </c>
      <c r="J57" s="51"/>
      <c r="K57" s="34">
        <f>S121</f>
        <v>1.6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0</v>
      </c>
      <c r="AD57" s="36"/>
      <c r="AE57" s="36"/>
    </row>
    <row r="58" spans="1:31" ht="13.8" thickBot="1" x14ac:dyDescent="0.3">
      <c r="A58" s="15" t="s">
        <v>34</v>
      </c>
      <c r="B58" s="15"/>
      <c r="C58" s="15"/>
      <c r="D58" s="15"/>
      <c r="E58" s="57">
        <f>E53+E56+E57</f>
        <v>0.30000000000000004</v>
      </c>
      <c r="F58" s="15"/>
      <c r="G58" s="57">
        <f>G53+G56+G57</f>
        <v>0.39999999999999991</v>
      </c>
      <c r="H58" s="15"/>
      <c r="I58" s="57">
        <f>I53+I56+I57</f>
        <v>0.30000000000000004</v>
      </c>
      <c r="J58" s="15"/>
      <c r="K58" s="57">
        <f>K53+K56+K57</f>
        <v>2.9</v>
      </c>
      <c r="L58" s="15"/>
      <c r="M58" s="57">
        <f>M53+M56+M57</f>
        <v>1.4</v>
      </c>
      <c r="N58" s="15"/>
      <c r="O58" s="57">
        <f>O53+O56+O57</f>
        <v>1.4</v>
      </c>
      <c r="P58" s="15"/>
      <c r="Q58" s="57">
        <f>Q53+Q56+Q57</f>
        <v>1.4</v>
      </c>
      <c r="R58" s="15"/>
      <c r="S58" s="57">
        <f>S53+S56+S57</f>
        <v>1.4</v>
      </c>
      <c r="T58" s="15"/>
      <c r="U58" s="57">
        <f>U53+U56+U57</f>
        <v>1.4</v>
      </c>
      <c r="V58" s="15"/>
      <c r="W58" s="57">
        <f>W53+W56+W57</f>
        <v>1.4</v>
      </c>
      <c r="X58" s="15"/>
      <c r="Y58" s="57">
        <f>Y53+Y56+Y57</f>
        <v>1.4</v>
      </c>
      <c r="Z58" s="15"/>
      <c r="AA58" s="57">
        <f>AA53+AA56+AA57</f>
        <v>1.4</v>
      </c>
      <c r="AB58" s="15"/>
      <c r="AC58" s="57">
        <f>SUM(E58:AA58)</f>
        <v>15.100000000000001</v>
      </c>
    </row>
    <row r="59" spans="1:31" ht="13.8" thickTop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5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5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5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5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5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5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5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5">
      <c r="B68" s="9" t="s">
        <v>51</v>
      </c>
      <c r="C68" s="9" t="s">
        <v>52</v>
      </c>
      <c r="D68" s="9"/>
    </row>
    <row r="70" spans="1:51" x14ac:dyDescent="0.25">
      <c r="C70" s="15" t="s">
        <v>109</v>
      </c>
    </row>
    <row r="72" spans="1:51" x14ac:dyDescent="0.25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5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5">
      <c r="A74" s="41" t="s">
        <v>42</v>
      </c>
      <c r="C74" s="17">
        <f>-ROUND(_xll.HPVAL($A$6,$A$7,A74,$A$8,"YTD","CORP")/1000000,1)</f>
        <v>-3.2</v>
      </c>
      <c r="D74" s="17"/>
      <c r="E74" s="17">
        <f>-ROUND(_xll.HPVAL($E$6,$E$7,A74,$E$8,"YTD","CORP")/1000000,1)</f>
        <v>-3.2</v>
      </c>
      <c r="G74" s="44">
        <f>C74-E74</f>
        <v>0</v>
      </c>
      <c r="H74" s="9"/>
      <c r="I74" s="17">
        <f>-ROUND(_xll.HPVAL($G$6,$G$7,$A$74,$G$8,"YTD","CORP")/1000000,1)</f>
        <v>-3.2</v>
      </c>
      <c r="J74" s="24"/>
      <c r="K74" s="44">
        <f>E74-I74</f>
        <v>0</v>
      </c>
      <c r="M74" s="17">
        <f>-ROUND(_xll.HPVAL($I$6,$I$7,$A$74,$I$8,"YTD","CORP")/1000000,1)</f>
        <v>-3.2</v>
      </c>
      <c r="N74" s="24"/>
      <c r="O74" s="44">
        <f>I74-M74</f>
        <v>0</v>
      </c>
      <c r="Q74" s="17">
        <f>-ROUND(_xll.HPVAL($K$6,$K$7,$A$74,$K$8,"YTD","CORP")/1000000,1)</f>
        <v>0</v>
      </c>
      <c r="R74" s="24"/>
      <c r="S74" s="44">
        <f>M74-Q74</f>
        <v>-3.2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5">
      <c r="A75" s="42" t="s">
        <v>58</v>
      </c>
      <c r="C75" s="17">
        <f>-ROUND(_xll.HPVAL($A$6,$A$7,A75,$A$8,"YTD","CORP")/1000000,1)</f>
        <v>6.2</v>
      </c>
      <c r="D75" s="17"/>
      <c r="E75" s="17">
        <f>-ROUND(_xll.HPVAL($E$6,$E$7,A75,$E$8,"YTD","CORP")/1000000,1)</f>
        <v>12.8</v>
      </c>
      <c r="G75" s="44">
        <f>C75-E75</f>
        <v>-6.6000000000000005</v>
      </c>
      <c r="H75" s="9"/>
      <c r="I75" s="17">
        <f>-ROUND(_xll.HPVAL($G$6,$G$7,$A$75,$G$8,"YTD","CORP")/1000000,1)</f>
        <v>20.2</v>
      </c>
      <c r="J75" s="24"/>
      <c r="K75" s="44">
        <f>E75-I75</f>
        <v>-7.3999999999999986</v>
      </c>
      <c r="M75" s="17">
        <f>-ROUND(_xll.HPVAL($I$6,$I$7,$A$75,$I$8,"YTD","CORP")/1000000,1)</f>
        <v>23.3</v>
      </c>
      <c r="N75" s="24"/>
      <c r="O75" s="44">
        <f>I75-M75</f>
        <v>-3.1000000000000014</v>
      </c>
      <c r="Q75" s="17">
        <f>-ROUND(_xll.HPVAL($K$6,$K$7,$A$75,$K$8,"YTD","CORP")/1000000,1)</f>
        <v>0</v>
      </c>
      <c r="R75" s="24"/>
      <c r="S75" s="44">
        <f>M75-Q75</f>
        <v>23.3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5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5">
      <c r="A77" s="42" t="s">
        <v>60</v>
      </c>
      <c r="C77" s="17">
        <f>-ROUND(_xll.HPVAL($A$6,$A$7,A77,$A$8,"YTD","CORP")/1000000,1)</f>
        <v>0</v>
      </c>
      <c r="D77" s="17"/>
      <c r="E77" s="17">
        <f>-ROUND(_xll.HPVAL($E$6,$E$7,A77,$E$8,"YTD","CORP")/1000000,1)</f>
        <v>0</v>
      </c>
      <c r="G77" s="44">
        <f>C77-E77</f>
        <v>0</v>
      </c>
      <c r="H77" s="9"/>
      <c r="I77" s="17">
        <f>-ROUND(_xll.HPVAL($G$6,$G$7,$A$77,$G$8,"YTD","CORP")/1000000,1)</f>
        <v>0</v>
      </c>
      <c r="J77" s="24"/>
      <c r="K77" s="44">
        <f>E77-I77</f>
        <v>0</v>
      </c>
      <c r="M77" s="17">
        <f>-ROUND(_xll.HPVAL($I$6,$I$7,$A$77,$I$8,"YTD","CORP")/1000000,1)</f>
        <v>0</v>
      </c>
      <c r="N77" s="24"/>
      <c r="O77" s="44">
        <f>I77-M77</f>
        <v>0</v>
      </c>
      <c r="Q77" s="17">
        <f>-ROUND(_xll.HPVAL($K$6,$K$7,$A$77,$K$8,"YTD","CORP")/1000000,1)</f>
        <v>0</v>
      </c>
      <c r="R77" s="24"/>
      <c r="S77" s="44">
        <f>M77-Q77</f>
        <v>0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5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5">
      <c r="A79" s="42" t="s">
        <v>62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ref="G79:G89" si="0">+C79-E79</f>
        <v>0</v>
      </c>
      <c r="H79" s="9"/>
      <c r="I79" s="17">
        <f>ROUND(_xll.HPVAL($G$6,$G$7,$A$79,$G$8,"YTD","CORP")/1000000,1)</f>
        <v>0</v>
      </c>
      <c r="J79" s="24"/>
      <c r="K79" s="44">
        <f t="shared" ref="K79:K89" si="1">+E79-I79</f>
        <v>0</v>
      </c>
      <c r="M79" s="17">
        <f>ROUND(_xll.HPVAL($I$6,$I$7,$A$79,$I$8,"YTD","CORP")/1000000,1)</f>
        <v>0</v>
      </c>
      <c r="N79" s="24"/>
      <c r="O79" s="44">
        <f t="shared" ref="O79:O89" si="2">+I79-M79</f>
        <v>0</v>
      </c>
      <c r="Q79" s="17">
        <f>ROUND(_xll.HPVAL($K$6,$K$7,$A$79,$K$8,"YTD","CORP")/1000000,1)</f>
        <v>0</v>
      </c>
      <c r="R79" s="24"/>
      <c r="S79" s="44">
        <f t="shared" ref="S79:S89" si="3">+M79-Q79</f>
        <v>0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5">
      <c r="A80" s="42" t="s">
        <v>63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 t="shared" si="0"/>
        <v>0</v>
      </c>
      <c r="H80" s="9"/>
      <c r="I80" s="17">
        <f>ROUND(_xll.HPVAL($G$6,$G$7,$A$80,$G$8,"YTD","CORP")/1000000,1)</f>
        <v>0</v>
      </c>
      <c r="J80" s="24"/>
      <c r="K80" s="44">
        <f t="shared" si="1"/>
        <v>0</v>
      </c>
      <c r="M80" s="17">
        <f>ROUND(_xll.HPVAL($I$6,$I$7,$A$80,$I$8,"YTD","CORP")/1000000,1)</f>
        <v>0</v>
      </c>
      <c r="N80" s="24"/>
      <c r="O80" s="44">
        <f t="shared" si="2"/>
        <v>0</v>
      </c>
      <c r="Q80" s="17">
        <f>ROUND(_xll.HPVAL($K$6,$K$7,$A$80,$K$8,"YTD","CORP")/1000000,1)</f>
        <v>0</v>
      </c>
      <c r="R80" s="24"/>
      <c r="S80" s="44">
        <f t="shared" si="3"/>
        <v>0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5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5">
      <c r="A82" s="42" t="s">
        <v>65</v>
      </c>
      <c r="C82" s="17">
        <f>ROUND(_xll.HPVAL($A$6,$A$7,A82,$A$8,"YTD","CORP")/1000000,1)</f>
        <v>566.70000000000005</v>
      </c>
      <c r="D82" s="17"/>
      <c r="E82" s="17">
        <f>ROUND(_xll.HPVAL($E$6,$E$7,A82,$E$8,"YTD","CORP")/1000000,1)</f>
        <v>563.1</v>
      </c>
      <c r="G82" s="44">
        <f t="shared" si="0"/>
        <v>3.6000000000000227</v>
      </c>
      <c r="H82" s="9"/>
      <c r="I82" s="17">
        <f>ROUND(_xll.HPVAL($G$6,$G$7,$A$82,$G$8,"YTD","CORP")/1000000,1)</f>
        <v>561.6</v>
      </c>
      <c r="J82" s="24"/>
      <c r="K82" s="44">
        <f t="shared" si="1"/>
        <v>1.5</v>
      </c>
      <c r="M82" s="17">
        <f>ROUND(_xll.HPVAL($I$6,$I$7,$A$82,$I$8,"YTD","CORP")/1000000,1)</f>
        <v>559.1</v>
      </c>
      <c r="N82" s="24"/>
      <c r="O82" s="44">
        <f t="shared" si="2"/>
        <v>2.5</v>
      </c>
      <c r="Q82" s="17">
        <f>ROUND(_xll.HPVAL($K$6,$K$7,$A$82,$K$8,"YTD","CORP")/1000000,1)</f>
        <v>0</v>
      </c>
      <c r="R82" s="24"/>
      <c r="S82" s="44">
        <f t="shared" si="3"/>
        <v>559.1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5">
      <c r="A83" s="42" t="s">
        <v>66</v>
      </c>
      <c r="C83" s="17">
        <f>ROUND(_xll.HPVAL($A$6,$A$7,A83,$A$8,"YTD","CORP")/1000000,1)</f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5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5">
      <c r="A85" s="42" t="s">
        <v>68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5">
      <c r="A86" s="42" t="s">
        <v>69</v>
      </c>
      <c r="C86" s="17">
        <f>ROUND(_xll.HPVAL($A$6,$A$7,A86,$A$8,"YTD","CORP")/1000000,1)</f>
        <v>25.9</v>
      </c>
      <c r="D86" s="17"/>
      <c r="E86" s="17">
        <f>ROUND(_xll.HPVAL($E$6,$E$7,A86,$E$8,"YTD","CORP")/1000000,1)</f>
        <v>25.9</v>
      </c>
      <c r="G86" s="44">
        <f t="shared" si="0"/>
        <v>0</v>
      </c>
      <c r="H86" s="9"/>
      <c r="I86" s="17">
        <f>ROUND(_xll.HPVAL($G$6,$G$7,$A$86,$G$8,"YTD","CORP")/1000000,1)</f>
        <v>25.9</v>
      </c>
      <c r="J86" s="24"/>
      <c r="K86" s="44">
        <f t="shared" si="1"/>
        <v>0</v>
      </c>
      <c r="M86" s="17">
        <f>ROUND(_xll.HPVAL($I$6,$I$7,$A$86,$I$8,"YTD","CORP")/1000000,1)</f>
        <v>25.9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25.9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5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5">
      <c r="A88" s="42" t="s">
        <v>71</v>
      </c>
      <c r="C88" s="17">
        <f>ROUND(_xll.HPVAL($A$6,$A$7,A88,$A$8,"YTD","CORP")/1000000,1)</f>
        <v>-413</v>
      </c>
      <c r="D88" s="17"/>
      <c r="E88" s="17">
        <f>ROUND(_xll.HPVAL($E$6,$E$7,A88,$E$8,"YTD","CORP")/1000000,1)</f>
        <v>-425</v>
      </c>
      <c r="G88" s="44">
        <f t="shared" si="0"/>
        <v>12</v>
      </c>
      <c r="H88" s="9"/>
      <c r="I88" s="17">
        <f>ROUND(_xll.HPVAL($G$6,$G$7,$A$88,$G$8,"YTD","CORP")/1000000,1)</f>
        <v>-425</v>
      </c>
      <c r="J88" s="24"/>
      <c r="K88" s="44">
        <f t="shared" si="1"/>
        <v>0</v>
      </c>
      <c r="M88" s="17">
        <f>ROUND(_xll.HPVAL($I$6,$I$7,$A$88,$I$8,"YTD","CORP")/1000000,1)</f>
        <v>-425</v>
      </c>
      <c r="N88" s="24"/>
      <c r="O88" s="44">
        <f t="shared" si="2"/>
        <v>0</v>
      </c>
      <c r="Q88" s="17">
        <f>ROUND(_xll.HPVAL($K$6,$K$7,$A$88,$K$8,"YTD","CORP")/1000000,1)</f>
        <v>0</v>
      </c>
      <c r="R88" s="24"/>
      <c r="S88" s="44">
        <f t="shared" si="3"/>
        <v>-425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5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5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5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5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5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5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5">
      <c r="A95" s="42" t="s">
        <v>78</v>
      </c>
      <c r="C95" s="17">
        <f>ROUND(_xll.HPVAL($A$6,$A$7,A95,$A$8,"YTD","CORP")/1000000,1)</f>
        <v>-12</v>
      </c>
      <c r="D95" s="17"/>
      <c r="E95" s="17">
        <v>0</v>
      </c>
      <c r="G95" s="44">
        <f>+C95-E95</f>
        <v>-12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5">
      <c r="A96" s="42" t="s">
        <v>79</v>
      </c>
      <c r="C96" s="17">
        <f>ROUND(_xll.HPVAL($A$6,$A$7,A96,$A$8,"YTD","CORP")/1000000,1)</f>
        <v>0</v>
      </c>
      <c r="D96" s="17"/>
      <c r="E96" s="17">
        <f>ROUND(_xll.HPVAL($E$6,$E$7,A96,$E$8,"YTD","CORP")/1000000,1)</f>
        <v>0</v>
      </c>
      <c r="G96" s="45">
        <f>+C96-E96</f>
        <v>0</v>
      </c>
      <c r="H96" s="9"/>
      <c r="I96" s="17">
        <v>0</v>
      </c>
      <c r="J96" s="24"/>
      <c r="K96" s="45">
        <f t="shared" si="12"/>
        <v>0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8" thickBot="1" x14ac:dyDescent="0.3">
      <c r="A97" s="41" t="s">
        <v>90</v>
      </c>
      <c r="G97" s="46">
        <f>SUM(G74:G96)</f>
        <v>-2.9999999999999787</v>
      </c>
      <c r="K97" s="46">
        <f>SUM(K74:K96)</f>
        <v>-5.8999999999999986</v>
      </c>
      <c r="O97" s="46">
        <f>SUM(O74:O96)</f>
        <v>-0.60000000000000142</v>
      </c>
      <c r="S97" s="46">
        <f>SUM(S74:S96)</f>
        <v>180.10000000000002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8" thickTop="1" x14ac:dyDescent="0.25">
      <c r="A98" s="41"/>
    </row>
    <row r="99" spans="1:52" x14ac:dyDescent="0.25">
      <c r="A99" s="41" t="s">
        <v>91</v>
      </c>
      <c r="G99" s="43">
        <f>E41</f>
        <v>-2.9999999999999778</v>
      </c>
      <c r="K99" s="43">
        <f>SUM($E$41:G41)</f>
        <v>-8.8999999999999773</v>
      </c>
      <c r="O99" s="43">
        <f>SUM($E$41:I41)</f>
        <v>-9.4999999999999787</v>
      </c>
      <c r="S99" s="43">
        <f>SUM($E$41:K41)</f>
        <v>572.9</v>
      </c>
      <c r="W99" s="43">
        <f>SUM($E$41:M41)</f>
        <v>572.9</v>
      </c>
      <c r="AA99" s="43">
        <f>SUM($E$41:O41)</f>
        <v>572.9</v>
      </c>
      <c r="AE99" s="43">
        <f>SUM($E$41:Q41)</f>
        <v>572.9</v>
      </c>
      <c r="AI99" s="43">
        <f>SUM($E$41:S41)</f>
        <v>572.9</v>
      </c>
      <c r="AM99" s="43">
        <f>SUM($E$41:U41)</f>
        <v>572.9</v>
      </c>
      <c r="AQ99" s="43">
        <f>SUM($E$41:W41)</f>
        <v>572.9</v>
      </c>
      <c r="AU99" s="43">
        <f>SUM($E$41:Y41)</f>
        <v>572.9</v>
      </c>
      <c r="AY99" s="43">
        <f>SUM($E$41:AA41)</f>
        <v>572.9</v>
      </c>
    </row>
    <row r="100" spans="1:52" x14ac:dyDescent="0.25">
      <c r="A100" s="41" t="s">
        <v>92</v>
      </c>
      <c r="G100" s="43">
        <f>E43</f>
        <v>-2.9999999999999778</v>
      </c>
      <c r="K100" s="43">
        <f>SUM($E$43:G43)</f>
        <v>-8.8999999999999773</v>
      </c>
      <c r="O100" s="43">
        <f>SUM($E$43:I43)</f>
        <v>-9.4999999999999787</v>
      </c>
      <c r="S100" s="43">
        <f>SUM($E$43:K43)</f>
        <v>170.6</v>
      </c>
      <c r="W100" s="43">
        <f>SUM($E$43:M43)</f>
        <v>170.6</v>
      </c>
      <c r="AA100" s="43">
        <f>SUM($E$43:O43)</f>
        <v>170.6</v>
      </c>
      <c r="AE100" s="43">
        <f>SUM($E$43:Q43)</f>
        <v>170.6</v>
      </c>
      <c r="AI100" s="43">
        <f>SUM($E$43:S43)</f>
        <v>170.6</v>
      </c>
      <c r="AM100" s="43">
        <f>SUM($E$43:U43)</f>
        <v>170.6</v>
      </c>
      <c r="AQ100" s="43">
        <f>SUM($E$43:W43)</f>
        <v>170.6</v>
      </c>
      <c r="AU100" s="43">
        <f>SUM($E$43:Y43)</f>
        <v>170.6</v>
      </c>
      <c r="AY100" s="43">
        <f>SUM($E$43:AA43)</f>
        <v>170.6</v>
      </c>
    </row>
    <row r="105" spans="1:52" x14ac:dyDescent="0.25">
      <c r="A105" s="52" t="s">
        <v>105</v>
      </c>
    </row>
    <row r="106" spans="1:52" x14ac:dyDescent="0.25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5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5">
      <c r="A108" s="9" t="s">
        <v>95</v>
      </c>
      <c r="C108" s="17"/>
      <c r="D108" s="17"/>
      <c r="E108" s="17">
        <f>-ROUND(_xll.HPVAL($E$6,$E$7,$A$108,$E$8,"YTD","CORP")/1000000,1)</f>
        <v>0</v>
      </c>
      <c r="G108" s="44">
        <f>E108</f>
        <v>0</v>
      </c>
      <c r="H108" s="9"/>
      <c r="I108" s="17">
        <f>-ROUND(_xll.HPVAL($G$6,$G$7,$A$108,$G$8,"YTD","CORP")/1000000,1)</f>
        <v>0.1</v>
      </c>
      <c r="J108" s="24"/>
      <c r="K108" s="44">
        <f>I108-G108</f>
        <v>0.1</v>
      </c>
      <c r="M108" s="17">
        <f>-ROUND(_xll.HPVAL($I$6,$I$7,$A$108,$I$8,"YTD","CORP")/1000000,1)</f>
        <v>0.1</v>
      </c>
      <c r="N108" s="24"/>
      <c r="O108" s="44">
        <f>M108-I108</f>
        <v>0</v>
      </c>
      <c r="Q108" s="17">
        <f>-ROUND(_xll.HPVAL($K$6,$K$7,$A$108,$K$8,"YTD","CORP")/1000000,1)</f>
        <v>0</v>
      </c>
      <c r="R108" s="24"/>
      <c r="S108" s="44">
        <f>Q108-M108</f>
        <v>-0.1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5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5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8" thickBot="1" x14ac:dyDescent="0.3">
      <c r="A111" s="9" t="s">
        <v>90</v>
      </c>
      <c r="C111" s="17"/>
      <c r="D111" s="17"/>
      <c r="E111" s="17"/>
      <c r="G111" s="55">
        <f>SUM(G108:G110)</f>
        <v>0</v>
      </c>
      <c r="H111" s="9"/>
      <c r="I111" s="17"/>
      <c r="J111" s="24"/>
      <c r="K111" s="55">
        <f>SUM(K108:K110)</f>
        <v>0.1</v>
      </c>
      <c r="M111" s="17"/>
      <c r="N111" s="24"/>
      <c r="O111" s="55">
        <f>SUM(O108:O110)</f>
        <v>0</v>
      </c>
      <c r="Q111" s="17"/>
      <c r="R111" s="24"/>
      <c r="S111" s="55">
        <f>SUM(S108:S110)</f>
        <v>-0.1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8" thickTop="1" x14ac:dyDescent="0.25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5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5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5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5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5">
      <c r="A117" s="50" t="s">
        <v>100</v>
      </c>
      <c r="C117" s="17"/>
      <c r="D117" s="17"/>
      <c r="E117" s="17">
        <f>-ROUND(_xll.HPVAL($E$6,$E$7,$A$117,$E$8,"YTD","CORP")/1000000,1)</f>
        <v>0</v>
      </c>
      <c r="G117" s="44">
        <f t="shared" si="23"/>
        <v>0</v>
      </c>
      <c r="H117" s="9"/>
      <c r="I117" s="17">
        <f>-ROUND(_xll.HPVAL($G$6,$G$7,$A$117,$G$8,"YTD","CORP")/1000000,1)</f>
        <v>0</v>
      </c>
      <c r="J117" s="24"/>
      <c r="K117" s="44">
        <f t="shared" si="24"/>
        <v>0</v>
      </c>
      <c r="M117" s="17">
        <f>-ROUND(_xll.HPVAL($I$6,$I$7,$A$117,$I$8,"YTD","CORP")/1000000,1)</f>
        <v>0</v>
      </c>
      <c r="N117" s="24"/>
      <c r="O117" s="44">
        <f t="shared" si="25"/>
        <v>0</v>
      </c>
      <c r="Q117" s="17">
        <f>-ROUND(_xll.HPVAL($K$6,$K$7,$A$117,$K$8,"YTD","CORP")/1000000,1)</f>
        <v>0</v>
      </c>
      <c r="R117" s="24"/>
      <c r="S117" s="44">
        <f t="shared" si="26"/>
        <v>0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5">
      <c r="A118" s="50" t="s">
        <v>101</v>
      </c>
      <c r="C118" s="17"/>
      <c r="D118" s="17"/>
      <c r="E118" s="17">
        <f>-ROUND(_xll.HPVAL($E$6,$E$7,$A$118,$E$8,"YTD","CORP")/1000000,1)</f>
        <v>-0.6</v>
      </c>
      <c r="G118" s="44">
        <f t="shared" si="23"/>
        <v>-0.6</v>
      </c>
      <c r="H118" s="9"/>
      <c r="I118" s="17">
        <f>-ROUND(_xll.HPVAL($G$6,$G$7,$A$118,$G$8,"YTD","CORP")/1000000,1)</f>
        <v>-1.1000000000000001</v>
      </c>
      <c r="J118" s="24"/>
      <c r="K118" s="44">
        <f t="shared" si="24"/>
        <v>-0.50000000000000011</v>
      </c>
      <c r="M118" s="17">
        <f>-ROUND(_xll.HPVAL($I$6,$I$7,$A$118,$I$8,"YTD","CORP")/1000000,1)</f>
        <v>-1.6</v>
      </c>
      <c r="N118" s="24"/>
      <c r="O118" s="44">
        <f t="shared" si="25"/>
        <v>-0.5</v>
      </c>
      <c r="Q118" s="17">
        <f>-ROUND(_xll.HPVAL($K$6,$K$7,$A$118,$K$8,"YTD","CORP")/1000000,1)</f>
        <v>0</v>
      </c>
      <c r="R118" s="24"/>
      <c r="S118" s="44">
        <f t="shared" si="26"/>
        <v>1.6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5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5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8" thickBot="1" x14ac:dyDescent="0.3">
      <c r="A121" s="41" t="s">
        <v>90</v>
      </c>
      <c r="G121" s="46">
        <f>SUM(G115:G120)</f>
        <v>-0.6</v>
      </c>
      <c r="K121" s="46">
        <f>SUM(K115:K120)</f>
        <v>-0.50000000000000011</v>
      </c>
      <c r="O121" s="46">
        <f>SUM(O115:O120)</f>
        <v>-0.5</v>
      </c>
      <c r="S121" s="46">
        <f>SUM(S115:S120)</f>
        <v>1.6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8" thickTop="1" x14ac:dyDescent="0.25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3" zoomScaleNormal="100" workbookViewId="0">
      <selection activeCell="D13" sqref="D13"/>
    </sheetView>
  </sheetViews>
  <sheetFormatPr defaultRowHeight="13.2" outlineLevelRow="1" x14ac:dyDescent="0.25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 x14ac:dyDescent="0.3">
      <c r="A1" s="1" t="s">
        <v>122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6" x14ac:dyDescent="0.3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 x14ac:dyDescent="0.3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5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5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5">
      <c r="A6" s="31" t="s">
        <v>111</v>
      </c>
      <c r="B6" s="9"/>
      <c r="C6" s="9"/>
      <c r="D6" s="9"/>
      <c r="E6" s="31" t="str">
        <f>$A$6</f>
        <v>EGPG4</v>
      </c>
      <c r="F6" s="10"/>
      <c r="G6" s="31" t="str">
        <f>$A$6</f>
        <v>EGPG4</v>
      </c>
      <c r="H6" s="10"/>
      <c r="I6" s="31" t="str">
        <f>$A$6</f>
        <v>EGPG4</v>
      </c>
      <c r="J6" s="10"/>
      <c r="K6" s="31" t="str">
        <f>$A$6</f>
        <v>EGPG4</v>
      </c>
      <c r="L6" s="10"/>
      <c r="M6" s="31" t="str">
        <f>$A$6</f>
        <v>EGPG4</v>
      </c>
      <c r="N6" s="10"/>
      <c r="O6" s="31" t="str">
        <f>$A$6</f>
        <v>EGPG4</v>
      </c>
      <c r="P6" s="10"/>
      <c r="Q6" s="31" t="str">
        <f>$A$6</f>
        <v>EGPG4</v>
      </c>
      <c r="R6" s="10"/>
      <c r="S6" s="31" t="str">
        <f>$A$6</f>
        <v>EGPG4</v>
      </c>
      <c r="T6" s="10"/>
      <c r="U6" s="31" t="str">
        <f>$A$6</f>
        <v>EGPG4</v>
      </c>
      <c r="V6" s="10"/>
      <c r="W6" s="31" t="str">
        <f>$A$6</f>
        <v>EGPG4</v>
      </c>
      <c r="X6" s="10"/>
      <c r="Y6" s="31" t="str">
        <f>$A$6</f>
        <v>EGPG4</v>
      </c>
      <c r="Z6" s="10"/>
      <c r="AA6" s="31" t="str">
        <f>$A$6</f>
        <v>EGPG4</v>
      </c>
      <c r="AB6" s="10"/>
      <c r="AC6" s="10"/>
    </row>
    <row r="7" spans="1:29" x14ac:dyDescent="0.25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5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5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5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5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5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5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5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511.3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5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5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5">
      <c r="A17" s="9"/>
      <c r="B17" s="9"/>
      <c r="C17" s="3" t="s">
        <v>42</v>
      </c>
      <c r="D17" s="17">
        <f>-ROUND(_xll.HPVAL($A$6,$A$7,"TOT_INV_CONSUB",$A$8,"YTD","CORP")/1000000,1)</f>
        <v>-258.5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5">
      <c r="A18" s="9"/>
      <c r="B18" s="9"/>
      <c r="C18" s="3">
        <v>51</v>
      </c>
      <c r="D18" s="17">
        <f>-ROUND(_xll.HPVAL($A$6,$A$7,"0051",$A$8,"YTD","CORP")/1000000,1)</f>
        <v>-20.5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5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5">
      <c r="A20" s="9"/>
      <c r="B20" s="9"/>
      <c r="C20" s="3">
        <v>37</v>
      </c>
      <c r="D20" s="17">
        <f>-ROUND(_xll.HPVAL($A$6,$A$7,"0037",$A$8,"YTD","CORP")/1000000,1)</f>
        <v>-922.4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5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5">
      <c r="A22" s="9"/>
      <c r="B22" s="9"/>
      <c r="C22" s="3">
        <v>486</v>
      </c>
      <c r="D22" s="17">
        <f>ROUND(_xll.HPVAL($A$6,$A$7,"0486",$A$8,"YTD","CORP")/1000000,1)</f>
        <v>50.9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5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5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5">
      <c r="A25" s="9"/>
      <c r="B25" s="9"/>
      <c r="C25" s="3">
        <v>660</v>
      </c>
      <c r="D25" s="17">
        <f>ROUND(_xll.HPVAL($A$6,$A$7,"0660",$A$8,"YTD","CORP")/1000000,1)</f>
        <v>-1118.9000000000001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5">
      <c r="A26" s="9"/>
      <c r="B26" s="9"/>
      <c r="C26" s="3">
        <v>661</v>
      </c>
      <c r="D26" s="17">
        <f>ROUND(_xll.HPVAL($A$6,$A$7,"0661",$A$8,"YTD","CORP")/1000000,1)</f>
        <v>150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5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x14ac:dyDescent="0.25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5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5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5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5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5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5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 x14ac:dyDescent="0.3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5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5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5">
      <c r="A39" s="15" t="s">
        <v>23</v>
      </c>
      <c r="B39" s="15"/>
      <c r="C39" s="15"/>
      <c r="D39" s="15"/>
      <c r="E39" s="23">
        <v>1618.4</v>
      </c>
      <c r="F39" s="15"/>
      <c r="G39" s="23">
        <f>E49</f>
        <v>1627.3400000000001</v>
      </c>
      <c r="H39" s="15"/>
      <c r="I39" s="23">
        <f>G49</f>
        <v>1622.24</v>
      </c>
      <c r="J39" s="15"/>
      <c r="K39" s="23">
        <f>I49</f>
        <v>1632.5</v>
      </c>
      <c r="L39" s="15"/>
      <c r="M39" s="23">
        <f>K49</f>
        <v>2928.5599999999995</v>
      </c>
      <c r="N39" s="15"/>
      <c r="O39" s="23">
        <f>M49</f>
        <v>2928.5599999999995</v>
      </c>
      <c r="P39" s="15"/>
      <c r="Q39" s="23">
        <f>O49</f>
        <v>2928.5599999999995</v>
      </c>
      <c r="R39" s="15"/>
      <c r="S39" s="23">
        <f>Q49</f>
        <v>2928.5599999999995</v>
      </c>
      <c r="T39" s="15"/>
      <c r="U39" s="23">
        <f>S49</f>
        <v>2928.5599999999995</v>
      </c>
      <c r="V39" s="15"/>
      <c r="W39" s="23">
        <f>U49</f>
        <v>2928.5599999999995</v>
      </c>
      <c r="X39" s="15"/>
      <c r="Y39" s="23">
        <f>W49</f>
        <v>2928.5599999999995</v>
      </c>
      <c r="Z39" s="15"/>
      <c r="AA39" s="23">
        <f>Y49</f>
        <v>2928.5599999999995</v>
      </c>
      <c r="AB39" s="15"/>
      <c r="AC39" s="23"/>
    </row>
    <row r="40" spans="1:29" x14ac:dyDescent="0.25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5">
      <c r="A41" s="8" t="s">
        <v>93</v>
      </c>
      <c r="B41" s="9"/>
      <c r="C41" s="9"/>
      <c r="D41" s="9"/>
      <c r="E41" s="24">
        <f>SUM(G$75:G$84)+G$90</f>
        <v>14.100000000000001</v>
      </c>
      <c r="F41" s="9"/>
      <c r="G41" s="24">
        <f>SUM(K$75:K$84)+K$90</f>
        <v>-9.7000000000000952</v>
      </c>
      <c r="H41" s="24"/>
      <c r="I41" s="24">
        <f>SUM(O$75:O$84)+O$90</f>
        <v>11.400000000000048</v>
      </c>
      <c r="J41" s="24"/>
      <c r="K41" s="24">
        <f>SUM(S$75:S$84)+S$90</f>
        <v>-1876.7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-1860.9</v>
      </c>
    </row>
    <row r="42" spans="1:29" x14ac:dyDescent="0.25">
      <c r="A42" s="8" t="s">
        <v>108</v>
      </c>
      <c r="B42" s="9"/>
      <c r="C42" s="9"/>
      <c r="D42" s="9"/>
      <c r="E42" s="49">
        <f>SUM(G$84:G$89)+SUM(G$91:G$96)+G$74</f>
        <v>0.80000000000001137</v>
      </c>
      <c r="F42" s="9"/>
      <c r="G42" s="49">
        <f>SUM(K$84:K$89)+SUM(K$91:K$96)+K$74</f>
        <v>1.2000000000000455</v>
      </c>
      <c r="H42" s="24"/>
      <c r="I42" s="49">
        <f>SUM(O$84:O$89)+SUM(O$91:O$96)+O$74</f>
        <v>5.7000000000000455</v>
      </c>
      <c r="J42" s="24"/>
      <c r="K42" s="49">
        <f>SUM(S$84:S$89)+SUM(S$91:S$96)+S$74</f>
        <v>4036.7999999999997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5">
      <c r="A43" s="8" t="s">
        <v>94</v>
      </c>
      <c r="B43" s="9"/>
      <c r="C43" s="9"/>
      <c r="D43" s="9"/>
      <c r="E43" s="24">
        <f>SUM(E41:E42)</f>
        <v>14.900000000000013</v>
      </c>
      <c r="F43" s="9"/>
      <c r="G43" s="24">
        <f>SUM(G41:G42)</f>
        <v>-8.5000000000000497</v>
      </c>
      <c r="H43" s="24"/>
      <c r="I43" s="24">
        <f>SUM(I41:I42)</f>
        <v>17.100000000000094</v>
      </c>
      <c r="J43" s="24"/>
      <c r="K43" s="24">
        <f>SUM(K41:K42)</f>
        <v>2160.0999999999995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5">
      <c r="A45" s="9"/>
      <c r="B45" s="9" t="s">
        <v>15</v>
      </c>
      <c r="C45" s="9"/>
      <c r="D45" s="9"/>
      <c r="E45" s="26">
        <v>0.6</v>
      </c>
      <c r="F45" s="9"/>
      <c r="G45" s="26">
        <f>E45</f>
        <v>0.6</v>
      </c>
      <c r="H45" s="9"/>
      <c r="I45" s="26">
        <f>G45</f>
        <v>0.6</v>
      </c>
      <c r="J45" s="9"/>
      <c r="K45" s="26">
        <f>I45</f>
        <v>0.6</v>
      </c>
      <c r="L45" s="9"/>
      <c r="M45" s="26">
        <f>K45</f>
        <v>0.6</v>
      </c>
      <c r="N45" s="9"/>
      <c r="O45" s="26">
        <f>M45</f>
        <v>0.6</v>
      </c>
      <c r="P45" s="9"/>
      <c r="Q45" s="26">
        <f>O45</f>
        <v>0.6</v>
      </c>
      <c r="R45" s="9"/>
      <c r="S45" s="26">
        <f>Q45</f>
        <v>0.6</v>
      </c>
      <c r="T45" s="9"/>
      <c r="U45" s="26">
        <f>S45</f>
        <v>0.6</v>
      </c>
      <c r="V45" s="9"/>
      <c r="W45" s="26">
        <f>U45</f>
        <v>0.6</v>
      </c>
      <c r="X45" s="9"/>
      <c r="Y45" s="26">
        <f>W45</f>
        <v>0.6</v>
      </c>
      <c r="Z45" s="9"/>
      <c r="AA45" s="26">
        <f>Y45</f>
        <v>0.6</v>
      </c>
      <c r="AB45" s="9"/>
      <c r="AC45" s="27"/>
    </row>
    <row r="46" spans="1:29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5">
      <c r="A47" s="9" t="s">
        <v>20</v>
      </c>
      <c r="B47" s="9"/>
      <c r="C47" s="9"/>
      <c r="D47" s="9"/>
      <c r="E47" s="28">
        <f>E43*E45</f>
        <v>8.9400000000000066</v>
      </c>
      <c r="F47" s="9"/>
      <c r="G47" s="28">
        <f>G43*G45</f>
        <v>-5.1000000000000298</v>
      </c>
      <c r="H47" s="9"/>
      <c r="I47" s="28">
        <f>I43*I45</f>
        <v>10.260000000000057</v>
      </c>
      <c r="J47" s="9"/>
      <c r="K47" s="28">
        <f>K43*K45</f>
        <v>1296.0599999999997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5">
      <c r="A49" s="15" t="s">
        <v>24</v>
      </c>
      <c r="B49" s="15"/>
      <c r="C49" s="15"/>
      <c r="D49" s="15"/>
      <c r="E49" s="23">
        <f>E39+E47</f>
        <v>1627.3400000000001</v>
      </c>
      <c r="F49" s="15"/>
      <c r="G49" s="23">
        <f>G39+G47</f>
        <v>1622.24</v>
      </c>
      <c r="H49" s="15"/>
      <c r="I49" s="23">
        <f>I39+I47</f>
        <v>1632.5</v>
      </c>
      <c r="J49" s="15"/>
      <c r="K49" s="23">
        <f>K39+K47</f>
        <v>2928.5599999999995</v>
      </c>
      <c r="L49" s="15"/>
      <c r="M49" s="23">
        <f>M39+M47</f>
        <v>2928.5599999999995</v>
      </c>
      <c r="N49" s="15"/>
      <c r="O49" s="23">
        <f>O39+O47</f>
        <v>2928.5599999999995</v>
      </c>
      <c r="P49" s="15"/>
      <c r="Q49" s="23">
        <f>Q39+Q47</f>
        <v>2928.5599999999995</v>
      </c>
      <c r="R49" s="15"/>
      <c r="S49" s="23">
        <f>S39+S47</f>
        <v>2928.5599999999995</v>
      </c>
      <c r="T49" s="15"/>
      <c r="U49" s="23">
        <f>U39+U47</f>
        <v>2928.5599999999995</v>
      </c>
      <c r="V49" s="15"/>
      <c r="W49" s="23">
        <f>W39+W47</f>
        <v>2928.5599999999995</v>
      </c>
      <c r="X49" s="15"/>
      <c r="Y49" s="23">
        <f>Y39+Y47</f>
        <v>2928.5599999999995</v>
      </c>
      <c r="Z49" s="15"/>
      <c r="AA49" s="23">
        <f>AA39+AA47</f>
        <v>2928.5599999999995</v>
      </c>
      <c r="AB49" s="15"/>
      <c r="AC49" s="23"/>
    </row>
    <row r="50" spans="1:3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5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5">
      <c r="A53" s="15" t="s">
        <v>29</v>
      </c>
      <c r="B53" s="15"/>
      <c r="C53" s="15"/>
      <c r="D53" s="15"/>
      <c r="E53" s="25">
        <f>ROUND(E49*E51,1)</f>
        <v>10.199999999999999</v>
      </c>
      <c r="F53" s="15"/>
      <c r="G53" s="25">
        <f>ROUND(G49*G51,1)</f>
        <v>10.1</v>
      </c>
      <c r="H53" s="25"/>
      <c r="I53" s="25">
        <f>ROUND(I49*I51,1)</f>
        <v>10.199999999999999</v>
      </c>
      <c r="J53" s="25"/>
      <c r="K53" s="25">
        <f>ROUND(K49*K51,1)</f>
        <v>18.3</v>
      </c>
      <c r="L53" s="25"/>
      <c r="M53" s="25">
        <f>ROUND(M49*M51,1)</f>
        <v>18.3</v>
      </c>
      <c r="N53" s="25"/>
      <c r="O53" s="25">
        <f>ROUND(O49*O51,1)</f>
        <v>18.3</v>
      </c>
      <c r="P53" s="25"/>
      <c r="Q53" s="25">
        <f>ROUND(Q49*Q51,1)</f>
        <v>18.3</v>
      </c>
      <c r="R53" s="25"/>
      <c r="S53" s="25">
        <f>ROUND(S49*S51,1)</f>
        <v>18.3</v>
      </c>
      <c r="T53" s="25"/>
      <c r="U53" s="25">
        <f>ROUND(U49*U51,1)</f>
        <v>18.3</v>
      </c>
      <c r="V53" s="25"/>
      <c r="W53" s="25">
        <f>ROUND(W49*W51,1)</f>
        <v>18.3</v>
      </c>
      <c r="X53" s="25"/>
      <c r="Y53" s="25">
        <f>ROUND(Y49*Y51,1)</f>
        <v>18.3</v>
      </c>
      <c r="Z53" s="25"/>
      <c r="AA53" s="25">
        <f>ROUND(AA49*AA51,1)</f>
        <v>18.3</v>
      </c>
      <c r="AB53" s="25"/>
      <c r="AC53" s="25">
        <f>SUM(E53:AA53)</f>
        <v>195.20000000000002</v>
      </c>
    </row>
    <row r="54" spans="1:3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5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5">
      <c r="A56" s="9"/>
      <c r="B56" s="9" t="s">
        <v>104</v>
      </c>
      <c r="C56" s="9"/>
      <c r="D56" s="9"/>
      <c r="E56" s="17">
        <f>G111</f>
        <v>-1</v>
      </c>
      <c r="F56" s="39"/>
      <c r="G56" s="17">
        <f>K111</f>
        <v>-0.99999999999999989</v>
      </c>
      <c r="H56" s="39"/>
      <c r="I56" s="17">
        <f>O111</f>
        <v>-1</v>
      </c>
      <c r="J56" s="39"/>
      <c r="K56" s="17">
        <f>S111</f>
        <v>3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5">
      <c r="A57" s="9"/>
      <c r="B57" s="9" t="s">
        <v>31</v>
      </c>
      <c r="C57" s="9"/>
      <c r="D57" s="9"/>
      <c r="E57" s="34">
        <f>G121</f>
        <v>3.8</v>
      </c>
      <c r="F57" s="51"/>
      <c r="G57" s="34">
        <f>K121</f>
        <v>3.8</v>
      </c>
      <c r="H57" s="51"/>
      <c r="I57" s="34">
        <f>O121</f>
        <v>3.8000000000000003</v>
      </c>
      <c r="J57" s="51"/>
      <c r="K57" s="34">
        <f>S121</f>
        <v>-11.4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0</v>
      </c>
      <c r="AD57" s="36"/>
      <c r="AE57" s="36"/>
    </row>
    <row r="58" spans="1:31" ht="13.8" thickBot="1" x14ac:dyDescent="0.3">
      <c r="A58" s="15" t="s">
        <v>34</v>
      </c>
      <c r="B58" s="15"/>
      <c r="C58" s="15"/>
      <c r="D58" s="15"/>
      <c r="E58" s="57">
        <f>E53+E56+E57</f>
        <v>13</v>
      </c>
      <c r="F58" s="15"/>
      <c r="G58" s="57">
        <f>G53+G56+G57</f>
        <v>12.899999999999999</v>
      </c>
      <c r="H58" s="15"/>
      <c r="I58" s="57">
        <f>I53+I56+I57</f>
        <v>13</v>
      </c>
      <c r="J58" s="15"/>
      <c r="K58" s="57">
        <f>K53+K56+K57</f>
        <v>9.9</v>
      </c>
      <c r="L58" s="15"/>
      <c r="M58" s="57">
        <f>M53+M56+M57</f>
        <v>18.3</v>
      </c>
      <c r="N58" s="15"/>
      <c r="O58" s="57">
        <f>O53+O56+O57</f>
        <v>18.3</v>
      </c>
      <c r="P58" s="15"/>
      <c r="Q58" s="57">
        <f>Q53+Q56+Q57</f>
        <v>18.3</v>
      </c>
      <c r="R58" s="15"/>
      <c r="S58" s="57">
        <f>S53+S56+S57</f>
        <v>18.3</v>
      </c>
      <c r="T58" s="15"/>
      <c r="U58" s="57">
        <f>U53+U56+U57</f>
        <v>18.3</v>
      </c>
      <c r="V58" s="15"/>
      <c r="W58" s="57">
        <f>W53+W56+W57</f>
        <v>18.3</v>
      </c>
      <c r="X58" s="15"/>
      <c r="Y58" s="57">
        <f>Y53+Y56+Y57</f>
        <v>18.3</v>
      </c>
      <c r="Z58" s="15"/>
      <c r="AA58" s="57">
        <f>AA53+AA56+AA57</f>
        <v>18.3</v>
      </c>
      <c r="AB58" s="15"/>
      <c r="AC58" s="57">
        <f>SUM(E58:AA58)</f>
        <v>195.20000000000002</v>
      </c>
    </row>
    <row r="59" spans="1:31" ht="13.8" thickTop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5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5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5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5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5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5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5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5">
      <c r="B68" s="9" t="s">
        <v>51</v>
      </c>
      <c r="C68" s="9" t="s">
        <v>52</v>
      </c>
      <c r="D68" s="9"/>
    </row>
    <row r="70" spans="1:51" x14ac:dyDescent="0.25">
      <c r="C70" s="15" t="s">
        <v>109</v>
      </c>
    </row>
    <row r="72" spans="1:51" x14ac:dyDescent="0.25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5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5">
      <c r="A74" s="41" t="s">
        <v>42</v>
      </c>
      <c r="C74" s="17">
        <f>-ROUND(_xll.HPVAL($A$6,$A$7,A74,$A$8,"YTD","CORP")/1000000,1)</f>
        <v>-258.5</v>
      </c>
      <c r="D74" s="17"/>
      <c r="E74" s="17">
        <f>-ROUND(_xll.HPVAL($E$6,$E$7,A74,$E$8,"YTD","CORP")/1000000,1)</f>
        <v>-258.89999999999998</v>
      </c>
      <c r="G74" s="44">
        <f>C74-E74</f>
        <v>0.39999999999997726</v>
      </c>
      <c r="H74" s="9"/>
      <c r="I74" s="17">
        <f>-ROUND(_xll.HPVAL($G$6,$G$7,$A$74,$G$8,"YTD","CORP")/1000000,1)</f>
        <v>-259.10000000000002</v>
      </c>
      <c r="J74" s="24"/>
      <c r="K74" s="44">
        <f>E74-I74</f>
        <v>0.20000000000004547</v>
      </c>
      <c r="M74" s="17">
        <f>-ROUND(_xll.HPVAL($I$6,$I$7,$A$74,$I$8,"YTD","CORP")/1000000,1)</f>
        <v>-259.60000000000002</v>
      </c>
      <c r="N74" s="24"/>
      <c r="O74" s="44">
        <f>I74-M74</f>
        <v>0.5</v>
      </c>
      <c r="Q74" s="17">
        <f>-ROUND(_xll.HPVAL($K$6,$K$7,$A$74,$K$8,"YTD","CORP")/1000000,1)</f>
        <v>0</v>
      </c>
      <c r="R74" s="24"/>
      <c r="S74" s="44">
        <f>M74-Q74</f>
        <v>-259.60000000000002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5">
      <c r="A75" s="42" t="s">
        <v>58</v>
      </c>
      <c r="C75" s="17">
        <f>-ROUND(_xll.HPVAL($A$6,$A$7,A75,$A$8,"YTD","CORP")/1000000,1)</f>
        <v>-20.5</v>
      </c>
      <c r="D75" s="17"/>
      <c r="E75" s="17">
        <f>-ROUND(_xll.HPVAL($E$6,$E$7,A75,$E$8,"YTD","CORP")/1000000,1)</f>
        <v>-20.6</v>
      </c>
      <c r="G75" s="44">
        <f>C75-E75</f>
        <v>0.10000000000000142</v>
      </c>
      <c r="H75" s="9"/>
      <c r="I75" s="17">
        <f>-ROUND(_xll.HPVAL($G$6,$G$7,$A$75,$G$8,"YTD","CORP")/1000000,1)</f>
        <v>-36.799999999999997</v>
      </c>
      <c r="J75" s="24"/>
      <c r="K75" s="44">
        <f>E75-I75</f>
        <v>16.199999999999996</v>
      </c>
      <c r="M75" s="17">
        <f>-ROUND(_xll.HPVAL($I$6,$I$7,$A$75,$I$8,"YTD","CORP")/1000000,1)</f>
        <v>-50.5</v>
      </c>
      <c r="N75" s="24"/>
      <c r="O75" s="44">
        <f>I75-M75</f>
        <v>13.700000000000003</v>
      </c>
      <c r="Q75" s="17">
        <f>-ROUND(_xll.HPVAL($K$6,$K$7,$A$75,$K$8,"YTD","CORP")/1000000,1)</f>
        <v>0</v>
      </c>
      <c r="R75" s="24"/>
      <c r="S75" s="44">
        <f>M75-Q75</f>
        <v>-50.5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5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5">
      <c r="A77" s="42" t="s">
        <v>60</v>
      </c>
      <c r="C77" s="17">
        <f>-ROUND(_xll.HPVAL($A$6,$A$7,A77,$A$8,"YTD","CORP")/1000000,1)</f>
        <v>-922.4</v>
      </c>
      <c r="D77" s="17"/>
      <c r="E77" s="17">
        <f>-ROUND(_xll.HPVAL($E$6,$E$7,A77,$E$8,"YTD","CORP")/1000000,1)</f>
        <v>-922.4</v>
      </c>
      <c r="G77" s="44">
        <f>C77-E77</f>
        <v>0</v>
      </c>
      <c r="H77" s="9"/>
      <c r="I77" s="17">
        <f>-ROUND(_xll.HPVAL($G$6,$G$7,$A$77,$G$8,"YTD","CORP")/1000000,1)</f>
        <v>-922.4</v>
      </c>
      <c r="J77" s="24"/>
      <c r="K77" s="44">
        <f>E77-I77</f>
        <v>0</v>
      </c>
      <c r="M77" s="17">
        <f>-ROUND(_xll.HPVAL($I$6,$I$7,$A$77,$I$8,"YTD","CORP")/1000000,1)</f>
        <v>-922.4</v>
      </c>
      <c r="N77" s="24"/>
      <c r="O77" s="44">
        <f>I77-M77</f>
        <v>0</v>
      </c>
      <c r="Q77" s="17">
        <f>-ROUND(_xll.HPVAL($K$6,$K$7,$A$77,$K$8,"YTD","CORP")/1000000,1)</f>
        <v>0</v>
      </c>
      <c r="R77" s="24"/>
      <c r="S77" s="44">
        <f>M77-Q77</f>
        <v>-922.4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5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5">
      <c r="A79" s="42" t="s">
        <v>62</v>
      </c>
      <c r="C79" s="17">
        <f>ROUND(_xll.HPVAL($A$6,$A$7,A79,$A$8,"YTD","CORP")/1000000,1)</f>
        <v>50.9</v>
      </c>
      <c r="D79" s="17"/>
      <c r="E79" s="17">
        <f>ROUND(_xll.HPVAL($E$6,$E$7,A79,$E$8,"YTD","CORP")/1000000,1)</f>
        <v>50.9</v>
      </c>
      <c r="G79" s="44">
        <f t="shared" ref="G79:G89" si="0">+C79-E79</f>
        <v>0</v>
      </c>
      <c r="H79" s="9"/>
      <c r="I79" s="17">
        <f>ROUND(_xll.HPVAL($G$6,$G$7,$A$79,$G$8,"YTD","CORP")/1000000,1)</f>
        <v>50.9</v>
      </c>
      <c r="J79" s="24"/>
      <c r="K79" s="44">
        <f t="shared" ref="K79:K89" si="1">+E79-I79</f>
        <v>0</v>
      </c>
      <c r="M79" s="17">
        <f>ROUND(_xll.HPVAL($I$6,$I$7,$A$79,$I$8,"YTD","CORP")/1000000,1)</f>
        <v>50.9</v>
      </c>
      <c r="N79" s="24"/>
      <c r="O79" s="44">
        <f t="shared" ref="O79:O89" si="2">+I79-M79</f>
        <v>0</v>
      </c>
      <c r="Q79" s="17">
        <f>ROUND(_xll.HPVAL($K$6,$K$7,$A$79,$K$8,"YTD","CORP")/1000000,1)</f>
        <v>0</v>
      </c>
      <c r="R79" s="24"/>
      <c r="S79" s="44">
        <f t="shared" ref="S79:S89" si="3">+M79-Q79</f>
        <v>50.9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5">
      <c r="A80" s="42" t="s">
        <v>63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 t="shared" si="0"/>
        <v>0</v>
      </c>
      <c r="H80" s="9"/>
      <c r="I80" s="17">
        <f>ROUND(_xll.HPVAL($G$6,$G$7,$A$80,$G$8,"YTD","CORP")/1000000,1)</f>
        <v>0</v>
      </c>
      <c r="J80" s="24"/>
      <c r="K80" s="44">
        <f t="shared" si="1"/>
        <v>0</v>
      </c>
      <c r="M80" s="17">
        <f>ROUND(_xll.HPVAL($I$6,$I$7,$A$80,$I$8,"YTD","CORP")/1000000,1)</f>
        <v>0</v>
      </c>
      <c r="N80" s="24"/>
      <c r="O80" s="44">
        <f t="shared" si="2"/>
        <v>0</v>
      </c>
      <c r="Q80" s="17">
        <f>ROUND(_xll.HPVAL($K$6,$K$7,$A$80,$K$8,"YTD","CORP")/1000000,1)</f>
        <v>0</v>
      </c>
      <c r="R80" s="24"/>
      <c r="S80" s="44">
        <f t="shared" si="3"/>
        <v>0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5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5">
      <c r="A82" s="42" t="s">
        <v>65</v>
      </c>
      <c r="C82" s="17">
        <f>ROUND(_xll.HPVAL($A$6,$A$7,A82,$A$8,"YTD","CORP")/1000000,1)</f>
        <v>-1118.9000000000001</v>
      </c>
      <c r="D82" s="17"/>
      <c r="E82" s="17">
        <f>ROUND(_xll.HPVAL($E$6,$E$7,A82,$E$8,"YTD","CORP")/1000000,1)</f>
        <v>-1132.9000000000001</v>
      </c>
      <c r="G82" s="44">
        <f t="shared" si="0"/>
        <v>14</v>
      </c>
      <c r="H82" s="9"/>
      <c r="I82" s="17">
        <f>ROUND(_xll.HPVAL($G$6,$G$7,$A$82,$G$8,"YTD","CORP")/1000000,1)</f>
        <v>-1107</v>
      </c>
      <c r="J82" s="24"/>
      <c r="K82" s="44">
        <f t="shared" si="1"/>
        <v>-25.900000000000091</v>
      </c>
      <c r="M82" s="17">
        <f>ROUND(_xll.HPVAL($I$6,$I$7,$A$82,$I$8,"YTD","CORP")/1000000,1)</f>
        <v>-1104.7</v>
      </c>
      <c r="N82" s="24"/>
      <c r="O82" s="44">
        <f t="shared" si="2"/>
        <v>-2.2999999999999545</v>
      </c>
      <c r="Q82" s="17">
        <f>ROUND(_xll.HPVAL($K$6,$K$7,$A$82,$K$8,"YTD","CORP")/1000000,1)</f>
        <v>0</v>
      </c>
      <c r="R82" s="24"/>
      <c r="S82" s="44">
        <f t="shared" si="3"/>
        <v>-1104.7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5">
      <c r="A83" s="42" t="s">
        <v>66</v>
      </c>
      <c r="C83" s="17">
        <f>ROUND(_xll.HPVAL($A$6,$A$7,A83,$A$8,"YTD","CORP")/1000000,1)</f>
        <v>150</v>
      </c>
      <c r="D83" s="17"/>
      <c r="E83" s="17">
        <f>ROUND(_xll.HPVAL($E$6,$E$7,A83,$E$8,"YTD","CORP")/1000000,1)</f>
        <v>150</v>
      </c>
      <c r="G83" s="44">
        <f t="shared" si="0"/>
        <v>0</v>
      </c>
      <c r="H83" s="9"/>
      <c r="I83" s="17">
        <f>ROUND(_xll.HPVAL($G$6,$G$7,$A$83,$G$8,"YTD","CORP")/1000000,1)</f>
        <v>150</v>
      </c>
      <c r="J83" s="24"/>
      <c r="K83" s="44">
        <f t="shared" si="1"/>
        <v>0</v>
      </c>
      <c r="M83" s="17">
        <f>ROUND(_xll.HPVAL($I$6,$I$7,$A$83,$I$8,"YTD","CORP")/1000000,1)</f>
        <v>150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150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5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5">
      <c r="A85" s="42" t="s">
        <v>68</v>
      </c>
      <c r="C85" s="17">
        <f>ROUND(_xll.HPVAL($A$6,$A$7,A85,$A$8,"YTD","CORP")/1000000,1)</f>
        <v>0.1</v>
      </c>
      <c r="D85" s="17"/>
      <c r="E85" s="17">
        <f>ROUND(_xll.HPVAL($E$6,$E$7,A85,$E$8,"YTD","CORP")/1000000,1)</f>
        <v>0.1</v>
      </c>
      <c r="G85" s="44">
        <f t="shared" si="0"/>
        <v>0</v>
      </c>
      <c r="H85" s="9"/>
      <c r="I85" s="17">
        <f>ROUND(_xll.HPVAL($G$6,$G$7,$A$85,$G$8,"YTD","CORP")/1000000,1)</f>
        <v>0.1</v>
      </c>
      <c r="J85" s="24"/>
      <c r="K85" s="44">
        <f t="shared" si="1"/>
        <v>0</v>
      </c>
      <c r="M85" s="17">
        <f>ROUND(_xll.HPVAL($I$6,$I$7,$A$85,$I$8,"YTD","CORP")/1000000,1)</f>
        <v>0.1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0.1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5">
      <c r="A86" s="42" t="s">
        <v>69</v>
      </c>
      <c r="C86" s="17">
        <f>ROUND(_xll.HPVAL($A$6,$A$7,A86,$A$8,"YTD","CORP")/1000000,1)</f>
        <v>2479.9</v>
      </c>
      <c r="D86" s="17"/>
      <c r="E86" s="17">
        <f>ROUND(_xll.HPVAL($E$6,$E$7,A86,$E$8,"YTD","CORP")/1000000,1)</f>
        <v>2479.9</v>
      </c>
      <c r="G86" s="44">
        <f t="shared" si="0"/>
        <v>0</v>
      </c>
      <c r="H86" s="9"/>
      <c r="I86" s="17">
        <f>ROUND(_xll.HPVAL($G$6,$G$7,$A$86,$G$8,"YTD","CORP")/1000000,1)</f>
        <v>2479.9</v>
      </c>
      <c r="J86" s="24"/>
      <c r="K86" s="44">
        <f t="shared" si="1"/>
        <v>0</v>
      </c>
      <c r="M86" s="17">
        <f>ROUND(_xll.HPVAL($I$6,$I$7,$A$86,$I$8,"YTD","CORP")/1000000,1)</f>
        <v>2479.9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2479.9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5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5">
      <c r="A88" s="42" t="s">
        <v>71</v>
      </c>
      <c r="C88" s="17">
        <f>ROUND(_xll.HPVAL($A$6,$A$7,A88,$A$8,"YTD","CORP")/1000000,1)</f>
        <v>1494.4</v>
      </c>
      <c r="D88" s="17"/>
      <c r="E88" s="17">
        <f>ROUND(_xll.HPVAL($E$6,$E$7,A88,$E$8,"YTD","CORP")/1000000,1)</f>
        <v>1822.2</v>
      </c>
      <c r="G88" s="44">
        <f t="shared" si="0"/>
        <v>-327.79999999999995</v>
      </c>
      <c r="H88" s="9"/>
      <c r="I88" s="17">
        <f>ROUND(_xll.HPVAL($G$6,$G$7,$A$88,$G$8,"YTD","CORP")/1000000,1)</f>
        <v>1822.2</v>
      </c>
      <c r="J88" s="24"/>
      <c r="K88" s="44">
        <f t="shared" si="1"/>
        <v>0</v>
      </c>
      <c r="M88" s="17">
        <f>ROUND(_xll.HPVAL($I$6,$I$7,$A$88,$I$8,"YTD","CORP")/1000000,1)</f>
        <v>1817.5</v>
      </c>
      <c r="N88" s="24"/>
      <c r="O88" s="44">
        <f t="shared" si="2"/>
        <v>4.7000000000000455</v>
      </c>
      <c r="Q88" s="17">
        <f>ROUND(_xll.HPVAL($K$6,$K$7,$A$88,$K$8,"YTD","CORP")/1000000,1)</f>
        <v>0</v>
      </c>
      <c r="R88" s="24"/>
      <c r="S88" s="44">
        <f t="shared" si="3"/>
        <v>1817.5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5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5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5">
      <c r="A91" s="42" t="s">
        <v>74</v>
      </c>
      <c r="C91" s="17">
        <v>0</v>
      </c>
      <c r="D91" s="17"/>
      <c r="E91" s="17">
        <f>ROUND(_xll.HPVAL($E$6,$E$7,A91,$E$8,"YTD","CORP")/1000000,1)</f>
        <v>0.4</v>
      </c>
      <c r="G91" s="44">
        <f>-C91+E91</f>
        <v>0.4</v>
      </c>
      <c r="H91" s="9"/>
      <c r="I91" s="17">
        <f>-ROUND(_xll.HPVAL($G$6,$G$7,$A$91,$G$8,"YTD","CORP")/1000000,1)</f>
        <v>-0.6</v>
      </c>
      <c r="J91" s="24"/>
      <c r="K91" s="44">
        <f t="shared" ref="K91:K96" si="12">+E91-I91</f>
        <v>1</v>
      </c>
      <c r="M91" s="17">
        <f>-ROUND(_xll.HPVAL($I$6,$I$7,$A$91,$I$8,"YTD","CORP")/1000000,1)</f>
        <v>-1.1000000000000001</v>
      </c>
      <c r="N91" s="24"/>
      <c r="O91" s="44">
        <f t="shared" ref="O91:O96" si="13">+I91-M91</f>
        <v>0.50000000000000011</v>
      </c>
      <c r="Q91" s="17">
        <f>-ROUND(_xll.HPVAL($K$6,$K$7,$A$91,$K$8,"YTD","CORP")/1000000,1)</f>
        <v>0</v>
      </c>
      <c r="R91" s="24"/>
      <c r="S91" s="44">
        <f t="shared" ref="S91:S96" si="14">+M91-Q91</f>
        <v>-1.1000000000000001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5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5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5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5">
      <c r="A95" s="42" t="s">
        <v>78</v>
      </c>
      <c r="C95" s="17">
        <f>ROUND(_xll.HPVAL($A$6,$A$7,A95,$A$8,"YTD","CORP")/1000000,1)</f>
        <v>327.8</v>
      </c>
      <c r="D95" s="17"/>
      <c r="E95" s="17">
        <v>0</v>
      </c>
      <c r="G95" s="44">
        <f>+C95-E95</f>
        <v>327.8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5">
      <c r="A96" s="42" t="s">
        <v>79</v>
      </c>
      <c r="C96" s="17">
        <f>ROUND(_xll.HPVAL($A$6,$A$7,A96,$A$8,"YTD","CORP")/1000000,1)</f>
        <v>0</v>
      </c>
      <c r="D96" s="17"/>
      <c r="E96" s="17">
        <f>ROUND(_xll.HPVAL($E$6,$E$7,A96,$E$8,"YTD","CORP")/1000000,1)</f>
        <v>0</v>
      </c>
      <c r="G96" s="45">
        <f>+C96-E96</f>
        <v>0</v>
      </c>
      <c r="H96" s="9"/>
      <c r="I96" s="17">
        <v>0</v>
      </c>
      <c r="J96" s="24"/>
      <c r="K96" s="45">
        <f t="shared" si="12"/>
        <v>0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8" thickBot="1" x14ac:dyDescent="0.3">
      <c r="A97" s="41" t="s">
        <v>90</v>
      </c>
      <c r="G97" s="46">
        <f>SUM(G74:G96)</f>
        <v>14.900000000000034</v>
      </c>
      <c r="K97" s="46">
        <f>SUM(K74:K96)</f>
        <v>-8.5000000000000497</v>
      </c>
      <c r="O97" s="46">
        <f>SUM(O74:O96)</f>
        <v>17.100000000000094</v>
      </c>
      <c r="S97" s="46">
        <f>SUM(S74:S96)</f>
        <v>2160.1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8" thickTop="1" x14ac:dyDescent="0.25">
      <c r="A98" s="41"/>
    </row>
    <row r="99" spans="1:52" x14ac:dyDescent="0.25">
      <c r="A99" s="41" t="s">
        <v>91</v>
      </c>
      <c r="G99" s="43">
        <f>E41</f>
        <v>14.100000000000001</v>
      </c>
      <c r="K99" s="43">
        <f>SUM($E$41:G41)</f>
        <v>4.3999999999999062</v>
      </c>
      <c r="O99" s="43">
        <f>SUM($E$41:I41)</f>
        <v>15.799999999999955</v>
      </c>
      <c r="S99" s="43">
        <f>SUM($E$41:K41)</f>
        <v>-1860.9</v>
      </c>
      <c r="W99" s="43">
        <f>SUM($E$41:M41)</f>
        <v>-1860.9</v>
      </c>
      <c r="AA99" s="43">
        <f>SUM($E$41:O41)</f>
        <v>-1860.9</v>
      </c>
      <c r="AE99" s="43">
        <f>SUM($E$41:Q41)</f>
        <v>-1860.9</v>
      </c>
      <c r="AI99" s="43">
        <f>SUM($E$41:S41)</f>
        <v>-1860.9</v>
      </c>
      <c r="AM99" s="43">
        <f>SUM($E$41:U41)</f>
        <v>-1860.9</v>
      </c>
      <c r="AQ99" s="43">
        <f>SUM($E$41:W41)</f>
        <v>-1860.9</v>
      </c>
      <c r="AU99" s="43">
        <f>SUM($E$41:Y41)</f>
        <v>-1860.9</v>
      </c>
      <c r="AY99" s="43">
        <f>SUM($E$41:AA41)</f>
        <v>-1860.9</v>
      </c>
    </row>
    <row r="100" spans="1:52" x14ac:dyDescent="0.25">
      <c r="A100" s="41" t="s">
        <v>92</v>
      </c>
      <c r="G100" s="43">
        <f>E43</f>
        <v>14.900000000000013</v>
      </c>
      <c r="K100" s="43">
        <f>SUM($E$43:G43)</f>
        <v>6.3999999999999631</v>
      </c>
      <c r="O100" s="43">
        <f>SUM($E$43:I43)</f>
        <v>23.500000000000057</v>
      </c>
      <c r="S100" s="43">
        <f>SUM($E$43:K43)</f>
        <v>2183.5999999999995</v>
      </c>
      <c r="W100" s="43">
        <f>SUM($E$43:M43)</f>
        <v>2183.5999999999995</v>
      </c>
      <c r="AA100" s="43">
        <f>SUM($E$43:O43)</f>
        <v>2183.5999999999995</v>
      </c>
      <c r="AE100" s="43">
        <f>SUM($E$43:Q43)</f>
        <v>2183.5999999999995</v>
      </c>
      <c r="AI100" s="43">
        <f>SUM($E$43:S43)</f>
        <v>2183.5999999999995</v>
      </c>
      <c r="AM100" s="43">
        <f>SUM($E$43:U43)</f>
        <v>2183.5999999999995</v>
      </c>
      <c r="AQ100" s="43">
        <f>SUM($E$43:W43)</f>
        <v>2183.5999999999995</v>
      </c>
      <c r="AU100" s="43">
        <f>SUM($E$43:Y43)</f>
        <v>2183.5999999999995</v>
      </c>
      <c r="AY100" s="43">
        <f>SUM($E$43:AA43)</f>
        <v>2183.5999999999995</v>
      </c>
    </row>
    <row r="105" spans="1:52" x14ac:dyDescent="0.25">
      <c r="A105" s="52" t="s">
        <v>105</v>
      </c>
    </row>
    <row r="106" spans="1:52" x14ac:dyDescent="0.25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5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5">
      <c r="A108" s="9" t="s">
        <v>95</v>
      </c>
      <c r="C108" s="17"/>
      <c r="D108" s="17"/>
      <c r="E108" s="17">
        <f>-ROUND(_xll.HPVAL($E$6,$E$7,$A$108,$E$8,"YTD","CORP")/1000000,1)</f>
        <v>-1</v>
      </c>
      <c r="G108" s="44">
        <f>E108</f>
        <v>-1</v>
      </c>
      <c r="H108" s="9"/>
      <c r="I108" s="17">
        <f>-ROUND(_xll.HPVAL($G$6,$G$7,$A$108,$G$8,"YTD","CORP")/1000000,1)</f>
        <v>-1.9</v>
      </c>
      <c r="J108" s="24"/>
      <c r="K108" s="44">
        <f>I108-G108</f>
        <v>-0.89999999999999991</v>
      </c>
      <c r="M108" s="17">
        <f>-ROUND(_xll.HPVAL($I$6,$I$7,$A$108,$I$8,"YTD","CORP")/1000000,1)</f>
        <v>-2.9</v>
      </c>
      <c r="N108" s="24"/>
      <c r="O108" s="44">
        <f>M108-I108</f>
        <v>-1</v>
      </c>
      <c r="Q108" s="17">
        <f>-ROUND(_xll.HPVAL($K$6,$K$7,$A$108,$K$8,"YTD","CORP")/1000000,1)</f>
        <v>0</v>
      </c>
      <c r="R108" s="24"/>
      <c r="S108" s="44">
        <f>Q108-M108</f>
        <v>2.9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5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-0.1</v>
      </c>
      <c r="J109" s="24"/>
      <c r="K109" s="44">
        <f>I109-G109</f>
        <v>-0.1</v>
      </c>
      <c r="M109" s="17">
        <f>-ROUND(_xll.HPVAL($I$6,$I$7,$A$109,$I$8,"YTD","CORP")/1000000,1)</f>
        <v>-0.1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0.1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5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8" thickBot="1" x14ac:dyDescent="0.3">
      <c r="A111" s="9" t="s">
        <v>90</v>
      </c>
      <c r="C111" s="17"/>
      <c r="D111" s="17"/>
      <c r="E111" s="17"/>
      <c r="G111" s="55">
        <f>SUM(G108:G110)</f>
        <v>-1</v>
      </c>
      <c r="H111" s="9"/>
      <c r="I111" s="17"/>
      <c r="J111" s="24"/>
      <c r="K111" s="55">
        <f>SUM(K108:K110)</f>
        <v>-0.99999999999999989</v>
      </c>
      <c r="M111" s="17"/>
      <c r="N111" s="24"/>
      <c r="O111" s="55">
        <f>SUM(O108:O110)</f>
        <v>-1</v>
      </c>
      <c r="Q111" s="17"/>
      <c r="R111" s="24"/>
      <c r="S111" s="55">
        <f>SUM(S108:S110)</f>
        <v>3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8" thickTop="1" x14ac:dyDescent="0.25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5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5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5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5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5">
      <c r="A117" s="50" t="s">
        <v>100</v>
      </c>
      <c r="C117" s="17"/>
      <c r="D117" s="17"/>
      <c r="E117" s="17">
        <f>-ROUND(_xll.HPVAL($E$6,$E$7,$A$117,$E$8,"YTD","CORP")/1000000,1)</f>
        <v>1.4</v>
      </c>
      <c r="G117" s="44">
        <f t="shared" si="23"/>
        <v>1.4</v>
      </c>
      <c r="H117" s="9"/>
      <c r="I117" s="17">
        <f>-ROUND(_xll.HPVAL($G$6,$G$7,$A$117,$G$8,"YTD","CORP")/1000000,1)</f>
        <v>-1.9</v>
      </c>
      <c r="J117" s="24"/>
      <c r="K117" s="44">
        <f t="shared" si="24"/>
        <v>-3.3</v>
      </c>
      <c r="M117" s="17">
        <f>-ROUND(_xll.HPVAL($I$6,$I$7,$A$117,$I$8,"YTD","CORP")/1000000,1)</f>
        <v>-0.5</v>
      </c>
      <c r="N117" s="24"/>
      <c r="O117" s="44">
        <f t="shared" si="25"/>
        <v>1.4</v>
      </c>
      <c r="Q117" s="17">
        <f>-ROUND(_xll.HPVAL($K$6,$K$7,$A$117,$K$8,"YTD","CORP")/1000000,1)</f>
        <v>0</v>
      </c>
      <c r="R117" s="24"/>
      <c r="S117" s="44">
        <f t="shared" si="26"/>
        <v>0.5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5">
      <c r="A118" s="50" t="s">
        <v>101</v>
      </c>
      <c r="C118" s="17"/>
      <c r="D118" s="17"/>
      <c r="E118" s="17">
        <f>-ROUND(_xll.HPVAL($E$6,$E$7,$A$118,$E$8,"YTD","CORP")/1000000,1)</f>
        <v>2.4</v>
      </c>
      <c r="G118" s="44">
        <f t="shared" si="23"/>
        <v>2.4</v>
      </c>
      <c r="H118" s="9"/>
      <c r="I118" s="17">
        <f>-ROUND(_xll.HPVAL($G$6,$G$7,$A$118,$G$8,"YTD","CORP")/1000000,1)</f>
        <v>9.5</v>
      </c>
      <c r="J118" s="24"/>
      <c r="K118" s="44">
        <f t="shared" si="24"/>
        <v>7.1</v>
      </c>
      <c r="M118" s="17">
        <f>-ROUND(_xll.HPVAL($I$6,$I$7,$A$118,$I$8,"YTD","CORP")/1000000,1)</f>
        <v>11.9</v>
      </c>
      <c r="N118" s="24"/>
      <c r="O118" s="44">
        <f t="shared" si="25"/>
        <v>2.4000000000000004</v>
      </c>
      <c r="Q118" s="17">
        <f>-ROUND(_xll.HPVAL($K$6,$K$7,$A$118,$K$8,"YTD","CORP")/1000000,1)</f>
        <v>0</v>
      </c>
      <c r="R118" s="24"/>
      <c r="S118" s="44">
        <f t="shared" si="26"/>
        <v>-11.9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5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5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8" thickBot="1" x14ac:dyDescent="0.3">
      <c r="A121" s="41" t="s">
        <v>90</v>
      </c>
      <c r="G121" s="46">
        <f>SUM(G115:G120)</f>
        <v>3.8</v>
      </c>
      <c r="K121" s="46">
        <f>SUM(K115:K120)</f>
        <v>3.8</v>
      </c>
      <c r="O121" s="46">
        <f>SUM(O115:O120)</f>
        <v>3.8000000000000003</v>
      </c>
      <c r="S121" s="46">
        <f>SUM(S115:S120)</f>
        <v>-11.4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8" thickTop="1" x14ac:dyDescent="0.25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80"/>
  <sheetViews>
    <sheetView topLeftCell="A36" zoomScaleNormal="100" workbookViewId="0">
      <selection activeCell="I59" sqref="I59"/>
    </sheetView>
  </sheetViews>
  <sheetFormatPr defaultRowHeight="13.2" outlineLevelRow="1" x14ac:dyDescent="0.25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 x14ac:dyDescent="0.3">
      <c r="A1" s="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6" x14ac:dyDescent="0.3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 x14ac:dyDescent="0.3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5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5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5">
      <c r="A6" s="31" t="s">
        <v>47</v>
      </c>
      <c r="B6" s="9"/>
      <c r="C6" s="9"/>
      <c r="D6" s="9"/>
      <c r="E6" s="31" t="str">
        <f>$A$6</f>
        <v>EGSVC4</v>
      </c>
      <c r="F6" s="10"/>
      <c r="G6" s="31" t="str">
        <f>$A$6</f>
        <v>EGSVC4</v>
      </c>
      <c r="H6" s="10"/>
      <c r="I6" s="31" t="str">
        <f>$A$6</f>
        <v>EGSVC4</v>
      </c>
      <c r="J6" s="10"/>
      <c r="K6" s="31" t="str">
        <f>$A$6</f>
        <v>EGSVC4</v>
      </c>
      <c r="L6" s="10"/>
      <c r="M6" s="31" t="str">
        <f>$A$6</f>
        <v>EGSVC4</v>
      </c>
      <c r="N6" s="10"/>
      <c r="O6" s="31" t="str">
        <f>$A$6</f>
        <v>EGSVC4</v>
      </c>
      <c r="P6" s="10"/>
      <c r="Q6" s="31" t="str">
        <f>$A$6</f>
        <v>EGSVC4</v>
      </c>
      <c r="R6" s="10"/>
      <c r="S6" s="31" t="str">
        <f>$A$6</f>
        <v>EGSVC4</v>
      </c>
      <c r="T6" s="10"/>
      <c r="U6" s="31" t="str">
        <f>$A$6</f>
        <v>EGSVC4</v>
      </c>
      <c r="V6" s="10"/>
      <c r="W6" s="31" t="str">
        <f>$A$6</f>
        <v>EGSVC4</v>
      </c>
      <c r="X6" s="10"/>
      <c r="Y6" s="31" t="str">
        <f>$A$6</f>
        <v>EGSVC4</v>
      </c>
      <c r="Z6" s="10"/>
      <c r="AA6" s="31" t="str">
        <f>$A$6</f>
        <v>EGSVC4</v>
      </c>
      <c r="AB6" s="10"/>
      <c r="AC6" s="10"/>
    </row>
    <row r="7" spans="1:29" x14ac:dyDescent="0.25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5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5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5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5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5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5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5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117.6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5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5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5">
      <c r="A17" s="9"/>
      <c r="B17" s="9"/>
      <c r="C17" s="3" t="s">
        <v>42</v>
      </c>
      <c r="D17" s="17">
        <f>-ROUND(_xll.HPVAL($A$6,$A$7,"TOT_INV_CONSUB",$A$8,"YTD","CORP")/1000000,1)</f>
        <v>-2177.1999999999998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5">
      <c r="A18" s="9"/>
      <c r="B18" s="9"/>
      <c r="C18" s="3">
        <v>51</v>
      </c>
      <c r="D18" s="17">
        <f>-ROUND(_xll.HPVAL($A$6,$A$7,"0051",$A$8,"YTD","CORP")/1000000,1)</f>
        <v>-1926.4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5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5">
      <c r="A20" s="9"/>
      <c r="B20" s="9"/>
      <c r="C20" s="3">
        <v>37</v>
      </c>
      <c r="D20" s="17">
        <f>-ROUND(_xll.HPVAL($A$6,$A$7,"0037",$A$8,"YTD","CORP")/1000000,1)</f>
        <v>-2445.1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5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5">
      <c r="A22" s="9"/>
      <c r="B22" s="9"/>
      <c r="C22" s="3">
        <v>486</v>
      </c>
      <c r="D22" s="17">
        <f>ROUND(_xll.HPVAL($A$6,$A$7,"0486",$A$8,"YTD","CORP")/1000000,1)</f>
        <v>3294.1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5">
      <c r="A23" s="9"/>
      <c r="B23" s="9"/>
      <c r="C23" s="3">
        <v>516</v>
      </c>
      <c r="D23" s="17">
        <f>ROUND(_xll.HPVAL($A$6,$A$7,"0516",$A$8,"YTD","CORP")/1000000,1)</f>
        <v>93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5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5">
      <c r="A25" s="9"/>
      <c r="B25" s="9"/>
      <c r="C25" s="3">
        <v>660</v>
      </c>
      <c r="D25" s="17">
        <f>ROUND(_xll.HPVAL($A$6,$A$7,"0660",$A$8,"YTD","CORP")/1000000,1)</f>
        <v>804.6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5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5">
      <c r="A27" s="9"/>
      <c r="B27" s="9"/>
      <c r="C27" s="3">
        <v>878</v>
      </c>
      <c r="D27" s="17">
        <f>ROUND(_xll.HPVAL($A$6,$A$7,"0878",$A$8,"YTD","CORP")/1000000,1)</f>
        <v>2177.6999999999998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5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5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5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5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5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5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5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 x14ac:dyDescent="0.3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5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5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5">
      <c r="A39" s="15" t="s">
        <v>23</v>
      </c>
      <c r="B39" s="15"/>
      <c r="C39" s="15"/>
      <c r="D39" s="15"/>
      <c r="E39" s="23">
        <v>1443.8</v>
      </c>
      <c r="F39" s="15"/>
      <c r="G39" s="23">
        <f>E49</f>
        <v>1400.1</v>
      </c>
      <c r="H39" s="15"/>
      <c r="I39" s="23">
        <f>G49</f>
        <v>1187</v>
      </c>
      <c r="J39" s="15"/>
      <c r="K39" s="23">
        <f>I49</f>
        <v>1048.2000000000003</v>
      </c>
      <c r="L39" s="15"/>
      <c r="M39" s="23">
        <f>K49</f>
        <v>4756.5499999999993</v>
      </c>
      <c r="N39" s="15"/>
      <c r="O39" s="23">
        <f>M49</f>
        <v>4756.5499999999993</v>
      </c>
      <c r="P39" s="15"/>
      <c r="Q39" s="23">
        <f>O49</f>
        <v>4756.5499999999993</v>
      </c>
      <c r="R39" s="15"/>
      <c r="S39" s="23">
        <f>Q49</f>
        <v>4756.5499999999993</v>
      </c>
      <c r="T39" s="15"/>
      <c r="U39" s="23">
        <f>S49</f>
        <v>4756.5499999999993</v>
      </c>
      <c r="V39" s="15"/>
      <c r="W39" s="23">
        <f>U49</f>
        <v>4756.5499999999993</v>
      </c>
      <c r="X39" s="15"/>
      <c r="Y39" s="23">
        <f>W49</f>
        <v>4756.5499999999993</v>
      </c>
      <c r="Z39" s="15"/>
      <c r="AA39" s="23">
        <f>Y49</f>
        <v>4756.5499999999993</v>
      </c>
      <c r="AB39" s="15"/>
      <c r="AC39" s="23"/>
    </row>
    <row r="40" spans="1:29" x14ac:dyDescent="0.25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5">
      <c r="A41" s="8" t="s">
        <v>93</v>
      </c>
      <c r="B41" s="9"/>
      <c r="C41" s="9"/>
      <c r="D41" s="9"/>
      <c r="E41" s="24">
        <f>SUM(G$75:G$84)+G$90</f>
        <v>-237.30000000000018</v>
      </c>
      <c r="F41" s="9"/>
      <c r="G41" s="24">
        <f>SUM(K$75:K$84)+K$90</f>
        <v>-226.90000000000026</v>
      </c>
      <c r="H41" s="24"/>
      <c r="I41" s="24">
        <f>SUM(O$75:O$84)+O$90</f>
        <v>40.500000000000568</v>
      </c>
      <c r="J41" s="24"/>
      <c r="K41" s="24">
        <f>SUM(S$75:S$84)+S$90</f>
        <v>2421.5999999999995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1997.8999999999996</v>
      </c>
    </row>
    <row r="42" spans="1:29" x14ac:dyDescent="0.25">
      <c r="A42" s="8" t="s">
        <v>108</v>
      </c>
      <c r="B42" s="9"/>
      <c r="C42" s="9"/>
      <c r="D42" s="9"/>
      <c r="E42" s="49">
        <f>SUM(G$84:G$89)+SUM(G$91:G$96)+G$74</f>
        <v>149.90000000000009</v>
      </c>
      <c r="F42" s="9"/>
      <c r="G42" s="49">
        <f>SUM(K$84:K$89)+SUM(K$91:K$96)+K$74</f>
        <v>-199.29999999999956</v>
      </c>
      <c r="H42" s="24"/>
      <c r="I42" s="49">
        <f>SUM(O$84:O$89)+SUM(O$91:O$96)+O$74</f>
        <v>-318.10000000000008</v>
      </c>
      <c r="J42" s="24"/>
      <c r="K42" s="49">
        <f>SUM(S$84:S$89)+SUM(S$91:S$96)+S$74</f>
        <v>4995.0999999999995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5">
      <c r="A43" s="8" t="s">
        <v>94</v>
      </c>
      <c r="B43" s="9"/>
      <c r="C43" s="9"/>
      <c r="D43" s="9"/>
      <c r="E43" s="24">
        <f>SUM(E41:E42)</f>
        <v>-87.400000000000091</v>
      </c>
      <c r="F43" s="9"/>
      <c r="G43" s="24">
        <f>SUM(G41:G42)</f>
        <v>-426.19999999999982</v>
      </c>
      <c r="H43" s="24"/>
      <c r="I43" s="24">
        <f>SUM(I41:I42)</f>
        <v>-277.59999999999951</v>
      </c>
      <c r="J43" s="24"/>
      <c r="K43" s="24">
        <f>SUM(K41:K42)</f>
        <v>7416.6999999999989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5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5">
      <c r="A47" s="9" t="s">
        <v>20</v>
      </c>
      <c r="B47" s="9"/>
      <c r="C47" s="9"/>
      <c r="D47" s="9"/>
      <c r="E47" s="28">
        <f>E43*E45</f>
        <v>-43.700000000000045</v>
      </c>
      <c r="F47" s="9"/>
      <c r="G47" s="28">
        <f>G43*G45</f>
        <v>-213.09999999999991</v>
      </c>
      <c r="H47" s="9"/>
      <c r="I47" s="28">
        <f>I43*I45</f>
        <v>-138.79999999999976</v>
      </c>
      <c r="J47" s="9"/>
      <c r="K47" s="28">
        <f>K43*K45</f>
        <v>3708.3499999999995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5">
      <c r="A49" s="15" t="s">
        <v>24</v>
      </c>
      <c r="B49" s="15"/>
      <c r="C49" s="15"/>
      <c r="D49" s="15"/>
      <c r="E49" s="23">
        <f>E39+E47</f>
        <v>1400.1</v>
      </c>
      <c r="F49" s="15"/>
      <c r="G49" s="23">
        <f>G39+G47</f>
        <v>1187</v>
      </c>
      <c r="H49" s="15"/>
      <c r="I49" s="23">
        <f>I39+I47</f>
        <v>1048.2000000000003</v>
      </c>
      <c r="J49" s="15"/>
      <c r="K49" s="23">
        <f>K39+K47</f>
        <v>4756.5499999999993</v>
      </c>
      <c r="L49" s="15"/>
      <c r="M49" s="23">
        <f>M39+M47</f>
        <v>4756.5499999999993</v>
      </c>
      <c r="N49" s="15"/>
      <c r="O49" s="23">
        <f>O39+O47</f>
        <v>4756.5499999999993</v>
      </c>
      <c r="P49" s="15"/>
      <c r="Q49" s="23">
        <f>Q39+Q47</f>
        <v>4756.5499999999993</v>
      </c>
      <c r="R49" s="15"/>
      <c r="S49" s="23">
        <f>S39+S47</f>
        <v>4756.5499999999993</v>
      </c>
      <c r="T49" s="15"/>
      <c r="U49" s="23">
        <f>U39+U47</f>
        <v>4756.5499999999993</v>
      </c>
      <c r="V49" s="15"/>
      <c r="W49" s="23">
        <f>W39+W47</f>
        <v>4756.5499999999993</v>
      </c>
      <c r="X49" s="15"/>
      <c r="Y49" s="23">
        <f>Y39+Y47</f>
        <v>4756.5499999999993</v>
      </c>
      <c r="Z49" s="15"/>
      <c r="AA49" s="23">
        <f>AA39+AA47</f>
        <v>4756.5499999999993</v>
      </c>
      <c r="AB49" s="15"/>
      <c r="AC49" s="23"/>
    </row>
    <row r="50" spans="1:3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5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5">
      <c r="A53" s="15" t="s">
        <v>29</v>
      </c>
      <c r="B53" s="15"/>
      <c r="C53" s="15"/>
      <c r="D53" s="15"/>
      <c r="E53" s="25">
        <f>ROUND(E49*E51,1)</f>
        <v>8.8000000000000007</v>
      </c>
      <c r="F53" s="15"/>
      <c r="G53" s="25">
        <f>ROUND(G49*G51,1)</f>
        <v>7.4</v>
      </c>
      <c r="H53" s="25"/>
      <c r="I53" s="25">
        <f>ROUND(I49*I51,1)</f>
        <v>6.6</v>
      </c>
      <c r="J53" s="25"/>
      <c r="K53" s="25">
        <f>ROUND(K49*K51,1)</f>
        <v>29.7</v>
      </c>
      <c r="L53" s="25"/>
      <c r="M53" s="25">
        <f>ROUND(M49*M51,1)</f>
        <v>29.7</v>
      </c>
      <c r="N53" s="25"/>
      <c r="O53" s="25">
        <f>ROUND(O49*O51,1)</f>
        <v>29.7</v>
      </c>
      <c r="P53" s="25"/>
      <c r="Q53" s="25">
        <f>ROUND(Q49*Q51,1)</f>
        <v>29.7</v>
      </c>
      <c r="R53" s="25"/>
      <c r="S53" s="25">
        <f>ROUND(S49*S51,1)</f>
        <v>29.7</v>
      </c>
      <c r="T53" s="25"/>
      <c r="U53" s="25">
        <f>ROUND(U49*U51,1)</f>
        <v>29.7</v>
      </c>
      <c r="V53" s="25"/>
      <c r="W53" s="25">
        <f>ROUND(W49*W51,1)</f>
        <v>29.7</v>
      </c>
      <c r="X53" s="25"/>
      <c r="Y53" s="25">
        <f>ROUND(Y49*Y51,1)</f>
        <v>29.7</v>
      </c>
      <c r="Z53" s="25"/>
      <c r="AA53" s="25">
        <f>ROUND(AA49*AA51,1)</f>
        <v>29.7</v>
      </c>
      <c r="AB53" s="25"/>
      <c r="AC53" s="25">
        <f>SUM(E53:AA53)</f>
        <v>290.09999999999997</v>
      </c>
    </row>
    <row r="54" spans="1:3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5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5">
      <c r="A56" s="9"/>
      <c r="B56" s="9" t="s">
        <v>104</v>
      </c>
      <c r="C56" s="9"/>
      <c r="D56" s="9"/>
      <c r="E56" s="17">
        <f>G111</f>
        <v>-9</v>
      </c>
      <c r="F56" s="39"/>
      <c r="G56" s="17">
        <f>K111</f>
        <v>11.5</v>
      </c>
      <c r="H56" s="39"/>
      <c r="I56" s="17">
        <f>O111</f>
        <v>-28.7</v>
      </c>
      <c r="J56" s="39"/>
      <c r="K56" s="17">
        <f>S111</f>
        <v>26.2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5">
      <c r="A57" s="9"/>
      <c r="B57" s="9" t="s">
        <v>31</v>
      </c>
      <c r="C57" s="9"/>
      <c r="D57" s="9"/>
      <c r="E57" s="34">
        <f>G121</f>
        <v>-13.5</v>
      </c>
      <c r="F57" s="51"/>
      <c r="G57" s="34">
        <f>K121</f>
        <v>-11.200000000000001</v>
      </c>
      <c r="H57" s="51"/>
      <c r="I57" s="34">
        <f>O121</f>
        <v>-4.9999999999999982</v>
      </c>
      <c r="J57" s="51"/>
      <c r="K57" s="34">
        <f>S121</f>
        <v>29.7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-3.5527136788005009E-15</v>
      </c>
      <c r="AD57" s="36"/>
      <c r="AE57" s="36"/>
    </row>
    <row r="58" spans="1:31" ht="13.8" thickBot="1" x14ac:dyDescent="0.3">
      <c r="A58" s="15" t="s">
        <v>34</v>
      </c>
      <c r="B58" s="15"/>
      <c r="C58" s="15"/>
      <c r="D58" s="15"/>
      <c r="E58" s="57">
        <f>E53+E56+E57</f>
        <v>-13.7</v>
      </c>
      <c r="F58" s="15"/>
      <c r="G58" s="57">
        <f>G53+G56+G57</f>
        <v>7.6999999999999975</v>
      </c>
      <c r="H58" s="15"/>
      <c r="I58" s="57">
        <f>I53+I56+I57</f>
        <v>-27.1</v>
      </c>
      <c r="J58" s="15"/>
      <c r="K58" s="57">
        <f>K53+K56+K57</f>
        <v>85.6</v>
      </c>
      <c r="L58" s="15"/>
      <c r="M58" s="57">
        <f>M53+M56+M57</f>
        <v>29.7</v>
      </c>
      <c r="N58" s="15"/>
      <c r="O58" s="57">
        <f>O53+O56+O57</f>
        <v>29.7</v>
      </c>
      <c r="P58" s="15"/>
      <c r="Q58" s="57">
        <f>Q53+Q56+Q57</f>
        <v>29.7</v>
      </c>
      <c r="R58" s="15"/>
      <c r="S58" s="57">
        <f>S53+S56+S57</f>
        <v>29.7</v>
      </c>
      <c r="T58" s="15"/>
      <c r="U58" s="57">
        <f>U53+U56+U57</f>
        <v>29.7</v>
      </c>
      <c r="V58" s="15"/>
      <c r="W58" s="57">
        <f>W53+W56+W57</f>
        <v>29.7</v>
      </c>
      <c r="X58" s="15"/>
      <c r="Y58" s="57">
        <f>Y53+Y56+Y57</f>
        <v>29.7</v>
      </c>
      <c r="Z58" s="15"/>
      <c r="AA58" s="57">
        <f>AA53+AA56+AA57</f>
        <v>29.7</v>
      </c>
      <c r="AB58" s="15"/>
      <c r="AC58" s="57">
        <f>SUM(E58:AA58)</f>
        <v>290.09999999999997</v>
      </c>
    </row>
    <row r="59" spans="1:31" ht="13.8" thickTop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5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5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5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5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5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5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5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5">
      <c r="B68" s="9" t="s">
        <v>51</v>
      </c>
      <c r="C68" s="9" t="s">
        <v>52</v>
      </c>
      <c r="D68" s="9"/>
    </row>
    <row r="70" spans="1:51" x14ac:dyDescent="0.25">
      <c r="C70" s="15" t="s">
        <v>109</v>
      </c>
    </row>
    <row r="72" spans="1:51" x14ac:dyDescent="0.25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5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5">
      <c r="A74" s="41" t="s">
        <v>42</v>
      </c>
      <c r="C74" s="17">
        <f>-ROUND(_xll.HPVAL($A$6,$A$7,A74,$A$8,"YTD","CORP")/1000000,1)</f>
        <v>-2177.1999999999998</v>
      </c>
      <c r="D74" s="17"/>
      <c r="E74" s="17">
        <f>-ROUND(_xll.HPVAL($E$6,$E$7,A74,$E$8,"YTD","CORP")/1000000,1)</f>
        <v>-2205.1</v>
      </c>
      <c r="G74" s="44">
        <f>C74-E74</f>
        <v>27.900000000000091</v>
      </c>
      <c r="H74" s="9"/>
      <c r="I74" s="17">
        <f>-ROUND(_xll.HPVAL($G$6,$G$7,$A$74,$G$8,"YTD","CORP")/1000000,1)</f>
        <v>-2174.8000000000002</v>
      </c>
      <c r="J74" s="24"/>
      <c r="K74" s="44">
        <f>E74-I74</f>
        <v>-30.299999999999727</v>
      </c>
      <c r="M74" s="17">
        <f>-ROUND(_xll.HPVAL($I$6,$I$7,$A$74,$I$8,"YTD","CORP")/1000000,1)</f>
        <v>-2179.3000000000002</v>
      </c>
      <c r="N74" s="24"/>
      <c r="O74" s="44">
        <f>I74-M74</f>
        <v>4.5</v>
      </c>
      <c r="Q74" s="17">
        <f>-ROUND(_xll.HPVAL($K$6,$K$7,$A$74,$K$8,"YTD","CORP")/1000000,1)</f>
        <v>0</v>
      </c>
      <c r="R74" s="24"/>
      <c r="S74" s="44">
        <f>M74-Q74</f>
        <v>-2179.3000000000002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-ROUND(_xll.HPVAL($O$6,$O$7,$A$74,$O$8,"YTD","CORP")/1000000,1)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5">
      <c r="A75" s="42" t="s">
        <v>58</v>
      </c>
      <c r="C75" s="17">
        <f>-ROUND(_xll.HPVAL($A$6,$A$7,A75,$A$8,"YTD","CORP")/1000000,1)</f>
        <v>-1926.4</v>
      </c>
      <c r="D75" s="17"/>
      <c r="E75" s="17">
        <f>-ROUND(_xll.HPVAL($E$6,$E$7,A75,$E$8,"YTD","CORP")/1000000,1)</f>
        <v>-1104.3</v>
      </c>
      <c r="G75" s="44">
        <f>C75-E75</f>
        <v>-822.10000000000014</v>
      </c>
      <c r="H75" s="9"/>
      <c r="I75" s="17">
        <f>-ROUND(_xll.HPVAL($G$6,$G$7,$A$75,$G$8,"YTD","CORP")/1000000,1)</f>
        <v>-810.3</v>
      </c>
      <c r="J75" s="24"/>
      <c r="K75" s="44">
        <f>E75-I75</f>
        <v>-294</v>
      </c>
      <c r="M75" s="17">
        <f>-ROUND(_xll.HPVAL($I$6,$I$7,$A$75,$I$8,"YTD","CORP")/1000000,1)</f>
        <v>-1795.5</v>
      </c>
      <c r="N75" s="24"/>
      <c r="O75" s="44">
        <f>I75-M75</f>
        <v>985.2</v>
      </c>
      <c r="Q75" s="17">
        <f>-ROUND(_xll.HPVAL($K$6,$K$7,$A$75,$K$8,"YTD","CORP")/1000000,1)</f>
        <v>0</v>
      </c>
      <c r="R75" s="24"/>
      <c r="S75" s="44">
        <f>M75-Q75</f>
        <v>-1795.5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-ROUND(_xll.HPVAL($O$6,$O$7,$A$75,$O$8,"YTD","CORP")/1000000,1)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5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-ROUND(_xll.HPVAL($O$6,$O$7,$A$76,$O$8,"YTD","CORP")/1000000,1)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5">
      <c r="A77" s="42" t="s">
        <v>60</v>
      </c>
      <c r="C77" s="17">
        <f>-ROUND(_xll.HPVAL($A$6,$A$7,A77,$A$8,"YTD","CORP")/1000000,1)</f>
        <v>-2445.1</v>
      </c>
      <c r="D77" s="17"/>
      <c r="E77" s="17">
        <f>-ROUND(_xll.HPVAL($E$6,$E$7,A77,$E$8,"YTD","CORP")/1000000,1)</f>
        <v>-2444.1999999999998</v>
      </c>
      <c r="G77" s="44">
        <f>C77-E77</f>
        <v>-0.90000000000009095</v>
      </c>
      <c r="H77" s="9"/>
      <c r="I77" s="17">
        <f>-ROUND(_xll.HPVAL($G$6,$G$7,$A$77,$G$8,"YTD","CORP")/1000000,1)</f>
        <v>-2453.1999999999998</v>
      </c>
      <c r="J77" s="24"/>
      <c r="K77" s="44">
        <f>E77-I77</f>
        <v>9</v>
      </c>
      <c r="M77" s="17">
        <f>-ROUND(_xll.HPVAL($I$6,$I$7,$A$77,$I$8,"YTD","CORP")/1000000,1)</f>
        <v>-1938.9</v>
      </c>
      <c r="N77" s="24"/>
      <c r="O77" s="44">
        <f>I77-M77</f>
        <v>-514.29999999999973</v>
      </c>
      <c r="Q77" s="17">
        <f>-ROUND(_xll.HPVAL($K$6,$K$7,$A$77,$K$8,"YTD","CORP")/1000000,1)</f>
        <v>0</v>
      </c>
      <c r="R77" s="24"/>
      <c r="S77" s="44">
        <f>M77-Q77</f>
        <v>-1938.9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-ROUND(_xll.HPVAL($O$6,$O$7,$A$77,$O$8,"YTD","CORP")/1000000,1)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5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-ROUND(_xll.HPVAL($O$6,$O$7,$A$78,$O$8,"YTD","CORP")/1000000,1)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5">
      <c r="A79" s="42" t="s">
        <v>62</v>
      </c>
      <c r="C79" s="17">
        <f>ROUND(_xll.HPVAL($A$6,$A$7,A79,$A$8,"YTD","CORP")/1000000,1)</f>
        <v>3294.1</v>
      </c>
      <c r="D79" s="17"/>
      <c r="E79" s="17">
        <f>ROUND(_xll.HPVAL($E$6,$E$7,A79,$E$8,"YTD","CORP")/1000000,1)</f>
        <v>3792.7</v>
      </c>
      <c r="G79" s="44">
        <f t="shared" ref="G79:G89" si="0">+C79-E79</f>
        <v>-498.59999999999991</v>
      </c>
      <c r="H79" s="9"/>
      <c r="I79" s="17">
        <f>ROUND(_xll.HPVAL($G$6,$G$7,$A$79,$G$8,"YTD","CORP")/1000000,1)</f>
        <v>3330.9</v>
      </c>
      <c r="J79" s="24"/>
      <c r="K79" s="44">
        <f t="shared" ref="K79:K89" si="1">+E79-I79</f>
        <v>461.79999999999973</v>
      </c>
      <c r="M79" s="17">
        <f>ROUND(_xll.HPVAL($I$6,$I$7,$A$79,$I$8,"YTD","CORP")/1000000,1)</f>
        <v>3325.6</v>
      </c>
      <c r="N79" s="24"/>
      <c r="O79" s="44">
        <f t="shared" ref="O79:O89" si="2">+I79-M79</f>
        <v>5.3000000000001819</v>
      </c>
      <c r="Q79" s="17">
        <f>ROUND(_xll.HPVAL($K$6,$K$7,$A$79,$K$8,"YTD","CORP")/1000000,1)</f>
        <v>0</v>
      </c>
      <c r="R79" s="24"/>
      <c r="S79" s="44">
        <f t="shared" ref="S79:S89" si="3">+M79-Q79</f>
        <v>3325.6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ROUND(_xll.HPVAL($O$6,$O$7,$A$79,$O$8,"YTD","CORP")/1000000,1)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5">
      <c r="A80" s="42" t="s">
        <v>63</v>
      </c>
      <c r="C80" s="17">
        <f>ROUND(_xll.HPVAL($A$6,$A$7,A80,$A$8,"YTD","CORP")/1000000,1)</f>
        <v>93</v>
      </c>
      <c r="D80" s="17"/>
      <c r="E80" s="17">
        <f>ROUND(_xll.HPVAL($E$6,$E$7,A80,$E$8,"YTD","CORP")/1000000,1)</f>
        <v>9.6999999999999993</v>
      </c>
      <c r="G80" s="44">
        <f t="shared" si="0"/>
        <v>83.3</v>
      </c>
      <c r="H80" s="9"/>
      <c r="I80" s="17">
        <f>ROUND(_xll.HPVAL($G$6,$G$7,$A$80,$G$8,"YTD","CORP")/1000000,1)</f>
        <v>1</v>
      </c>
      <c r="J80" s="24"/>
      <c r="K80" s="44">
        <f t="shared" si="1"/>
        <v>8.6999999999999993</v>
      </c>
      <c r="M80" s="17">
        <f>ROUND(_xll.HPVAL($I$6,$I$7,$A$80,$I$8,"YTD","CORP")/1000000,1)</f>
        <v>0.9</v>
      </c>
      <c r="N80" s="24"/>
      <c r="O80" s="44">
        <f t="shared" si="2"/>
        <v>9.9999999999999978E-2</v>
      </c>
      <c r="Q80" s="17">
        <f>ROUND(_xll.HPVAL($K$6,$K$7,$A$80,$K$8,"YTD","CORP")/1000000,1)</f>
        <v>0</v>
      </c>
      <c r="R80" s="24"/>
      <c r="S80" s="44">
        <f t="shared" si="3"/>
        <v>0.9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ROUND(_xll.HPVAL($O$6,$O$7,$A$80,$O$8,"YTD","CORP")/1000000,1)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5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ROUND(_xll.HPVAL($O$6,$O$7,$A$81,$O$8,"YTD","CORP")/1000000,1)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5">
      <c r="A82" s="42" t="s">
        <v>65</v>
      </c>
      <c r="C82" s="17">
        <f>ROUND(_xll.HPVAL($A$6,$A$7,A82,$A$8,"YTD","CORP")/1000000,1)</f>
        <v>804.6</v>
      </c>
      <c r="D82" s="17"/>
      <c r="E82" s="17">
        <f>ROUND(_xll.HPVAL($E$6,$E$7,A82,$E$8,"YTD","CORP")/1000000,1)</f>
        <v>-196.4</v>
      </c>
      <c r="G82" s="44">
        <f t="shared" si="0"/>
        <v>1001</v>
      </c>
      <c r="H82" s="9"/>
      <c r="I82" s="17">
        <f>ROUND(_xll.HPVAL($G$6,$G$7,$A$82,$G$8,"YTD","CORP")/1000000,1)</f>
        <v>216</v>
      </c>
      <c r="J82" s="24"/>
      <c r="K82" s="44">
        <f t="shared" si="1"/>
        <v>-412.4</v>
      </c>
      <c r="M82" s="17">
        <f>ROUND(_xll.HPVAL($I$6,$I$7,$A$82,$I$8,"YTD","CORP")/1000000,1)</f>
        <v>651.79999999999995</v>
      </c>
      <c r="N82" s="24"/>
      <c r="O82" s="44">
        <f t="shared" si="2"/>
        <v>-435.79999999999995</v>
      </c>
      <c r="Q82" s="17">
        <f>ROUND(_xll.HPVAL($K$6,$K$7,$A$82,$K$8,"YTD","CORP")/1000000,1)</f>
        <v>0</v>
      </c>
      <c r="R82" s="24"/>
      <c r="S82" s="44">
        <f t="shared" si="3"/>
        <v>651.79999999999995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5">
      <c r="A83" s="42" t="s">
        <v>66</v>
      </c>
      <c r="C83" s="17">
        <f>ROUND(_xll.HPVAL($A$6,$A$7,A83,$A$8,"YTD","CORP")/1000000,1)</f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5">
      <c r="A84" s="42" t="s">
        <v>67</v>
      </c>
      <c r="C84" s="17">
        <f>ROUND(_xll.HPVAL($A$6,$A$7,A84,$A$8,"YTD","CORP")/1000000,1)</f>
        <v>2177.6999999999998</v>
      </c>
      <c r="D84" s="17"/>
      <c r="E84" s="17">
        <f>ROUND(_xll.HPVAL($E$6,$E$7,A84,$E$8,"YTD","CORP")/1000000,1)</f>
        <v>2177.6999999999998</v>
      </c>
      <c r="G84" s="44">
        <f t="shared" si="0"/>
        <v>0</v>
      </c>
      <c r="H84" s="9"/>
      <c r="I84" s="17">
        <f>ROUND(_xll.HPVAL($G$6,$G$7,$A$84,$G$8,"YTD","CORP")/1000000,1)</f>
        <v>2177.6999999999998</v>
      </c>
      <c r="J84" s="24"/>
      <c r="K84" s="44">
        <f t="shared" si="1"/>
        <v>0</v>
      </c>
      <c r="M84" s="17">
        <f>ROUND(_xll.HPVAL($I$6,$I$7,$A$84,$I$8,"YTD","CORP")/1000000,1)</f>
        <v>2177.6999999999998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2177.6999999999998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5">
      <c r="A85" s="42" t="s">
        <v>68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5">
      <c r="A86" s="42" t="s">
        <v>69</v>
      </c>
      <c r="C86" s="17">
        <f>ROUND(_xll.HPVAL($A$6,$A$7,A86,$A$8,"YTD","CORP")/1000000,1)</f>
        <v>2544.1999999999998</v>
      </c>
      <c r="D86" s="17"/>
      <c r="E86" s="17">
        <f>ROUND(_xll.HPVAL($E$6,$E$7,A86,$E$8,"YTD","CORP")/1000000,1)</f>
        <v>2544.1999999999998</v>
      </c>
      <c r="G86" s="44">
        <f t="shared" si="0"/>
        <v>0</v>
      </c>
      <c r="H86" s="9"/>
      <c r="I86" s="17">
        <f>ROUND(_xll.HPVAL($G$6,$G$7,$A$86,$G$8,"YTD","CORP")/1000000,1)</f>
        <v>2768.2</v>
      </c>
      <c r="J86" s="24"/>
      <c r="K86" s="44">
        <f t="shared" si="1"/>
        <v>-224</v>
      </c>
      <c r="M86" s="17">
        <f>ROUND(_xll.HPVAL($I$6,$I$7,$A$86,$I$8,"YTD","CORP")/1000000,1)</f>
        <v>2620.5</v>
      </c>
      <c r="N86" s="24"/>
      <c r="O86" s="44">
        <f t="shared" si="2"/>
        <v>147.69999999999982</v>
      </c>
      <c r="Q86" s="17">
        <f>ROUND(_xll.HPVAL($K$6,$K$7,$A$86,$K$8,"YTD","CORP")/1000000,1)</f>
        <v>0</v>
      </c>
      <c r="R86" s="24"/>
      <c r="S86" s="44">
        <f t="shared" si="3"/>
        <v>2620.5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5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ROUND(_xll.HPVAL($O$6,$O$7,$A$87,$O$8,"YTD","CORP")/1000000,1)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5">
      <c r="A88" s="42" t="s">
        <v>71</v>
      </c>
      <c r="C88" s="17">
        <f>ROUND(_xll.HPVAL($A$6,$A$7,A88,$A$8,"YTD","CORP")/1000000,1)</f>
        <v>1044.2</v>
      </c>
      <c r="D88" s="17"/>
      <c r="E88" s="17">
        <f>ROUND(_xll.HPVAL($E$6,$E$7,A88,$E$8,"YTD","CORP")/1000000,1)</f>
        <v>1960.9</v>
      </c>
      <c r="G88" s="44">
        <f t="shared" si="0"/>
        <v>-916.7</v>
      </c>
      <c r="H88" s="9"/>
      <c r="I88" s="17">
        <f>ROUND(_xll.HPVAL($G$6,$G$7,$A$88,$G$8,"YTD","CORP")/1000000,1)</f>
        <v>1890.1</v>
      </c>
      <c r="J88" s="24"/>
      <c r="K88" s="44">
        <f t="shared" si="1"/>
        <v>70.800000000000182</v>
      </c>
      <c r="M88" s="17">
        <f>ROUND(_xll.HPVAL($I$6,$I$7,$A$88,$I$8,"YTD","CORP")/1000000,1)</f>
        <v>2376.1999999999998</v>
      </c>
      <c r="N88" s="24"/>
      <c r="O88" s="44">
        <f t="shared" si="2"/>
        <v>-486.09999999999991</v>
      </c>
      <c r="Q88" s="17">
        <f>ROUND(_xll.HPVAL($K$6,$K$7,$A$88,$K$8,"YTD","CORP")/1000000,1)</f>
        <v>0</v>
      </c>
      <c r="R88" s="24"/>
      <c r="S88" s="44">
        <f t="shared" si="3"/>
        <v>2376.1999999999998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ROUND(_xll.HPVAL($O$6,$O$7,$A$88,$O$8,"YTD","CORP")/1000000,1)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5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ROUND(_xll.HPVAL($O$6,$O$7,$A$89,$O$8,"YTD","CORP")/1000000,1)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5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-ROUND(_xll.HPVAL($O$6,$O$7,$A$90,$O$8,"YTD","CORP")/1000000,1)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5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-ROUND(_xll.HPVAL($O$6,$O$7,$A$91,$O$8,"YTD","CORP")/1000000,1)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5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28.6</v>
      </c>
      <c r="J92" s="24"/>
      <c r="K92" s="44">
        <f t="shared" si="12"/>
        <v>-28.6</v>
      </c>
      <c r="M92" s="17">
        <f>-ROUND(_xll.HPVAL($I$6,$I$7,$A$92,$I$8,"YTD","CORP")/1000000,1)</f>
        <v>0</v>
      </c>
      <c r="N92" s="24"/>
      <c r="O92" s="44">
        <f t="shared" si="13"/>
        <v>28.6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-ROUND(_xll.HPVAL($O$6,$O$7,$A$92,$O$8,"YTD","CORP")/1000000,1)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5">
      <c r="A93" s="42" t="s">
        <v>76</v>
      </c>
      <c r="C93" s="17">
        <f>ROUND(_xll.HPVAL($A$6,$A$7,A93,$A$8,"YTD","CORP")/1000000,1)</f>
        <v>-96.7</v>
      </c>
      <c r="D93" s="17"/>
      <c r="E93" s="17">
        <f>ROUND(_xll.HPVAL($E$6,$E$7,A93,$E$8,"YTD","CORP")/1000000,1)</f>
        <v>0</v>
      </c>
      <c r="G93" s="44">
        <f>+C93-E93</f>
        <v>-96.7</v>
      </c>
      <c r="H93" s="9"/>
      <c r="I93" s="17">
        <f>ROUND(_xll.HPVAL($G$6,$G$7,$A$93,$G$8,"YTD","CORP")/1000000,1)</f>
        <v>-12.8</v>
      </c>
      <c r="J93" s="24"/>
      <c r="K93" s="44">
        <f t="shared" si="12"/>
        <v>12.8</v>
      </c>
      <c r="M93" s="17">
        <f>ROUND(_xll.HPVAL($I$6,$I$7,$A$93,$I$8,"YTD","CORP")/1000000,1)</f>
        <v>0</v>
      </c>
      <c r="N93" s="24"/>
      <c r="O93" s="44">
        <f t="shared" si="13"/>
        <v>-12.8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ROUND(_xll.HPVAL($O$6,$O$7,$A$93,$O$8,"YTD","CORP")/1000000,1)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5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ROUND(_xll.HPVAL($O$6,$O$7,$A$94,$O$8,"YTD","CORP")/1000000,1)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5">
      <c r="A95" s="42" t="s">
        <v>78</v>
      </c>
      <c r="C95" s="17">
        <f>ROUND(_xll.HPVAL($A$6,$A$7,A95,$A$8,"YTD","CORP")/1000000,1)</f>
        <v>1135.5</v>
      </c>
      <c r="D95" s="17"/>
      <c r="E95" s="17">
        <v>0</v>
      </c>
      <c r="G95" s="44">
        <f>+C95-E95</f>
        <v>1135.5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5">
      <c r="A96" s="42" t="s">
        <v>79</v>
      </c>
      <c r="C96" s="17">
        <f>ROUND(_xll.HPVAL($A$6,$A$7,A96,$A$8,"YTD","CORP")/1000000,1)</f>
        <v>-0.1</v>
      </c>
      <c r="D96" s="17"/>
      <c r="E96" s="17">
        <f>ROUND(_xll.HPVAL($E$6,$E$7,A96,$E$8,"YTD","CORP")/1000000,1)</f>
        <v>0</v>
      </c>
      <c r="G96" s="45">
        <f>+C96-E96</f>
        <v>-0.1</v>
      </c>
      <c r="H96" s="9"/>
      <c r="I96" s="17">
        <v>0</v>
      </c>
      <c r="J96" s="24"/>
      <c r="K96" s="45">
        <f t="shared" si="12"/>
        <v>0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8" thickBot="1" x14ac:dyDescent="0.3">
      <c r="A97" s="41" t="s">
        <v>90</v>
      </c>
      <c r="G97" s="46">
        <f>SUM(G74:G96)</f>
        <v>-87.400000000000176</v>
      </c>
      <c r="K97" s="46">
        <f>SUM(K74:K96)</f>
        <v>-426.19999999999982</v>
      </c>
      <c r="O97" s="46">
        <f>SUM(O74:O96)</f>
        <v>-277.59999999999951</v>
      </c>
      <c r="S97" s="46">
        <f>SUM(S74:S96)</f>
        <v>5238.9999999999991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8" thickTop="1" x14ac:dyDescent="0.25">
      <c r="A98" s="41"/>
    </row>
    <row r="99" spans="1:52" x14ac:dyDescent="0.25">
      <c r="A99" s="41" t="s">
        <v>91</v>
      </c>
      <c r="G99" s="43">
        <f>E41</f>
        <v>-237.30000000000018</v>
      </c>
      <c r="K99" s="43">
        <f>SUM($E$41:G41)</f>
        <v>-464.20000000000044</v>
      </c>
      <c r="O99" s="43">
        <f>SUM($E$41:I41)</f>
        <v>-423.69999999999987</v>
      </c>
      <c r="S99" s="43">
        <f>SUM($E$41:K41)</f>
        <v>1997.8999999999996</v>
      </c>
      <c r="W99" s="43">
        <f>SUM($E$41:M41)</f>
        <v>1997.8999999999996</v>
      </c>
      <c r="AA99" s="43">
        <f>SUM($E$41:O41)</f>
        <v>1997.8999999999996</v>
      </c>
      <c r="AE99" s="43">
        <f>SUM($E$41:Q41)</f>
        <v>1997.8999999999996</v>
      </c>
      <c r="AI99" s="43">
        <f>SUM($E$41:S41)</f>
        <v>1997.8999999999996</v>
      </c>
      <c r="AM99" s="43">
        <f>SUM($E$41:U41)</f>
        <v>1997.8999999999996</v>
      </c>
      <c r="AQ99" s="43">
        <f>SUM($E$41:W41)</f>
        <v>1997.8999999999996</v>
      </c>
      <c r="AU99" s="43">
        <f>SUM($E$41:Y41)</f>
        <v>1997.8999999999996</v>
      </c>
      <c r="AY99" s="43">
        <f>SUM($E$41:AA41)</f>
        <v>1997.8999999999996</v>
      </c>
    </row>
    <row r="100" spans="1:52" x14ac:dyDescent="0.25">
      <c r="A100" s="41" t="s">
        <v>92</v>
      </c>
      <c r="G100" s="43">
        <f>E43</f>
        <v>-87.400000000000091</v>
      </c>
      <c r="K100" s="43">
        <f>SUM($E$43:G43)</f>
        <v>-513.59999999999991</v>
      </c>
      <c r="O100" s="43">
        <f>SUM($E$43:I43)</f>
        <v>-791.19999999999936</v>
      </c>
      <c r="S100" s="43">
        <f>SUM($E$43:K43)</f>
        <v>6625.5</v>
      </c>
      <c r="W100" s="43">
        <f>SUM($E$43:M43)</f>
        <v>6625.5</v>
      </c>
      <c r="AA100" s="43">
        <f>SUM($E$43:O43)</f>
        <v>6625.5</v>
      </c>
      <c r="AE100" s="43">
        <f>SUM($E$43:Q43)</f>
        <v>6625.5</v>
      </c>
      <c r="AI100" s="43">
        <f>SUM($E$43:S43)</f>
        <v>6625.5</v>
      </c>
      <c r="AM100" s="43">
        <f>SUM($E$43:U43)</f>
        <v>6625.5</v>
      </c>
      <c r="AQ100" s="43">
        <f>SUM($E$43:W43)</f>
        <v>6625.5</v>
      </c>
      <c r="AU100" s="43">
        <f>SUM($E$43:Y43)</f>
        <v>6625.5</v>
      </c>
      <c r="AY100" s="43">
        <f>SUM($E$43:AA43)</f>
        <v>6625.5</v>
      </c>
    </row>
    <row r="105" spans="1:52" x14ac:dyDescent="0.25">
      <c r="A105" s="52" t="s">
        <v>105</v>
      </c>
    </row>
    <row r="106" spans="1:52" x14ac:dyDescent="0.25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5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5">
      <c r="A108" s="9" t="s">
        <v>95</v>
      </c>
      <c r="C108" s="17"/>
      <c r="D108" s="17"/>
      <c r="E108" s="17">
        <f>-ROUND(_xll.HPVAL($E$6,$E$7,$A$108,$E$8,"YTD","CORP")/1000000,1)</f>
        <v>-9</v>
      </c>
      <c r="G108" s="44">
        <f>E108</f>
        <v>-9</v>
      </c>
      <c r="H108" s="9"/>
      <c r="I108" s="17">
        <f>-ROUND(_xll.HPVAL($G$6,$G$7,$A$108,$G$8,"YTD","CORP")/1000000,1)</f>
        <v>2.5</v>
      </c>
      <c r="J108" s="24"/>
      <c r="K108" s="44">
        <f>I108-G108</f>
        <v>11.5</v>
      </c>
      <c r="M108" s="17">
        <f>-ROUND(_xll.HPVAL($I$6,$I$7,$A$108,$I$8,"YTD","CORP")/1000000,1)</f>
        <v>-26.2</v>
      </c>
      <c r="N108" s="24"/>
      <c r="O108" s="44">
        <f>M108-I108</f>
        <v>-28.7</v>
      </c>
      <c r="Q108" s="17">
        <f>-ROUND(_xll.HPVAL($K$6,$K$7,$A$108,$K$8,"YTD","CORP")/1000000,1)</f>
        <v>0</v>
      </c>
      <c r="R108" s="24"/>
      <c r="S108" s="44">
        <f>Q108-M108</f>
        <v>26.2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-ROUND(_xll.HPVAL($O$6,$O$7,$A$108,$O$8,"YTD","CORP")/1000000,1)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5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-ROUND(_xll.HPVAL($O$6,$O$7,$A$109,$O$8,"YTD","CORP")/1000000,1)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5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-ROUND(_xll.HPVAL($O$6,$O$7,$A$110,$O$8,"YTD","CORP")/1000000,1)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8" thickBot="1" x14ac:dyDescent="0.3">
      <c r="A111" s="9" t="s">
        <v>90</v>
      </c>
      <c r="C111" s="17"/>
      <c r="D111" s="17"/>
      <c r="E111" s="17"/>
      <c r="G111" s="55">
        <f>SUM(G108:G110)</f>
        <v>-9</v>
      </c>
      <c r="H111" s="9"/>
      <c r="I111" s="17"/>
      <c r="J111" s="24"/>
      <c r="K111" s="55">
        <f>SUM(K108:K110)</f>
        <v>11.5</v>
      </c>
      <c r="M111" s="17"/>
      <c r="N111" s="24"/>
      <c r="O111" s="55">
        <f>SUM(O108:O110)</f>
        <v>-28.7</v>
      </c>
      <c r="Q111" s="17"/>
      <c r="R111" s="24"/>
      <c r="S111" s="55">
        <f>SUM(S108:S110)</f>
        <v>26.2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8" thickTop="1" x14ac:dyDescent="0.25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5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5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5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-ROUND(_xll.HPVAL($O$6,$O$7,$A$115,$O$8,"YTD","CORP")/1000000,1)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5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-ROUND(_xll.HPVAL($O$6,$O$7,$A$116,$O$8,"YTD","CORP")/1000000,1)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5">
      <c r="A117" s="50" t="s">
        <v>100</v>
      </c>
      <c r="C117" s="17"/>
      <c r="D117" s="17"/>
      <c r="E117" s="17">
        <f>-ROUND(_xll.HPVAL($E$6,$E$7,$A$117,$E$8,"YTD","CORP")/1000000,1)</f>
        <v>-7.1</v>
      </c>
      <c r="G117" s="44">
        <f t="shared" si="23"/>
        <v>-7.1</v>
      </c>
      <c r="H117" s="9"/>
      <c r="I117" s="17">
        <f>-ROUND(_xll.HPVAL($G$6,$G$7,$A$117,$G$8,"YTD","CORP")/1000000,1)</f>
        <v>-12.4</v>
      </c>
      <c r="J117" s="24"/>
      <c r="K117" s="44">
        <f t="shared" si="24"/>
        <v>-5.3000000000000007</v>
      </c>
      <c r="M117" s="17">
        <f>-ROUND(_xll.HPVAL($I$6,$I$7,$A$117,$I$8,"YTD","CORP")/1000000,1)</f>
        <v>-14.6</v>
      </c>
      <c r="N117" s="24"/>
      <c r="O117" s="44">
        <f t="shared" si="25"/>
        <v>-2.1999999999999993</v>
      </c>
      <c r="Q117" s="17">
        <f>-ROUND(_xll.HPVAL($K$6,$K$7,$A$117,$K$8,"YTD","CORP")/1000000,1)</f>
        <v>0</v>
      </c>
      <c r="R117" s="24"/>
      <c r="S117" s="44">
        <f t="shared" si="26"/>
        <v>14.6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-ROUND(_xll.HPVAL($O$6,$O$7,$A$117,$O$8,"YTD","CORP")/1000000,1)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5">
      <c r="A118" s="50" t="s">
        <v>101</v>
      </c>
      <c r="C118" s="17"/>
      <c r="D118" s="17"/>
      <c r="E118" s="17">
        <f>-ROUND(_xll.HPVAL($E$6,$E$7,$A$118,$E$8,"YTD","CORP")/1000000,1)</f>
        <v>-6.4</v>
      </c>
      <c r="G118" s="44">
        <f t="shared" si="23"/>
        <v>-6.4</v>
      </c>
      <c r="H118" s="9"/>
      <c r="I118" s="17">
        <f>-ROUND(_xll.HPVAL($G$6,$G$7,$A$118,$G$8,"YTD","CORP")/1000000,1)</f>
        <v>-12.3</v>
      </c>
      <c r="J118" s="24"/>
      <c r="K118" s="44">
        <f t="shared" si="24"/>
        <v>-5.9</v>
      </c>
      <c r="M118" s="17">
        <f>-ROUND(_xll.HPVAL($I$6,$I$7,$A$118,$I$8,"YTD","CORP")/1000000,1)</f>
        <v>-15.1</v>
      </c>
      <c r="N118" s="24"/>
      <c r="O118" s="44">
        <f t="shared" si="25"/>
        <v>-2.7999999999999989</v>
      </c>
      <c r="Q118" s="17">
        <f>-ROUND(_xll.HPVAL($K$6,$K$7,$A$118,$K$8,"YTD","CORP")/1000000,1)</f>
        <v>0</v>
      </c>
      <c r="R118" s="24"/>
      <c r="S118" s="44">
        <f t="shared" si="26"/>
        <v>15.1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-ROUND(_xll.HPVAL($O$6,$O$7,$A$118,$O$8,"YTD","CORP")/1000000,1)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5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-ROUND(_xll.HPVAL($O$6,$O$7,$A$119,$O$8,"YTD","CORP")/1000000,1)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5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-ROUND(_xll.HPVAL($O$6,$O$7,$A$120,$O$8,"YTD","CORP")/1000000,1)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8" thickBot="1" x14ac:dyDescent="0.3">
      <c r="A121" s="41" t="s">
        <v>90</v>
      </c>
      <c r="G121" s="46">
        <f>SUM(G115:G120)</f>
        <v>-13.5</v>
      </c>
      <c r="K121" s="46">
        <f>SUM(K115:K120)</f>
        <v>-11.200000000000001</v>
      </c>
      <c r="O121" s="46">
        <f>SUM(O115:O120)</f>
        <v>-4.9999999999999982</v>
      </c>
      <c r="S121" s="46">
        <f>SUM(S115:S120)</f>
        <v>29.7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8" thickTop="1" x14ac:dyDescent="0.25">
      <c r="A122" s="41"/>
    </row>
    <row r="129" spans="1:51" ht="13.8" thickBot="1" x14ac:dyDescent="0.3">
      <c r="A129" s="60" t="s">
        <v>120</v>
      </c>
      <c r="B129" s="61"/>
      <c r="C129" s="61"/>
    </row>
    <row r="130" spans="1:51" x14ac:dyDescent="0.25">
      <c r="E130" s="38"/>
      <c r="F130" s="38"/>
      <c r="G130" s="38" t="s">
        <v>54</v>
      </c>
      <c r="H130" s="38"/>
      <c r="I130" s="38"/>
      <c r="J130" s="38"/>
      <c r="K130" s="38" t="s">
        <v>55</v>
      </c>
      <c r="L130" s="38"/>
      <c r="M130" s="38"/>
      <c r="N130" s="38"/>
      <c r="O130" s="38" t="s">
        <v>81</v>
      </c>
      <c r="P130" s="38"/>
      <c r="Q130" s="38"/>
      <c r="R130" s="38"/>
      <c r="S130" s="38" t="s">
        <v>82</v>
      </c>
      <c r="T130" s="38"/>
      <c r="U130" s="38"/>
      <c r="V130" s="38"/>
      <c r="W130" s="38" t="s">
        <v>83</v>
      </c>
      <c r="X130" s="38"/>
      <c r="Y130" s="38"/>
      <c r="Z130" s="38"/>
      <c r="AA130" s="38" t="s">
        <v>84</v>
      </c>
      <c r="AB130" s="38"/>
      <c r="AC130" s="38"/>
      <c r="AD130" s="38"/>
      <c r="AE130" s="38" t="s">
        <v>85</v>
      </c>
      <c r="AF130" s="38"/>
      <c r="AG130" s="38"/>
      <c r="AH130" s="38"/>
      <c r="AI130" s="38" t="s">
        <v>86</v>
      </c>
      <c r="AJ130" s="38"/>
      <c r="AK130" s="38"/>
      <c r="AL130" s="38"/>
      <c r="AM130" s="38" t="s">
        <v>87</v>
      </c>
      <c r="AN130" s="38"/>
      <c r="AO130" s="38"/>
      <c r="AP130" s="38"/>
      <c r="AQ130" s="38" t="s">
        <v>88</v>
      </c>
      <c r="AR130" s="38"/>
      <c r="AS130" s="38"/>
      <c r="AT130" s="38"/>
      <c r="AU130" s="38" t="s">
        <v>89</v>
      </c>
      <c r="AV130" s="38"/>
      <c r="AW130" s="38"/>
      <c r="AX130" s="38"/>
      <c r="AY130" s="38" t="s">
        <v>56</v>
      </c>
    </row>
    <row r="131" spans="1:51" x14ac:dyDescent="0.25">
      <c r="C131" s="30">
        <v>36861</v>
      </c>
      <c r="D131" s="30"/>
      <c r="E131" s="48">
        <v>36892</v>
      </c>
      <c r="F131" s="38"/>
      <c r="G131" s="37" t="s">
        <v>80</v>
      </c>
      <c r="H131" s="38"/>
      <c r="I131" s="48">
        <v>36923</v>
      </c>
      <c r="J131" s="38"/>
      <c r="K131" s="37" t="s">
        <v>80</v>
      </c>
      <c r="L131" s="38"/>
      <c r="M131" s="48">
        <v>36951</v>
      </c>
      <c r="N131" s="38"/>
      <c r="O131" s="37" t="s">
        <v>80</v>
      </c>
      <c r="P131" s="38"/>
      <c r="Q131" s="48">
        <v>36982</v>
      </c>
      <c r="R131" s="38"/>
      <c r="S131" s="37" t="s">
        <v>80</v>
      </c>
      <c r="T131" s="38"/>
      <c r="U131" s="48">
        <v>37012</v>
      </c>
      <c r="V131" s="38"/>
      <c r="W131" s="37" t="s">
        <v>80</v>
      </c>
      <c r="X131" s="38"/>
      <c r="Y131" s="48">
        <v>37043</v>
      </c>
      <c r="Z131" s="38"/>
      <c r="AA131" s="37" t="s">
        <v>80</v>
      </c>
      <c r="AB131" s="38"/>
      <c r="AC131" s="48">
        <v>37073</v>
      </c>
      <c r="AD131" s="38"/>
      <c r="AE131" s="37" t="s">
        <v>80</v>
      </c>
      <c r="AF131" s="38"/>
      <c r="AG131" s="48">
        <v>37104</v>
      </c>
      <c r="AH131" s="38"/>
      <c r="AI131" s="37" t="s">
        <v>80</v>
      </c>
      <c r="AJ131" s="38"/>
      <c r="AK131" s="48">
        <v>37135</v>
      </c>
      <c r="AL131" s="38"/>
      <c r="AM131" s="37" t="s">
        <v>80</v>
      </c>
      <c r="AN131" s="38"/>
      <c r="AO131" s="48">
        <v>37165</v>
      </c>
      <c r="AP131" s="38"/>
      <c r="AQ131" s="37" t="s">
        <v>80</v>
      </c>
      <c r="AR131" s="38"/>
      <c r="AS131" s="48">
        <v>37196</v>
      </c>
      <c r="AT131" s="38"/>
      <c r="AU131" s="37" t="s">
        <v>80</v>
      </c>
      <c r="AV131" s="38"/>
      <c r="AW131" s="48">
        <v>37226</v>
      </c>
      <c r="AX131" s="38"/>
      <c r="AY131" s="37" t="s">
        <v>80</v>
      </c>
    </row>
    <row r="132" spans="1:51" x14ac:dyDescent="0.25">
      <c r="A132" s="41" t="s">
        <v>42</v>
      </c>
      <c r="C132" s="17">
        <f>-ROUND(_xll.HPVAL($A$129,$A$7,A132,$A$8,"YTD","CORP")/1000000,1)</f>
        <v>0</v>
      </c>
      <c r="D132" s="17"/>
      <c r="E132" s="17">
        <f>-ROUND(_xll.HPVAL($A$129,$E$7,A132,$E$8,"YTD","CORP")/1000000,1)</f>
        <v>0</v>
      </c>
      <c r="G132" s="44">
        <f>C132-E132</f>
        <v>0</v>
      </c>
      <c r="H132" s="9"/>
      <c r="I132" s="17">
        <f>-ROUND(_xll.HPVAL($A$129,$G$7,$A$74,$G$8,"YTD","CORP")/1000000,1)</f>
        <v>0</v>
      </c>
      <c r="J132" s="24"/>
      <c r="K132" s="44">
        <f>E132-I132</f>
        <v>0</v>
      </c>
      <c r="M132" s="17">
        <f>-ROUND(_xll.HPVAL($A$129,$I$7,$A$74,$I$8,"YTD","CORP")/1000000,1)</f>
        <v>0</v>
      </c>
      <c r="N132" s="24"/>
      <c r="O132" s="44">
        <f>I132-M132</f>
        <v>0</v>
      </c>
      <c r="Q132" s="17">
        <f>-ROUND(_xll.HPVAL($A$129,$K$7,$A$74,$K$8,"YTD","CORP")/1000000,1)</f>
        <v>0</v>
      </c>
      <c r="R132" s="24"/>
      <c r="S132" s="44">
        <f>M132-Q132</f>
        <v>0</v>
      </c>
      <c r="U132" s="17">
        <f>-ROUND(_xll.HPVAL($A$129,$M$7,$A$74,$M$8,"YTD","CORP")/1000000,1)</f>
        <v>0</v>
      </c>
      <c r="V132" s="24"/>
      <c r="W132" s="44">
        <f>Q132-U132</f>
        <v>0</v>
      </c>
      <c r="Y132" s="17">
        <f>-ROUND(_xll.HPVAL($A$129,$O$7,$A$74,$O$8,"YTD","CORP")/1000000,1)</f>
        <v>0</v>
      </c>
      <c r="Z132" s="24"/>
      <c r="AA132" s="44">
        <f>U132-Y132</f>
        <v>0</v>
      </c>
      <c r="AC132" s="17">
        <f>-ROUND(_xll.HPVAL($A$129,$Q$7,$A$74,$Q$8,"YTD","CORP")/1000000,1)</f>
        <v>0</v>
      </c>
      <c r="AD132" s="24"/>
      <c r="AE132" s="44">
        <f>Y132-AC132</f>
        <v>0</v>
      </c>
      <c r="AG132" s="17">
        <f>-ROUND(_xll.HPVAL($A$129,$S$7,$A$74,$S$8,"YTD","CORP")/1000000,1)</f>
        <v>0</v>
      </c>
      <c r="AH132" s="24"/>
      <c r="AI132" s="44">
        <f>AC132-AG132</f>
        <v>0</v>
      </c>
      <c r="AK132" s="17">
        <f>-ROUND(_xll.HPVAL($A$129,$U$7,$A$74,$U$8,"YTD","CORP")/1000000,1)</f>
        <v>0</v>
      </c>
      <c r="AL132" s="24"/>
      <c r="AM132" s="44">
        <f>AG132-AK132</f>
        <v>0</v>
      </c>
      <c r="AO132" s="17">
        <f>-ROUND(_xll.HPVAL($A$129,$W$7,$A$74,$W$8,"YTD","CORP")/1000000,1)</f>
        <v>0</v>
      </c>
      <c r="AP132" s="24"/>
      <c r="AQ132" s="44">
        <f>AK132-AO132</f>
        <v>0</v>
      </c>
      <c r="AS132" s="17">
        <f>-ROUND(_xll.HPVAL($A$129,$Y$7,$A$74,$Y$8,"YTD","CORP")/1000000,1)</f>
        <v>0</v>
      </c>
      <c r="AT132" s="24"/>
      <c r="AU132" s="44">
        <f>AO132-AS132</f>
        <v>0</v>
      </c>
      <c r="AW132" s="17">
        <f>-ROUND(_xll.HPVAL($A$129,$AA$7,$A$74,$AA$8,"YTD","CORP")/1000000,1)</f>
        <v>0</v>
      </c>
      <c r="AX132" s="24"/>
      <c r="AY132" s="44">
        <f>AS132-AW132</f>
        <v>0</v>
      </c>
    </row>
    <row r="133" spans="1:51" x14ac:dyDescent="0.25">
      <c r="A133" s="42" t="s">
        <v>58</v>
      </c>
      <c r="C133" s="17">
        <f>-ROUND(_xll.HPVAL($A$129,$A$7,A133,$A$8,"YTD","CORP")/1000000,1)</f>
        <v>1.6</v>
      </c>
      <c r="D133" s="17"/>
      <c r="E133" s="17">
        <f>-ROUND(_xll.HPVAL($A$129,$E$7,A133,$E$8,"YTD","CORP")/1000000,1)</f>
        <v>1.6</v>
      </c>
      <c r="G133" s="44">
        <f>C133-E133</f>
        <v>0</v>
      </c>
      <c r="H133" s="9"/>
      <c r="I133" s="17">
        <f>-ROUND(_xll.HPVAL($A$129,$G$7,$A$75,$G$8,"YTD","CORP")/1000000,1)</f>
        <v>1.6</v>
      </c>
      <c r="J133" s="24"/>
      <c r="K133" s="44">
        <f>E133-I133</f>
        <v>0</v>
      </c>
      <c r="M133" s="17">
        <f>-ROUND(_xll.HPVAL($A$129,$I$7,$A$75,$I$8,"YTD","CORP")/1000000,1)</f>
        <v>1.6</v>
      </c>
      <c r="N133" s="24"/>
      <c r="O133" s="44">
        <f>I133-M133</f>
        <v>0</v>
      </c>
      <c r="Q133" s="17">
        <f>-ROUND(_xll.HPVAL($A$129,$K$7,$A$75,$K$8,"YTD","CORP")/1000000,1)</f>
        <v>0</v>
      </c>
      <c r="R133" s="24"/>
      <c r="S133" s="44">
        <f>M133-Q133</f>
        <v>1.6</v>
      </c>
      <c r="U133" s="17">
        <f>-ROUND(_xll.HPVAL($A$129,$M$7,$A$75,$M$8,"YTD","CORP")/1000000,1)</f>
        <v>0</v>
      </c>
      <c r="V133" s="24"/>
      <c r="W133" s="44">
        <f>Q133-U133</f>
        <v>0</v>
      </c>
      <c r="Y133" s="17">
        <f>-ROUND(_xll.HPVAL($A$129,$O$7,$A$75,$O$8,"YTD","CORP")/1000000,1)</f>
        <v>0</v>
      </c>
      <c r="Z133" s="24"/>
      <c r="AA133" s="44">
        <f>U133-Y133</f>
        <v>0</v>
      </c>
      <c r="AC133" s="17">
        <f>-ROUND(_xll.HPVAL($A$129,$Q$7,$A$75,$Q$8,"YTD","CORP")/1000000,1)</f>
        <v>0</v>
      </c>
      <c r="AD133" s="24"/>
      <c r="AE133" s="44">
        <f>Y133-AC133</f>
        <v>0</v>
      </c>
      <c r="AG133" s="17">
        <f>-ROUND(_xll.HPVAL($A$129,$S$7,$A$75,$S$8,"YTD","CORP")/1000000,1)</f>
        <v>0</v>
      </c>
      <c r="AH133" s="24"/>
      <c r="AI133" s="44">
        <f>AC133-AG133</f>
        <v>0</v>
      </c>
      <c r="AK133" s="17">
        <f>-ROUND(_xll.HPVAL($A$129,$U$7,$A$75,$U$8,"YTD","CORP")/1000000,1)</f>
        <v>0</v>
      </c>
      <c r="AL133" s="24"/>
      <c r="AM133" s="44">
        <f>AG133-AK133</f>
        <v>0</v>
      </c>
      <c r="AO133" s="17">
        <f>-ROUND(_xll.HPVAL($A$129,$W$7,$A$75,$W$8,"YTD","CORP")/1000000,1)</f>
        <v>0</v>
      </c>
      <c r="AP133" s="24"/>
      <c r="AQ133" s="44">
        <f>AK133-AO133</f>
        <v>0</v>
      </c>
      <c r="AS133" s="17">
        <f>-ROUND(_xll.HPVAL($A$129,$Y$7,$A$75,$Y$8,"YTD","CORP")/1000000,1)</f>
        <v>0</v>
      </c>
      <c r="AT133" s="24"/>
      <c r="AU133" s="44">
        <f>AO133-AS133</f>
        <v>0</v>
      </c>
      <c r="AW133" s="17">
        <f>-ROUND(_xll.HPVAL($A$129,$AA$7,$A$75,$AA$8,"YTD","CORP")/1000000,1)</f>
        <v>0</v>
      </c>
      <c r="AX133" s="24"/>
      <c r="AY133" s="44">
        <f>AS133-AW133</f>
        <v>0</v>
      </c>
    </row>
    <row r="134" spans="1:51" x14ac:dyDescent="0.25">
      <c r="A134" s="42" t="s">
        <v>59</v>
      </c>
      <c r="C134" s="17">
        <f>-ROUND(_xll.HPVAL($A$129,$A$7,A134,$A$8,"YTD","CORP")/1000000,1)</f>
        <v>0</v>
      </c>
      <c r="D134" s="17"/>
      <c r="E134" s="17">
        <f>-ROUND(_xll.HPVAL($A$129,$E$7,A134,$E$8,"YTD","CORP")/1000000,1)</f>
        <v>0</v>
      </c>
      <c r="G134" s="44">
        <f>C134-E134</f>
        <v>0</v>
      </c>
      <c r="H134" s="9"/>
      <c r="I134" s="17">
        <f>-ROUND(_xll.HPVAL($A$129,$G$7,$A$76,$G$8,"YTD","CORP")/1000000,1)</f>
        <v>0</v>
      </c>
      <c r="J134" s="24"/>
      <c r="K134" s="44">
        <f>E134-I134</f>
        <v>0</v>
      </c>
      <c r="M134" s="17">
        <f>-ROUND(_xll.HPVAL($A$129,$I$7,$A$76,$I$8,"YTD","CORP")/1000000,1)</f>
        <v>0</v>
      </c>
      <c r="N134" s="24"/>
      <c r="O134" s="44">
        <f>I134-M134</f>
        <v>0</v>
      </c>
      <c r="Q134" s="17">
        <f>-ROUND(_xll.HPVAL($A$129,$K$7,$A$76,$K$8,"YTD","CORP")/1000000,1)</f>
        <v>0</v>
      </c>
      <c r="R134" s="24"/>
      <c r="S134" s="44">
        <f>M134-Q134</f>
        <v>0</v>
      </c>
      <c r="U134" s="17">
        <f>-ROUND(_xll.HPVAL($A$129,$M$7,$A$76,$M$8,"YTD","CORP")/1000000,1)</f>
        <v>0</v>
      </c>
      <c r="V134" s="24"/>
      <c r="W134" s="44">
        <f>Q134-U134</f>
        <v>0</v>
      </c>
      <c r="Y134" s="17">
        <f>-ROUND(_xll.HPVAL($A$129,$O$7,$A$76,$O$8,"YTD","CORP")/1000000,1)</f>
        <v>0</v>
      </c>
      <c r="Z134" s="24"/>
      <c r="AA134" s="44">
        <f>U134-Y134</f>
        <v>0</v>
      </c>
      <c r="AC134" s="17">
        <f>-ROUND(_xll.HPVAL($A$129,$Q$7,$A$76,$Q$8,"YTD","CORP")/1000000,1)</f>
        <v>0</v>
      </c>
      <c r="AD134" s="24"/>
      <c r="AE134" s="44">
        <f>Y134-AC134</f>
        <v>0</v>
      </c>
      <c r="AG134" s="17">
        <f>-ROUND(_xll.HPVAL($A$129,$S$7,$A$76,$S$8,"YTD","CORP")/1000000,1)</f>
        <v>0</v>
      </c>
      <c r="AH134" s="24"/>
      <c r="AI134" s="44">
        <f>AC134-AG134</f>
        <v>0</v>
      </c>
      <c r="AK134" s="17">
        <f>-ROUND(_xll.HPVAL($A$129,$U$7,$A$76,$U$8,"YTD","CORP")/1000000,1)</f>
        <v>0</v>
      </c>
      <c r="AL134" s="24"/>
      <c r="AM134" s="44">
        <f>AG134-AK134</f>
        <v>0</v>
      </c>
      <c r="AO134" s="17">
        <f>-ROUND(_xll.HPVAL($A$129,$W$7,$A$76,$W$8,"YTD","CORP")/1000000,1)</f>
        <v>0</v>
      </c>
      <c r="AP134" s="24"/>
      <c r="AQ134" s="44">
        <f>AK134-AO134</f>
        <v>0</v>
      </c>
      <c r="AS134" s="17">
        <f>-ROUND(_xll.HPVAL($A$129,$Y$7,$A$76,$Y$8,"YTD","CORP")/1000000,1)</f>
        <v>0</v>
      </c>
      <c r="AT134" s="24"/>
      <c r="AU134" s="44">
        <f>AO134-AS134</f>
        <v>0</v>
      </c>
      <c r="AW134" s="17">
        <f>-ROUND(_xll.HPVAL($A$129,$AA$7,$A$76,$AA$8,"YTD","CORP")/1000000,1)</f>
        <v>0</v>
      </c>
      <c r="AX134" s="24"/>
      <c r="AY134" s="44">
        <f>AS134-AW134</f>
        <v>0</v>
      </c>
    </row>
    <row r="135" spans="1:51" x14ac:dyDescent="0.25">
      <c r="A135" s="42" t="s">
        <v>60</v>
      </c>
      <c r="C135" s="17">
        <f>-ROUND(_xll.HPVAL($A$129,$A$7,A135,$A$8,"YTD","CORP")/1000000,1)</f>
        <v>0</v>
      </c>
      <c r="D135" s="17"/>
      <c r="E135" s="17">
        <f>-ROUND(_xll.HPVAL($A$129,$E$7,A135,$E$8,"YTD","CORP")/1000000,1)</f>
        <v>0</v>
      </c>
      <c r="G135" s="44">
        <f>C135-E135</f>
        <v>0</v>
      </c>
      <c r="H135" s="9"/>
      <c r="I135" s="17">
        <f>-ROUND(_xll.HPVAL($A$129,$G$7,$A$77,$G$8,"YTD","CORP")/1000000,1)</f>
        <v>0</v>
      </c>
      <c r="J135" s="24"/>
      <c r="K135" s="44">
        <f>E135-I135</f>
        <v>0</v>
      </c>
      <c r="M135" s="17">
        <f>-ROUND(_xll.HPVAL($A$129,$I$7,$A$77,$I$8,"YTD","CORP")/1000000,1)</f>
        <v>0</v>
      </c>
      <c r="N135" s="24"/>
      <c r="O135" s="44">
        <f>I135-M135</f>
        <v>0</v>
      </c>
      <c r="Q135" s="17">
        <f>-ROUND(_xll.HPVAL($A$129,$K$7,$A$77,$K$8,"YTD","CORP")/1000000,1)</f>
        <v>0</v>
      </c>
      <c r="R135" s="24"/>
      <c r="S135" s="44">
        <f>M135-Q135</f>
        <v>0</v>
      </c>
      <c r="U135" s="17">
        <f>-ROUND(_xll.HPVAL($A$129,$M$7,$A$77,$M$8,"YTD","CORP")/1000000,1)</f>
        <v>0</v>
      </c>
      <c r="V135" s="24"/>
      <c r="W135" s="44">
        <f>Q135-U135</f>
        <v>0</v>
      </c>
      <c r="Y135" s="17">
        <f>-ROUND(_xll.HPVAL($A$129,$O$7,$A$77,$O$8,"YTD","CORP")/1000000,1)</f>
        <v>0</v>
      </c>
      <c r="Z135" s="24"/>
      <c r="AA135" s="44">
        <f>U135-Y135</f>
        <v>0</v>
      </c>
      <c r="AC135" s="17">
        <f>-ROUND(_xll.HPVAL($A$129,$Q$7,$A$77,$Q$8,"YTD","CORP")/1000000,1)</f>
        <v>0</v>
      </c>
      <c r="AD135" s="24"/>
      <c r="AE135" s="44">
        <f>Y135-AC135</f>
        <v>0</v>
      </c>
      <c r="AG135" s="17">
        <f>-ROUND(_xll.HPVAL($A$129,$S$7,$A$77,$S$8,"YTD","CORP")/1000000,1)</f>
        <v>0</v>
      </c>
      <c r="AH135" s="24"/>
      <c r="AI135" s="44">
        <f>AC135-AG135</f>
        <v>0</v>
      </c>
      <c r="AK135" s="17">
        <f>-ROUND(_xll.HPVAL($A$129,$U$7,$A$77,$U$8,"YTD","CORP")/1000000,1)</f>
        <v>0</v>
      </c>
      <c r="AL135" s="24"/>
      <c r="AM135" s="44">
        <f>AG135-AK135</f>
        <v>0</v>
      </c>
      <c r="AO135" s="17">
        <f>-ROUND(_xll.HPVAL($A$129,$W$7,$A$77,$W$8,"YTD","CORP")/1000000,1)</f>
        <v>0</v>
      </c>
      <c r="AP135" s="24"/>
      <c r="AQ135" s="44">
        <f>AK135-AO135</f>
        <v>0</v>
      </c>
      <c r="AS135" s="17">
        <f>-ROUND(_xll.HPVAL($A$129,$Y$7,$A$77,$Y$8,"YTD","CORP")/1000000,1)</f>
        <v>0</v>
      </c>
      <c r="AT135" s="24"/>
      <c r="AU135" s="44">
        <f>AO135-AS135</f>
        <v>0</v>
      </c>
      <c r="AW135" s="17">
        <f>-ROUND(_xll.HPVAL($A$129,$AA$7,$A$77,$AA$8,"YTD","CORP")/1000000,1)</f>
        <v>0</v>
      </c>
      <c r="AX135" s="24"/>
      <c r="AY135" s="44">
        <f>AS135-AW135</f>
        <v>0</v>
      </c>
    </row>
    <row r="136" spans="1:51" x14ac:dyDescent="0.25">
      <c r="A136" s="42" t="s">
        <v>61</v>
      </c>
      <c r="C136" s="17">
        <f>-ROUND(_xll.HPVAL($A$129,$A$7,A136,$A$8,"YTD","CORP")/1000000,1)</f>
        <v>0</v>
      </c>
      <c r="D136" s="17"/>
      <c r="E136" s="17">
        <f>-ROUND(_xll.HPVAL($A$129,$E$7,A136,$E$8,"YTD","CORP")/1000000,1)</f>
        <v>0</v>
      </c>
      <c r="G136" s="44">
        <f>C136-E136</f>
        <v>0</v>
      </c>
      <c r="H136" s="9"/>
      <c r="I136" s="17">
        <f>-ROUND(_xll.HPVAL($A$129,$G$7,$A$78,$G$8,"YTD","CORP")/1000000,1)</f>
        <v>0</v>
      </c>
      <c r="J136" s="24"/>
      <c r="K136" s="44">
        <f>E136-I136</f>
        <v>0</v>
      </c>
      <c r="M136" s="17">
        <f>-ROUND(_xll.HPVAL($A$129,$I$7,$A$78,$I$8,"YTD","CORP")/1000000,1)</f>
        <v>0</v>
      </c>
      <c r="N136" s="24"/>
      <c r="O136" s="44">
        <f>I136-M136</f>
        <v>0</v>
      </c>
      <c r="Q136" s="17">
        <f>-ROUND(_xll.HPVAL($A$129,$K$7,$A$78,$K$8,"YTD","CORP")/1000000,1)</f>
        <v>0</v>
      </c>
      <c r="R136" s="24"/>
      <c r="S136" s="44">
        <f>M136-Q136</f>
        <v>0</v>
      </c>
      <c r="U136" s="17">
        <f>-ROUND(_xll.HPVAL($A$129,$M$7,$A$78,$M$8,"YTD","CORP")/1000000,1)</f>
        <v>0</v>
      </c>
      <c r="V136" s="24"/>
      <c r="W136" s="44">
        <f>Q136-U136</f>
        <v>0</v>
      </c>
      <c r="Y136" s="17">
        <f>-ROUND(_xll.HPVAL($A$129,$O$7,$A$78,$O$8,"YTD","CORP")/1000000,1)</f>
        <v>0</v>
      </c>
      <c r="Z136" s="24"/>
      <c r="AA136" s="44">
        <f>U136-Y136</f>
        <v>0</v>
      </c>
      <c r="AC136" s="17">
        <f>-ROUND(_xll.HPVAL($A$129,$Q$7,$A$78,$Q$8,"YTD","CORP")/1000000,1)</f>
        <v>0</v>
      </c>
      <c r="AD136" s="24"/>
      <c r="AE136" s="44">
        <f>Y136-AC136</f>
        <v>0</v>
      </c>
      <c r="AG136" s="17">
        <f>-ROUND(_xll.HPVAL($A$129,$S$7,$A$78,$S$8,"YTD","CORP")/1000000,1)</f>
        <v>0</v>
      </c>
      <c r="AH136" s="24"/>
      <c r="AI136" s="44">
        <f>AC136-AG136</f>
        <v>0</v>
      </c>
      <c r="AK136" s="17">
        <f>-ROUND(_xll.HPVAL($A$129,$U$7,$A$78,$U$8,"YTD","CORP")/1000000,1)</f>
        <v>0</v>
      </c>
      <c r="AL136" s="24"/>
      <c r="AM136" s="44">
        <f>AG136-AK136</f>
        <v>0</v>
      </c>
      <c r="AO136" s="17">
        <f>-ROUND(_xll.HPVAL($A$129,$W$7,$A$78,$W$8,"YTD","CORP")/1000000,1)</f>
        <v>0</v>
      </c>
      <c r="AP136" s="24"/>
      <c r="AQ136" s="44">
        <f>AK136-AO136</f>
        <v>0</v>
      </c>
      <c r="AS136" s="17">
        <f>-ROUND(_xll.HPVAL($A$129,$Y$7,$A$78,$Y$8,"YTD","CORP")/1000000,1)</f>
        <v>0</v>
      </c>
      <c r="AT136" s="24"/>
      <c r="AU136" s="44">
        <f>AO136-AS136</f>
        <v>0</v>
      </c>
      <c r="AW136" s="17">
        <f>-ROUND(_xll.HPVAL($A$129,$AA$7,$A$78,$AA$8,"YTD","CORP")/1000000,1)</f>
        <v>0</v>
      </c>
      <c r="AX136" s="24"/>
      <c r="AY136" s="44">
        <f>AS136-AW136</f>
        <v>0</v>
      </c>
    </row>
    <row r="137" spans="1:51" x14ac:dyDescent="0.25">
      <c r="A137" s="42" t="s">
        <v>62</v>
      </c>
      <c r="C137" s="17">
        <f>ROUND(_xll.HPVAL($A$129,$A$7,A137,$A$8,"YTD","CORP")/1000000,1)</f>
        <v>0</v>
      </c>
      <c r="D137" s="17"/>
      <c r="E137" s="17">
        <f>ROUND(_xll.HPVAL($A$129,$E$7,A137,$E$8,"YTD","CORP")/1000000,1)</f>
        <v>0</v>
      </c>
      <c r="G137" s="44">
        <f t="shared" ref="G137:G147" si="35">+C137-E137</f>
        <v>0</v>
      </c>
      <c r="H137" s="9"/>
      <c r="I137" s="17">
        <f>ROUND(_xll.HPVAL($A$129,$G$7,$A$79,$G$8,"YTD","CORP")/1000000,1)</f>
        <v>0</v>
      </c>
      <c r="J137" s="24"/>
      <c r="K137" s="44">
        <f t="shared" ref="K137:K147" si="36">+E137-I137</f>
        <v>0</v>
      </c>
      <c r="M137" s="17">
        <f>ROUND(_xll.HPVAL($A$129,$I$7,$A$79,$I$8,"YTD","CORP")/1000000,1)</f>
        <v>0</v>
      </c>
      <c r="N137" s="24"/>
      <c r="O137" s="44">
        <f t="shared" ref="O137:O147" si="37">+I137-M137</f>
        <v>0</v>
      </c>
      <c r="Q137" s="17">
        <f>ROUND(_xll.HPVAL($A$129,$K$7,$A$79,$K$8,"YTD","CORP")/1000000,1)</f>
        <v>0</v>
      </c>
      <c r="R137" s="24"/>
      <c r="S137" s="44">
        <f t="shared" ref="S137:S147" si="38">+M137-Q137</f>
        <v>0</v>
      </c>
      <c r="U137" s="17">
        <f>ROUND(_xll.HPVAL($A$129,$M$7,$A$79,$M$8,"YTD","CORP")/1000000,1)</f>
        <v>0</v>
      </c>
      <c r="V137" s="24"/>
      <c r="W137" s="44">
        <f t="shared" ref="W137:W147" si="39">+Q137-U137</f>
        <v>0</v>
      </c>
      <c r="Y137" s="17">
        <f>ROUND(_xll.HPVAL($A$129,$O$7,$A$79,$O$8,"YTD","CORP")/1000000,1)</f>
        <v>0</v>
      </c>
      <c r="Z137" s="24"/>
      <c r="AA137" s="44">
        <f t="shared" ref="AA137:AA147" si="40">+U137-Y137</f>
        <v>0</v>
      </c>
      <c r="AC137" s="17">
        <f>ROUND(_xll.HPVAL($A$129,$Q$7,$A$79,$Q$8,"YTD","CORP")/1000000,1)</f>
        <v>0</v>
      </c>
      <c r="AD137" s="24"/>
      <c r="AE137" s="44">
        <f t="shared" ref="AE137:AE147" si="41">+Y137-AC137</f>
        <v>0</v>
      </c>
      <c r="AG137" s="17">
        <f>ROUND(_xll.HPVAL($A$129,$S$7,$A$79,$S$8,"YTD","CORP")/1000000,1)</f>
        <v>0</v>
      </c>
      <c r="AH137" s="24"/>
      <c r="AI137" s="44">
        <f t="shared" ref="AI137:AI147" si="42">+AC137-AG137</f>
        <v>0</v>
      </c>
      <c r="AK137" s="17">
        <f>ROUND(_xll.HPVAL($A$129,$U$7,$A$79,$U$8,"YTD","CORP")/1000000,1)</f>
        <v>0</v>
      </c>
      <c r="AL137" s="24"/>
      <c r="AM137" s="44">
        <f t="shared" ref="AM137:AM147" si="43">+AG137-AK137</f>
        <v>0</v>
      </c>
      <c r="AO137" s="17">
        <f>ROUND(_xll.HPVAL($A$129,$W$7,$A$79,$W$8,"YTD","CORP")/1000000,1)</f>
        <v>0</v>
      </c>
      <c r="AP137" s="24"/>
      <c r="AQ137" s="44">
        <f t="shared" ref="AQ137:AQ147" si="44">+AK137-AO137</f>
        <v>0</v>
      </c>
      <c r="AS137" s="17">
        <f>ROUND(_xll.HPVAL($A$129,$Y$7,$A$79,$Y$8,"YTD","CORP")/1000000,1)</f>
        <v>0</v>
      </c>
      <c r="AT137" s="24"/>
      <c r="AU137" s="44">
        <f t="shared" ref="AU137:AU147" si="45">+AO137-AS137</f>
        <v>0</v>
      </c>
      <c r="AW137" s="17">
        <f>ROUND(_xll.HPVAL($A$129,$AA$7,$A$79,$AA$8,"YTD","CORP")/1000000,1)</f>
        <v>0</v>
      </c>
      <c r="AX137" s="24"/>
      <c r="AY137" s="44">
        <f t="shared" ref="AY137:AY147" si="46">+AS137-AW137</f>
        <v>0</v>
      </c>
    </row>
    <row r="138" spans="1:51" x14ac:dyDescent="0.25">
      <c r="A138" s="42" t="s">
        <v>63</v>
      </c>
      <c r="C138" s="17">
        <f>ROUND(_xll.HPVAL($A$129,$A$7,A138,$A$8,"YTD","CORP")/1000000,1)</f>
        <v>0</v>
      </c>
      <c r="D138" s="17"/>
      <c r="E138" s="17">
        <f>ROUND(_xll.HPVAL($A$129,$E$7,A138,$E$8,"YTD","CORP")/1000000,1)</f>
        <v>0</v>
      </c>
      <c r="G138" s="44">
        <f t="shared" si="35"/>
        <v>0</v>
      </c>
      <c r="H138" s="9"/>
      <c r="I138" s="17">
        <f>ROUND(_xll.HPVAL($A$129,$G$7,$A$80,$G$8,"YTD","CORP")/1000000,1)</f>
        <v>0</v>
      </c>
      <c r="J138" s="24"/>
      <c r="K138" s="44">
        <f t="shared" si="36"/>
        <v>0</v>
      </c>
      <c r="M138" s="17">
        <f>ROUND(_xll.HPVAL($A$129,$I$7,$A$80,$I$8,"YTD","CORP")/1000000,1)</f>
        <v>0</v>
      </c>
      <c r="N138" s="24"/>
      <c r="O138" s="44">
        <f t="shared" si="37"/>
        <v>0</v>
      </c>
      <c r="Q138" s="17">
        <f>ROUND(_xll.HPVAL($A$129,$K$7,$A$80,$K$8,"YTD","CORP")/1000000,1)</f>
        <v>0</v>
      </c>
      <c r="R138" s="24"/>
      <c r="S138" s="44">
        <f t="shared" si="38"/>
        <v>0</v>
      </c>
      <c r="U138" s="17">
        <f>ROUND(_xll.HPVAL($A$129,$M$7,$A$80,$M$8,"YTD","CORP")/1000000,1)</f>
        <v>0</v>
      </c>
      <c r="V138" s="24"/>
      <c r="W138" s="44">
        <f t="shared" si="39"/>
        <v>0</v>
      </c>
      <c r="Y138" s="17">
        <f>ROUND(_xll.HPVAL($A$129,$O$7,$A$80,$O$8,"YTD","CORP")/1000000,1)</f>
        <v>0</v>
      </c>
      <c r="Z138" s="24"/>
      <c r="AA138" s="44">
        <f t="shared" si="40"/>
        <v>0</v>
      </c>
      <c r="AC138" s="17">
        <f>ROUND(_xll.HPVAL($A$129,$Q$7,$A$80,$Q$8,"YTD","CORP")/1000000,1)</f>
        <v>0</v>
      </c>
      <c r="AD138" s="24"/>
      <c r="AE138" s="44">
        <f t="shared" si="41"/>
        <v>0</v>
      </c>
      <c r="AG138" s="17">
        <f>ROUND(_xll.HPVAL($A$129,$S$7,$A$80,$S$8,"YTD","CORP")/1000000,1)</f>
        <v>0</v>
      </c>
      <c r="AH138" s="24"/>
      <c r="AI138" s="44">
        <f t="shared" si="42"/>
        <v>0</v>
      </c>
      <c r="AK138" s="17">
        <f>ROUND(_xll.HPVAL($A$129,$U$7,$A$80,$U$8,"YTD","CORP")/1000000,1)</f>
        <v>0</v>
      </c>
      <c r="AL138" s="24"/>
      <c r="AM138" s="44">
        <f t="shared" si="43"/>
        <v>0</v>
      </c>
      <c r="AO138" s="17">
        <f>ROUND(_xll.HPVAL($A$129,$W$7,$A$80,$W$8,"YTD","CORP")/1000000,1)</f>
        <v>0</v>
      </c>
      <c r="AP138" s="24"/>
      <c r="AQ138" s="44">
        <f t="shared" si="44"/>
        <v>0</v>
      </c>
      <c r="AS138" s="17">
        <f>ROUND(_xll.HPVAL($A$129,$Y$7,$A$80,$Y$8,"YTD","CORP")/1000000,1)</f>
        <v>0</v>
      </c>
      <c r="AT138" s="24"/>
      <c r="AU138" s="44">
        <f t="shared" si="45"/>
        <v>0</v>
      </c>
      <c r="AW138" s="17">
        <f>ROUND(_xll.HPVAL($A$129,$AA$7,$A$80,$AA$8,"YTD","CORP")/1000000,1)</f>
        <v>0</v>
      </c>
      <c r="AX138" s="24"/>
      <c r="AY138" s="44">
        <f t="shared" si="46"/>
        <v>0</v>
      </c>
    </row>
    <row r="139" spans="1:51" x14ac:dyDescent="0.25">
      <c r="A139" s="42" t="s">
        <v>64</v>
      </c>
      <c r="C139" s="17">
        <f>ROUND(_xll.HPVAL($A$129,$A$7,A139,$A$8,"YTD","CORP")/1000000,1)</f>
        <v>0</v>
      </c>
      <c r="D139" s="17"/>
      <c r="E139" s="17">
        <f>ROUND(_xll.HPVAL($A$129,$E$7,A139,$E$8,"YTD","CORP")/1000000,1)</f>
        <v>0</v>
      </c>
      <c r="G139" s="44">
        <f t="shared" si="35"/>
        <v>0</v>
      </c>
      <c r="H139" s="9"/>
      <c r="I139" s="17">
        <f>ROUND(_xll.HPVAL($A$129,$G$7,$A$81,$G$8,"YTD","CORP")/1000000,1)</f>
        <v>0</v>
      </c>
      <c r="J139" s="24"/>
      <c r="K139" s="44">
        <f t="shared" si="36"/>
        <v>0</v>
      </c>
      <c r="M139" s="17">
        <f>ROUND(_xll.HPVAL($A$129,$I$7,$A$81,$I$8,"YTD","CORP")/1000000,1)</f>
        <v>0</v>
      </c>
      <c r="N139" s="24"/>
      <c r="O139" s="44">
        <f t="shared" si="37"/>
        <v>0</v>
      </c>
      <c r="Q139" s="17">
        <f>ROUND(_xll.HPVAL($A$129,$K$7,$A$81,$K$8,"YTD","CORP")/1000000,1)</f>
        <v>0</v>
      </c>
      <c r="R139" s="24"/>
      <c r="S139" s="44">
        <f t="shared" si="38"/>
        <v>0</v>
      </c>
      <c r="U139" s="17">
        <f>ROUND(_xll.HPVAL($A$129,$M$7,$A$81,$M$8,"YTD","CORP")/1000000,1)</f>
        <v>0</v>
      </c>
      <c r="V139" s="24"/>
      <c r="W139" s="44">
        <f t="shared" si="39"/>
        <v>0</v>
      </c>
      <c r="Y139" s="17">
        <f>ROUND(_xll.HPVAL($A$129,$O$7,$A$81,$O$8,"YTD","CORP")/1000000,1)</f>
        <v>0</v>
      </c>
      <c r="Z139" s="24"/>
      <c r="AA139" s="44">
        <f t="shared" si="40"/>
        <v>0</v>
      </c>
      <c r="AC139" s="17">
        <f>ROUND(_xll.HPVAL($A$129,$Q$7,$A$81,$Q$8,"YTD","CORP")/1000000,1)</f>
        <v>0</v>
      </c>
      <c r="AD139" s="24"/>
      <c r="AE139" s="44">
        <f t="shared" si="41"/>
        <v>0</v>
      </c>
      <c r="AG139" s="17">
        <f>ROUND(_xll.HPVAL($A$129,$S$7,$A$81,$S$8,"YTD","CORP")/1000000,1)</f>
        <v>0</v>
      </c>
      <c r="AH139" s="24"/>
      <c r="AI139" s="44">
        <f t="shared" si="42"/>
        <v>0</v>
      </c>
      <c r="AK139" s="17">
        <f>ROUND(_xll.HPVAL($A$129,$U$7,$A$81,$U$8,"YTD","CORP")/1000000,1)</f>
        <v>0</v>
      </c>
      <c r="AL139" s="24"/>
      <c r="AM139" s="44">
        <f t="shared" si="43"/>
        <v>0</v>
      </c>
      <c r="AO139" s="17">
        <f>ROUND(_xll.HPVAL($A$129,$W$7,$A$81,$W$8,"YTD","CORP")/1000000,1)</f>
        <v>0</v>
      </c>
      <c r="AP139" s="24"/>
      <c r="AQ139" s="44">
        <f t="shared" si="44"/>
        <v>0</v>
      </c>
      <c r="AS139" s="17">
        <f>ROUND(_xll.HPVAL($A$129,$Y$7,$A$81,$Y$8,"YTD","CORP")/1000000,1)</f>
        <v>0</v>
      </c>
      <c r="AT139" s="24"/>
      <c r="AU139" s="44">
        <f t="shared" si="45"/>
        <v>0</v>
      </c>
      <c r="AW139" s="17">
        <f>ROUND(_xll.HPVAL($A$129,$AA$7,$A$81,$AA$8,"YTD","CORP")/1000000,1)</f>
        <v>0</v>
      </c>
      <c r="AX139" s="24"/>
      <c r="AY139" s="44">
        <f t="shared" si="46"/>
        <v>0</v>
      </c>
    </row>
    <row r="140" spans="1:51" x14ac:dyDescent="0.25">
      <c r="A140" s="42" t="s">
        <v>65</v>
      </c>
      <c r="C140" s="17">
        <f>ROUND(_xll.HPVAL($A$129,$A$7,A140,$A$8,"YTD","CORP")/1000000,1)</f>
        <v>3.1</v>
      </c>
      <c r="D140" s="17"/>
      <c r="E140" s="17">
        <f>ROUND(_xll.HPVAL($A$129,$E$7,A140,$E$8,"YTD","CORP")/1000000,1)</f>
        <v>3.1</v>
      </c>
      <c r="G140" s="44">
        <f t="shared" si="35"/>
        <v>0</v>
      </c>
      <c r="H140" s="9"/>
      <c r="I140" s="17">
        <f>ROUND(_xll.HPVAL($A$129,$G$7,$A$82,$G$8,"YTD","CORP")/1000000,1)</f>
        <v>3.1</v>
      </c>
      <c r="J140" s="24"/>
      <c r="K140" s="44">
        <f t="shared" si="36"/>
        <v>0</v>
      </c>
      <c r="M140" s="17">
        <f>ROUND(_xll.HPVAL($A$129,$I$7,$A$82,$I$8,"YTD","CORP")/1000000,1)</f>
        <v>3.1</v>
      </c>
      <c r="N140" s="24"/>
      <c r="O140" s="44">
        <f t="shared" si="37"/>
        <v>0</v>
      </c>
      <c r="Q140" s="17">
        <f>ROUND(_xll.HPVAL($A$129,$K$7,$A$82,$K$8,"YTD","CORP")/1000000,1)</f>
        <v>0</v>
      </c>
      <c r="R140" s="24"/>
      <c r="S140" s="44">
        <f t="shared" si="38"/>
        <v>3.1</v>
      </c>
      <c r="U140" s="17">
        <f>ROUND(_xll.HPVAL($A$129,$M$7,$A$82,$M$8,"YTD","CORP")/1000000,1)</f>
        <v>0</v>
      </c>
      <c r="V140" s="24"/>
      <c r="W140" s="44">
        <f t="shared" si="39"/>
        <v>0</v>
      </c>
      <c r="Y140" s="17">
        <f>ROUND(_xll.HPVAL($A$129,$O$7,$A$82,$O$8,"YTD","CORP")/1000000,1)</f>
        <v>0</v>
      </c>
      <c r="Z140" s="24"/>
      <c r="AA140" s="44">
        <f t="shared" si="40"/>
        <v>0</v>
      </c>
      <c r="AC140" s="17">
        <f>ROUND(_xll.HPVAL($A$129,$Q$7,$A$82,$Q$8,"YTD","CORP")/1000000,1)</f>
        <v>0</v>
      </c>
      <c r="AD140" s="24"/>
      <c r="AE140" s="44">
        <f t="shared" si="41"/>
        <v>0</v>
      </c>
      <c r="AG140" s="17">
        <f>ROUND(_xll.HPVAL($A$129,$S$7,$A$82,$S$8,"YTD","CORP")/1000000,1)</f>
        <v>0</v>
      </c>
      <c r="AH140" s="24"/>
      <c r="AI140" s="44">
        <f t="shared" si="42"/>
        <v>0</v>
      </c>
      <c r="AK140" s="17">
        <f>ROUND(_xll.HPVAL($A$129,$U$7,$A$82,$U$8,"YTD","CORP")/1000000,1)</f>
        <v>0</v>
      </c>
      <c r="AL140" s="24"/>
      <c r="AM140" s="44">
        <f t="shared" si="43"/>
        <v>0</v>
      </c>
      <c r="AO140" s="17">
        <f>ROUND(_xll.HPVAL($A$129,$W$7,$A$82,$W$8,"YTD","CORP")/1000000,1)</f>
        <v>0</v>
      </c>
      <c r="AP140" s="24"/>
      <c r="AQ140" s="44">
        <f t="shared" si="44"/>
        <v>0</v>
      </c>
      <c r="AS140" s="17">
        <f>ROUND(_xll.HPVAL($A$129,$Y$7,$A$82,$Y$8,"YTD","CORP")/1000000,1)</f>
        <v>0</v>
      </c>
      <c r="AT140" s="24"/>
      <c r="AU140" s="44">
        <f t="shared" si="45"/>
        <v>0</v>
      </c>
      <c r="AW140" s="17">
        <f>ROUND(_xll.HPVAL($A$129,$AA$7,$A$82,$AA$8,"YTD","CORP")/1000000,1)</f>
        <v>0</v>
      </c>
      <c r="AX140" s="24"/>
      <c r="AY140" s="44">
        <f t="shared" si="46"/>
        <v>0</v>
      </c>
    </row>
    <row r="141" spans="1:51" x14ac:dyDescent="0.25">
      <c r="A141" s="42" t="s">
        <v>66</v>
      </c>
      <c r="C141" s="17">
        <f>ROUND(_xll.HPVAL($A$129,$A$7,A141,$A$8,"YTD","CORP")/1000000,1)</f>
        <v>0</v>
      </c>
      <c r="D141" s="17"/>
      <c r="E141" s="17">
        <f>ROUND(_xll.HPVAL($A$129,$E$7,A141,$E$8,"YTD","CORP")/1000000,1)</f>
        <v>0</v>
      </c>
      <c r="G141" s="44">
        <f t="shared" si="35"/>
        <v>0</v>
      </c>
      <c r="H141" s="9"/>
      <c r="I141" s="17">
        <f>ROUND(_xll.HPVAL($A$129,$G$7,$A$83,$G$8,"YTD","CORP")/1000000,1)</f>
        <v>0</v>
      </c>
      <c r="J141" s="24"/>
      <c r="K141" s="44">
        <f t="shared" si="36"/>
        <v>0</v>
      </c>
      <c r="M141" s="17">
        <f>ROUND(_xll.HPVAL($A$129,$I$7,$A$83,$I$8,"YTD","CORP")/1000000,1)</f>
        <v>0</v>
      </c>
      <c r="N141" s="24"/>
      <c r="O141" s="44">
        <f t="shared" si="37"/>
        <v>0</v>
      </c>
      <c r="Q141" s="17">
        <f>ROUND(_xll.HPVAL($A$129,$K$7,$A$83,$K$8,"YTD","CORP")/1000000,1)</f>
        <v>0</v>
      </c>
      <c r="R141" s="24"/>
      <c r="S141" s="44">
        <f t="shared" si="38"/>
        <v>0</v>
      </c>
      <c r="U141" s="17">
        <f>ROUND(_xll.HPVAL($A$129,$M$7,$A$83,$M$8,"YTD","CORP")/1000000,1)</f>
        <v>0</v>
      </c>
      <c r="V141" s="24"/>
      <c r="W141" s="44">
        <f t="shared" si="39"/>
        <v>0</v>
      </c>
      <c r="Y141" s="17">
        <f>ROUND(_xll.HPVAL($A$129,$O$7,$A$83,$O$8,"YTD","CORP")/1000000,1)</f>
        <v>0</v>
      </c>
      <c r="Z141" s="24"/>
      <c r="AA141" s="44">
        <f t="shared" si="40"/>
        <v>0</v>
      </c>
      <c r="AC141" s="17">
        <f>ROUND(_xll.HPVAL($A$129,$Q$7,$A$83,$Q$8,"YTD","CORP")/1000000,1)</f>
        <v>0</v>
      </c>
      <c r="AD141" s="24"/>
      <c r="AE141" s="44">
        <f t="shared" si="41"/>
        <v>0</v>
      </c>
      <c r="AG141" s="17">
        <f>ROUND(_xll.HPVAL($A$129,$S$7,$A$83,$S$8,"YTD","CORP")/1000000,1)</f>
        <v>0</v>
      </c>
      <c r="AH141" s="24"/>
      <c r="AI141" s="44">
        <f t="shared" si="42"/>
        <v>0</v>
      </c>
      <c r="AK141" s="17">
        <f>ROUND(_xll.HPVAL($A$129,$U$7,$A$83,$U$8,"YTD","CORP")/1000000,1)</f>
        <v>0</v>
      </c>
      <c r="AL141" s="24"/>
      <c r="AM141" s="44">
        <f t="shared" si="43"/>
        <v>0</v>
      </c>
      <c r="AO141" s="17">
        <f>ROUND(_xll.HPVAL($A$129,$W$7,$A$83,$W$8,"YTD","CORP")/1000000,1)</f>
        <v>0</v>
      </c>
      <c r="AP141" s="24"/>
      <c r="AQ141" s="44">
        <f t="shared" si="44"/>
        <v>0</v>
      </c>
      <c r="AS141" s="17">
        <f>ROUND(_xll.HPVAL($A$129,$Y$7,$A$83,$Y$8,"YTD","CORP")/1000000,1)</f>
        <v>0</v>
      </c>
      <c r="AT141" s="24"/>
      <c r="AU141" s="44">
        <f t="shared" si="45"/>
        <v>0</v>
      </c>
      <c r="AW141" s="17">
        <f>ROUND(_xll.HPVAL($A$129,$AA$7,$A$83,$AA$8,"YTD","CORP")/1000000,1)</f>
        <v>0</v>
      </c>
      <c r="AX141" s="24"/>
      <c r="AY141" s="44">
        <f t="shared" si="46"/>
        <v>0</v>
      </c>
    </row>
    <row r="142" spans="1:51" x14ac:dyDescent="0.25">
      <c r="A142" s="42" t="s">
        <v>67</v>
      </c>
      <c r="C142" s="17">
        <f>ROUND(_xll.HPVAL($A$129,$A$7,A142,$A$8,"YTD","CORP")/1000000,1)</f>
        <v>0</v>
      </c>
      <c r="D142" s="17"/>
      <c r="E142" s="17">
        <f>ROUND(_xll.HPVAL($A$129,$E$7,A142,$E$8,"YTD","CORP")/1000000,1)</f>
        <v>0</v>
      </c>
      <c r="G142" s="44">
        <f t="shared" si="35"/>
        <v>0</v>
      </c>
      <c r="H142" s="9"/>
      <c r="I142" s="17">
        <f>ROUND(_xll.HPVAL($A$129,$G$7,$A$84,$G$8,"YTD","CORP")/1000000,1)</f>
        <v>0</v>
      </c>
      <c r="J142" s="24"/>
      <c r="K142" s="44">
        <f t="shared" si="36"/>
        <v>0</v>
      </c>
      <c r="M142" s="17">
        <f>ROUND(_xll.HPVAL($A$129,$I$7,$A$84,$I$8,"YTD","CORP")/1000000,1)</f>
        <v>0</v>
      </c>
      <c r="N142" s="24"/>
      <c r="O142" s="44">
        <f t="shared" si="37"/>
        <v>0</v>
      </c>
      <c r="Q142" s="17">
        <f>ROUND(_xll.HPVAL($A$129,$K$7,$A$84,$K$8,"YTD","CORP")/1000000,1)</f>
        <v>0</v>
      </c>
      <c r="R142" s="24"/>
      <c r="S142" s="44">
        <f t="shared" si="38"/>
        <v>0</v>
      </c>
      <c r="U142" s="17">
        <f>ROUND(_xll.HPVAL($A$129,$M$7,$A$84,$M$8,"YTD","CORP")/1000000,1)</f>
        <v>0</v>
      </c>
      <c r="V142" s="24"/>
      <c r="W142" s="44">
        <f t="shared" si="39"/>
        <v>0</v>
      </c>
      <c r="Y142" s="17">
        <f>ROUND(_xll.HPVAL($A$129,$O$7,$A$84,$O$8,"YTD","CORP")/1000000,1)</f>
        <v>0</v>
      </c>
      <c r="Z142" s="24"/>
      <c r="AA142" s="44">
        <f t="shared" si="40"/>
        <v>0</v>
      </c>
      <c r="AC142" s="17">
        <f>ROUND(_xll.HPVAL($A$129,$Q$7,$A$84,$Q$8,"YTD","CORP")/1000000,1)</f>
        <v>0</v>
      </c>
      <c r="AD142" s="24"/>
      <c r="AE142" s="44">
        <f t="shared" si="41"/>
        <v>0</v>
      </c>
      <c r="AG142" s="17">
        <f>ROUND(_xll.HPVAL($A$129,$S$7,$A$84,$S$8,"YTD","CORP")/1000000,1)</f>
        <v>0</v>
      </c>
      <c r="AH142" s="24"/>
      <c r="AI142" s="44">
        <f t="shared" si="42"/>
        <v>0</v>
      </c>
      <c r="AK142" s="17">
        <f>ROUND(_xll.HPVAL($A$129,$U$7,$A$84,$U$8,"YTD","CORP")/1000000,1)</f>
        <v>0</v>
      </c>
      <c r="AL142" s="24"/>
      <c r="AM142" s="44">
        <f t="shared" si="43"/>
        <v>0</v>
      </c>
      <c r="AO142" s="17">
        <f>ROUND(_xll.HPVAL($A$129,$W$7,$A$84,$W$8,"YTD","CORP")/1000000,1)</f>
        <v>0</v>
      </c>
      <c r="AP142" s="24"/>
      <c r="AQ142" s="44">
        <f t="shared" si="44"/>
        <v>0</v>
      </c>
      <c r="AS142" s="17">
        <f>ROUND(_xll.HPVAL($A$129,$Y$7,$A$84,$Y$8,"YTD","CORP")/1000000,1)</f>
        <v>0</v>
      </c>
      <c r="AT142" s="24"/>
      <c r="AU142" s="44">
        <f t="shared" si="45"/>
        <v>0</v>
      </c>
      <c r="AW142" s="17">
        <f>ROUND(_xll.HPVAL($A$129,$AA$7,$A$84,$AA$8,"YTD","CORP")/1000000,1)</f>
        <v>0</v>
      </c>
      <c r="AX142" s="24"/>
      <c r="AY142" s="44">
        <f t="shared" si="46"/>
        <v>0</v>
      </c>
    </row>
    <row r="143" spans="1:51" x14ac:dyDescent="0.25">
      <c r="A143" s="42" t="s">
        <v>68</v>
      </c>
      <c r="C143" s="17">
        <f>ROUND(_xll.HPVAL($A$129,$A$7,A143,$A$8,"YTD","CORP")/1000000,1)</f>
        <v>0</v>
      </c>
      <c r="D143" s="17"/>
      <c r="E143" s="17">
        <f>ROUND(_xll.HPVAL($A$129,$E$7,A143,$E$8,"YTD","CORP")/1000000,1)</f>
        <v>0</v>
      </c>
      <c r="G143" s="44">
        <f t="shared" si="35"/>
        <v>0</v>
      </c>
      <c r="H143" s="9"/>
      <c r="I143" s="17">
        <f>ROUND(_xll.HPVAL($A$129,$G$7,$A$85,$G$8,"YTD","CORP")/1000000,1)</f>
        <v>0</v>
      </c>
      <c r="J143" s="24"/>
      <c r="K143" s="44">
        <f t="shared" si="36"/>
        <v>0</v>
      </c>
      <c r="M143" s="17">
        <f>ROUND(_xll.HPVAL($A$129,$I$7,$A$85,$I$8,"YTD","CORP")/1000000,1)</f>
        <v>0</v>
      </c>
      <c r="N143" s="24"/>
      <c r="O143" s="44">
        <f t="shared" si="37"/>
        <v>0</v>
      </c>
      <c r="Q143" s="17">
        <f>ROUND(_xll.HPVAL($A$129,$K$7,$A$85,$K$8,"YTD","CORP")/1000000,1)</f>
        <v>0</v>
      </c>
      <c r="R143" s="24"/>
      <c r="S143" s="44">
        <f t="shared" si="38"/>
        <v>0</v>
      </c>
      <c r="U143" s="17">
        <f>ROUND(_xll.HPVAL($A$129,$M$7,$A$85,$M$8,"YTD","CORP")/1000000,1)</f>
        <v>0</v>
      </c>
      <c r="V143" s="24"/>
      <c r="W143" s="44">
        <f t="shared" si="39"/>
        <v>0</v>
      </c>
      <c r="Y143" s="17">
        <f>ROUND(_xll.HPVAL($A$129,$O$7,$A$85,$O$8,"YTD","CORP")/1000000,1)</f>
        <v>0</v>
      </c>
      <c r="Z143" s="24"/>
      <c r="AA143" s="44">
        <f t="shared" si="40"/>
        <v>0</v>
      </c>
      <c r="AC143" s="17">
        <f>ROUND(_xll.HPVAL($A$129,$Q$7,$A$85,$Q$8,"YTD","CORP")/1000000,1)</f>
        <v>0</v>
      </c>
      <c r="AD143" s="24"/>
      <c r="AE143" s="44">
        <f t="shared" si="41"/>
        <v>0</v>
      </c>
      <c r="AG143" s="17">
        <f>ROUND(_xll.HPVAL($A$129,$S$7,$A$85,$S$8,"YTD","CORP")/1000000,1)</f>
        <v>0</v>
      </c>
      <c r="AH143" s="24"/>
      <c r="AI143" s="44">
        <f t="shared" si="42"/>
        <v>0</v>
      </c>
      <c r="AK143" s="17">
        <f>ROUND(_xll.HPVAL($A$129,$U$7,$A$85,$U$8,"YTD","CORP")/1000000,1)</f>
        <v>0</v>
      </c>
      <c r="AL143" s="24"/>
      <c r="AM143" s="44">
        <f t="shared" si="43"/>
        <v>0</v>
      </c>
      <c r="AO143" s="17">
        <f>ROUND(_xll.HPVAL($A$129,$W$7,$A$85,$W$8,"YTD","CORP")/1000000,1)</f>
        <v>0</v>
      </c>
      <c r="AP143" s="24"/>
      <c r="AQ143" s="44">
        <f t="shared" si="44"/>
        <v>0</v>
      </c>
      <c r="AS143" s="17">
        <f>ROUND(_xll.HPVAL($A$129,$Y$7,$A$85,$Y$8,"YTD","CORP")/1000000,1)</f>
        <v>0</v>
      </c>
      <c r="AT143" s="24"/>
      <c r="AU143" s="44">
        <f t="shared" si="45"/>
        <v>0</v>
      </c>
      <c r="AW143" s="17">
        <f>ROUND(_xll.HPVAL($A$129,$AA$7,$A$85,$AA$8,"YTD","CORP")/1000000,1)</f>
        <v>0</v>
      </c>
      <c r="AX143" s="24"/>
      <c r="AY143" s="44">
        <f t="shared" si="46"/>
        <v>0</v>
      </c>
    </row>
    <row r="144" spans="1:51" x14ac:dyDescent="0.25">
      <c r="A144" s="42" t="s">
        <v>69</v>
      </c>
      <c r="C144" s="17">
        <f>ROUND(_xll.HPVAL($A$129,$A$7,A144,$A$8,"YTD","CORP")/1000000,1)</f>
        <v>2223.4</v>
      </c>
      <c r="D144" s="17"/>
      <c r="E144" s="17">
        <f>ROUND(_xll.HPVAL($A$129,$E$7,A144,$E$8,"YTD","CORP")/1000000,1)</f>
        <v>2223.4</v>
      </c>
      <c r="G144" s="44">
        <f t="shared" si="35"/>
        <v>0</v>
      </c>
      <c r="H144" s="9"/>
      <c r="I144" s="17">
        <f>ROUND(_xll.HPVAL($A$129,$G$7,$A$86,$G$8,"YTD","CORP")/1000000,1)</f>
        <v>2223.4</v>
      </c>
      <c r="J144" s="24"/>
      <c r="K144" s="44">
        <f t="shared" si="36"/>
        <v>0</v>
      </c>
      <c r="M144" s="17">
        <f>ROUND(_xll.HPVAL($A$129,$I$7,$A$86,$I$8,"YTD","CORP")/1000000,1)</f>
        <v>2223.4</v>
      </c>
      <c r="N144" s="24"/>
      <c r="O144" s="44">
        <f t="shared" si="37"/>
        <v>0</v>
      </c>
      <c r="Q144" s="17">
        <f>ROUND(_xll.HPVAL($A$129,$K$7,$A$86,$K$8,"YTD","CORP")/1000000,1)</f>
        <v>0</v>
      </c>
      <c r="R144" s="24"/>
      <c r="S144" s="44">
        <f t="shared" si="38"/>
        <v>2223.4</v>
      </c>
      <c r="U144" s="17">
        <f>ROUND(_xll.HPVAL($A$129,$M$7,$A$86,$M$8,"YTD","CORP")/1000000,1)</f>
        <v>0</v>
      </c>
      <c r="V144" s="24"/>
      <c r="W144" s="44">
        <f t="shared" si="39"/>
        <v>0</v>
      </c>
      <c r="Y144" s="17">
        <f>ROUND(_xll.HPVAL($A$129,$O$7,$A$86,$O$8,"YTD","CORP")/1000000,1)</f>
        <v>0</v>
      </c>
      <c r="Z144" s="24"/>
      <c r="AA144" s="44">
        <f t="shared" si="40"/>
        <v>0</v>
      </c>
      <c r="AC144" s="17">
        <f>ROUND(_xll.HPVAL($A$129,$Q$7,$A$86,$Q$8,"YTD","CORP")/1000000,1)</f>
        <v>0</v>
      </c>
      <c r="AD144" s="24"/>
      <c r="AE144" s="44">
        <f t="shared" si="41"/>
        <v>0</v>
      </c>
      <c r="AG144" s="17">
        <f>ROUND(_xll.HPVAL($A$129,$S$7,$A$86,$S$8,"YTD","CORP")/1000000,1)</f>
        <v>0</v>
      </c>
      <c r="AH144" s="24"/>
      <c r="AI144" s="44">
        <f t="shared" si="42"/>
        <v>0</v>
      </c>
      <c r="AK144" s="17">
        <f>ROUND(_xll.HPVAL($A$129,$U$7,$A$86,$U$8,"YTD","CORP")/1000000,1)</f>
        <v>0</v>
      </c>
      <c r="AL144" s="24"/>
      <c r="AM144" s="44">
        <f t="shared" si="43"/>
        <v>0</v>
      </c>
      <c r="AO144" s="17">
        <f>ROUND(_xll.HPVAL($A$129,$W$7,$A$86,$W$8,"YTD","CORP")/1000000,1)</f>
        <v>0</v>
      </c>
      <c r="AP144" s="24"/>
      <c r="AQ144" s="44">
        <f t="shared" si="44"/>
        <v>0</v>
      </c>
      <c r="AS144" s="17">
        <f>ROUND(_xll.HPVAL($A$129,$Y$7,$A$86,$Y$8,"YTD","CORP")/1000000,1)</f>
        <v>0</v>
      </c>
      <c r="AT144" s="24"/>
      <c r="AU144" s="44">
        <f t="shared" si="45"/>
        <v>0</v>
      </c>
      <c r="AW144" s="17">
        <f>ROUND(_xll.HPVAL($A$129,$AA$7,$A$86,$AA$8,"YTD","CORP")/1000000,1)</f>
        <v>0</v>
      </c>
      <c r="AX144" s="24"/>
      <c r="AY144" s="44">
        <f t="shared" si="46"/>
        <v>0</v>
      </c>
    </row>
    <row r="145" spans="1:51" x14ac:dyDescent="0.25">
      <c r="A145" s="42" t="s">
        <v>70</v>
      </c>
      <c r="C145" s="17">
        <f>ROUND(_xll.HPVAL($A$129,$A$7,A145,$A$8,"YTD","CORP")/1000000,1)</f>
        <v>0</v>
      </c>
      <c r="D145" s="17"/>
      <c r="E145" s="17">
        <f>ROUND(_xll.HPVAL($A$129,$E$7,A145,$E$8,"YTD","CORP")/1000000,1)</f>
        <v>0</v>
      </c>
      <c r="G145" s="44">
        <f t="shared" si="35"/>
        <v>0</v>
      </c>
      <c r="H145" s="9"/>
      <c r="I145" s="17">
        <f>ROUND(_xll.HPVAL($A$129,$G$7,$A$87,$G$8,"YTD","CORP")/1000000,1)</f>
        <v>0</v>
      </c>
      <c r="J145" s="24"/>
      <c r="K145" s="44">
        <f t="shared" si="36"/>
        <v>0</v>
      </c>
      <c r="M145" s="17">
        <f>ROUND(_xll.HPVAL($A$129,$I$7,$A$87,$I$8,"YTD","CORP")/1000000,1)</f>
        <v>0</v>
      </c>
      <c r="N145" s="24"/>
      <c r="O145" s="44">
        <f t="shared" si="37"/>
        <v>0</v>
      </c>
      <c r="Q145" s="17">
        <f>ROUND(_xll.HPVAL($A$129,$K$7,$A$87,$K$8,"YTD","CORP")/1000000,1)</f>
        <v>0</v>
      </c>
      <c r="R145" s="24"/>
      <c r="S145" s="44">
        <f t="shared" si="38"/>
        <v>0</v>
      </c>
      <c r="U145" s="17">
        <f>ROUND(_xll.HPVAL($A$129,$M$7,$A$87,$M$8,"YTD","CORP")/1000000,1)</f>
        <v>0</v>
      </c>
      <c r="V145" s="24"/>
      <c r="W145" s="44">
        <f t="shared" si="39"/>
        <v>0</v>
      </c>
      <c r="Y145" s="17">
        <f>ROUND(_xll.HPVAL($A$129,$O$7,$A$87,$O$8,"YTD","CORP")/1000000,1)</f>
        <v>0</v>
      </c>
      <c r="Z145" s="24"/>
      <c r="AA145" s="44">
        <f t="shared" si="40"/>
        <v>0</v>
      </c>
      <c r="AC145" s="17">
        <f>ROUND(_xll.HPVAL($A$129,$Q$7,$A$87,$Q$8,"YTD","CORP")/1000000,1)</f>
        <v>0</v>
      </c>
      <c r="AD145" s="24"/>
      <c r="AE145" s="44">
        <f t="shared" si="41"/>
        <v>0</v>
      </c>
      <c r="AG145" s="17">
        <f>ROUND(_xll.HPVAL($A$129,$S$7,$A$87,$S$8,"YTD","CORP")/1000000,1)</f>
        <v>0</v>
      </c>
      <c r="AH145" s="24"/>
      <c r="AI145" s="44">
        <f t="shared" si="42"/>
        <v>0</v>
      </c>
      <c r="AK145" s="17">
        <f>ROUND(_xll.HPVAL($A$129,$U$7,$A$87,$U$8,"YTD","CORP")/1000000,1)</f>
        <v>0</v>
      </c>
      <c r="AL145" s="24"/>
      <c r="AM145" s="44">
        <f t="shared" si="43"/>
        <v>0</v>
      </c>
      <c r="AO145" s="17">
        <f>ROUND(_xll.HPVAL($A$129,$W$7,$A$87,$W$8,"YTD","CORP")/1000000,1)</f>
        <v>0</v>
      </c>
      <c r="AP145" s="24"/>
      <c r="AQ145" s="44">
        <f t="shared" si="44"/>
        <v>0</v>
      </c>
      <c r="AS145" s="17">
        <f>ROUND(_xll.HPVAL($A$129,$Y$7,$A$87,$Y$8,"YTD","CORP")/1000000,1)</f>
        <v>0</v>
      </c>
      <c r="AT145" s="24"/>
      <c r="AU145" s="44">
        <f t="shared" si="45"/>
        <v>0</v>
      </c>
      <c r="AW145" s="17">
        <f>ROUND(_xll.HPVAL($A$129,$AA$7,$A$87,$AA$8,"YTD","CORP")/1000000,1)</f>
        <v>0</v>
      </c>
      <c r="AX145" s="24"/>
      <c r="AY145" s="44">
        <f t="shared" si="46"/>
        <v>0</v>
      </c>
    </row>
    <row r="146" spans="1:51" x14ac:dyDescent="0.25">
      <c r="A146" s="42" t="s">
        <v>71</v>
      </c>
      <c r="C146" s="17">
        <f>ROUND(_xll.HPVAL($A$129,$A$7,A146,$A$8,"YTD","CORP")/1000000,1)</f>
        <v>-893.3</v>
      </c>
      <c r="D146" s="17"/>
      <c r="E146" s="17">
        <f>ROUND(_xll.HPVAL($A$129,$E$7,A146,$E$8,"YTD","CORP")/1000000,1)</f>
        <v>-911.8</v>
      </c>
      <c r="G146" s="44">
        <f t="shared" si="35"/>
        <v>18.5</v>
      </c>
      <c r="H146" s="9"/>
      <c r="I146" s="17">
        <f>ROUND(_xll.HPVAL($A$129,$G$7,$A$88,$G$8,"YTD","CORP")/1000000,1)</f>
        <v>-911.8</v>
      </c>
      <c r="J146" s="24"/>
      <c r="K146" s="44">
        <f t="shared" si="36"/>
        <v>0</v>
      </c>
      <c r="M146" s="17">
        <f>ROUND(_xll.HPVAL($A$129,$I$7,$A$88,$I$8,"YTD","CORP")/1000000,1)</f>
        <v>-911.8</v>
      </c>
      <c r="N146" s="24"/>
      <c r="O146" s="44">
        <f t="shared" si="37"/>
        <v>0</v>
      </c>
      <c r="Q146" s="17">
        <f>ROUND(_xll.HPVAL($A$129,$K$7,$A$88,$K$8,"YTD","CORP")/1000000,1)</f>
        <v>0</v>
      </c>
      <c r="R146" s="24"/>
      <c r="S146" s="44">
        <f t="shared" si="38"/>
        <v>-911.8</v>
      </c>
      <c r="U146" s="17">
        <f>ROUND(_xll.HPVAL($A$129,$M$7,$A$88,$M$8,"YTD","CORP")/1000000,1)</f>
        <v>0</v>
      </c>
      <c r="V146" s="24"/>
      <c r="W146" s="44">
        <f t="shared" si="39"/>
        <v>0</v>
      </c>
      <c r="Y146" s="17">
        <f>ROUND(_xll.HPVAL($A$129,$O$7,$A$88,$O$8,"YTD","CORP")/1000000,1)</f>
        <v>0</v>
      </c>
      <c r="Z146" s="24"/>
      <c r="AA146" s="44">
        <f t="shared" si="40"/>
        <v>0</v>
      </c>
      <c r="AC146" s="17">
        <f>ROUND(_xll.HPVAL($A$129,$Q$7,$A$88,$Q$8,"YTD","CORP")/1000000,1)</f>
        <v>0</v>
      </c>
      <c r="AD146" s="24"/>
      <c r="AE146" s="44">
        <f t="shared" si="41"/>
        <v>0</v>
      </c>
      <c r="AG146" s="17">
        <f>ROUND(_xll.HPVAL($A$129,$S$7,$A$88,$S$8,"YTD","CORP")/1000000,1)</f>
        <v>0</v>
      </c>
      <c r="AH146" s="24"/>
      <c r="AI146" s="44">
        <f t="shared" si="42"/>
        <v>0</v>
      </c>
      <c r="AK146" s="17">
        <f>ROUND(_xll.HPVAL($A$129,$U$7,$A$88,$U$8,"YTD","CORP")/1000000,1)</f>
        <v>0</v>
      </c>
      <c r="AL146" s="24"/>
      <c r="AM146" s="44">
        <f t="shared" si="43"/>
        <v>0</v>
      </c>
      <c r="AO146" s="17">
        <f>ROUND(_xll.HPVAL($A$129,$W$7,$A$88,$W$8,"YTD","CORP")/1000000,1)</f>
        <v>0</v>
      </c>
      <c r="AP146" s="24"/>
      <c r="AQ146" s="44">
        <f t="shared" si="44"/>
        <v>0</v>
      </c>
      <c r="AS146" s="17">
        <f>ROUND(_xll.HPVAL($A$129,$Y$7,$A$88,$Y$8,"YTD","CORP")/1000000,1)</f>
        <v>0</v>
      </c>
      <c r="AT146" s="24"/>
      <c r="AU146" s="44">
        <f t="shared" si="45"/>
        <v>0</v>
      </c>
      <c r="AW146" s="17">
        <f>ROUND(_xll.HPVAL($A$129,$AA$7,$A$88,$AA$8,"YTD","CORP")/1000000,1)</f>
        <v>0</v>
      </c>
      <c r="AX146" s="24"/>
      <c r="AY146" s="44">
        <f t="shared" si="46"/>
        <v>0</v>
      </c>
    </row>
    <row r="147" spans="1:51" x14ac:dyDescent="0.25">
      <c r="A147" s="42" t="s">
        <v>72</v>
      </c>
      <c r="C147" s="17">
        <f>ROUND(_xll.HPVAL($A$129,$A$7,A147,$A$8,"YTD","CORP")/1000000,1)</f>
        <v>0</v>
      </c>
      <c r="D147" s="17"/>
      <c r="E147" s="17">
        <f>ROUND(_xll.HPVAL($A$129,$E$7,A147,$E$8,"YTD","CORP")/1000000,1)</f>
        <v>0</v>
      </c>
      <c r="G147" s="44">
        <f t="shared" si="35"/>
        <v>0</v>
      </c>
      <c r="H147" s="9"/>
      <c r="I147" s="17">
        <f>ROUND(_xll.HPVAL($A$129,$G$7,$A$89,$G$8,"YTD","CORP")/1000000,1)</f>
        <v>0</v>
      </c>
      <c r="J147" s="24"/>
      <c r="K147" s="44">
        <f t="shared" si="36"/>
        <v>0</v>
      </c>
      <c r="M147" s="17">
        <f>ROUND(_xll.HPVAL($A$129,$I$7,$A$89,$I$8,"YTD","CORP")/1000000,1)</f>
        <v>0</v>
      </c>
      <c r="N147" s="24"/>
      <c r="O147" s="44">
        <f t="shared" si="37"/>
        <v>0</v>
      </c>
      <c r="Q147" s="17">
        <f>ROUND(_xll.HPVAL($A$129,$K$7,$A$89,$K$8,"YTD","CORP")/1000000,1)</f>
        <v>0</v>
      </c>
      <c r="R147" s="24"/>
      <c r="S147" s="44">
        <f t="shared" si="38"/>
        <v>0</v>
      </c>
      <c r="U147" s="17">
        <f>ROUND(_xll.HPVAL($A$129,$M$7,$A$89,$M$8,"YTD","CORP")/1000000,1)</f>
        <v>0</v>
      </c>
      <c r="V147" s="24"/>
      <c r="W147" s="44">
        <f t="shared" si="39"/>
        <v>0</v>
      </c>
      <c r="Y147" s="17">
        <f>ROUND(_xll.HPVAL($A$129,$O$7,$A$89,$O$8,"YTD","CORP")/1000000,1)</f>
        <v>0</v>
      </c>
      <c r="Z147" s="24"/>
      <c r="AA147" s="44">
        <f t="shared" si="40"/>
        <v>0</v>
      </c>
      <c r="AC147" s="17">
        <f>ROUND(_xll.HPVAL($A$129,$Q$7,$A$89,$Q$8,"YTD","CORP")/1000000,1)</f>
        <v>0</v>
      </c>
      <c r="AD147" s="24"/>
      <c r="AE147" s="44">
        <f t="shared" si="41"/>
        <v>0</v>
      </c>
      <c r="AG147" s="17">
        <f>ROUND(_xll.HPVAL($A$129,$S$7,$A$89,$S$8,"YTD","CORP")/1000000,1)</f>
        <v>0</v>
      </c>
      <c r="AH147" s="24"/>
      <c r="AI147" s="44">
        <f t="shared" si="42"/>
        <v>0</v>
      </c>
      <c r="AK147" s="17">
        <f>ROUND(_xll.HPVAL($A$129,$U$7,$A$89,$U$8,"YTD","CORP")/1000000,1)</f>
        <v>0</v>
      </c>
      <c r="AL147" s="24"/>
      <c r="AM147" s="44">
        <f t="shared" si="43"/>
        <v>0</v>
      </c>
      <c r="AO147" s="17">
        <f>ROUND(_xll.HPVAL($A$129,$W$7,$A$89,$W$8,"YTD","CORP")/1000000,1)</f>
        <v>0</v>
      </c>
      <c r="AP147" s="24"/>
      <c r="AQ147" s="44">
        <f t="shared" si="44"/>
        <v>0</v>
      </c>
      <c r="AS147" s="17">
        <f>ROUND(_xll.HPVAL($A$129,$Y$7,$A$89,$Y$8,"YTD","CORP")/1000000,1)</f>
        <v>0</v>
      </c>
      <c r="AT147" s="24"/>
      <c r="AU147" s="44">
        <f t="shared" si="45"/>
        <v>0</v>
      </c>
      <c r="AW147" s="17">
        <f>ROUND(_xll.HPVAL($A$129,$AA$7,$A$89,$AA$8,"YTD","CORP")/1000000,1)</f>
        <v>0</v>
      </c>
      <c r="AX147" s="24"/>
      <c r="AY147" s="44">
        <f t="shared" si="46"/>
        <v>0</v>
      </c>
    </row>
    <row r="148" spans="1:51" x14ac:dyDescent="0.25">
      <c r="A148" s="42" t="s">
        <v>73</v>
      </c>
      <c r="C148" s="17">
        <f>-ROUND(_xll.HPVAL($A$129,$A$7,A148,$A$8,"YTD","CORP")/1000000,1)</f>
        <v>0</v>
      </c>
      <c r="D148" s="17"/>
      <c r="E148" s="17">
        <f>-ROUND(_xll.HPVAL($A$129,$E$7,A148,$E$8,"YTD","CORP")/1000000,1)</f>
        <v>0</v>
      </c>
      <c r="G148" s="44">
        <f>C148-E148</f>
        <v>0</v>
      </c>
      <c r="H148" s="9"/>
      <c r="I148" s="17">
        <f>-ROUND(_xll.HPVAL($A$129,$G$7,$A$90,$G$8,"YTD","CORP")/1000000,1)</f>
        <v>0</v>
      </c>
      <c r="J148" s="24"/>
      <c r="K148" s="44">
        <f>I148-J148</f>
        <v>0</v>
      </c>
      <c r="M148" s="17">
        <f>-ROUND(_xll.HPVAL($A$129,$I$7,$A$90,$I$8,"YTD","CORP")/1000000,1)</f>
        <v>0</v>
      </c>
      <c r="N148" s="24"/>
      <c r="O148" s="44">
        <f>M148-N148</f>
        <v>0</v>
      </c>
      <c r="Q148" s="17">
        <f>-ROUND(_xll.HPVAL($A$129,$K$7,$A$90,$K$8,"YTD","CORP")/1000000,1)</f>
        <v>0</v>
      </c>
      <c r="R148" s="24"/>
      <c r="S148" s="44">
        <f>Q148-R148</f>
        <v>0</v>
      </c>
      <c r="U148" s="17">
        <f>-ROUND(_xll.HPVAL($A$129,$M$7,$A$90,$M$8,"YTD","CORP")/1000000,1)</f>
        <v>0</v>
      </c>
      <c r="V148" s="24"/>
      <c r="W148" s="44">
        <f>U148-V148</f>
        <v>0</v>
      </c>
      <c r="Y148" s="17">
        <f>-ROUND(_xll.HPVAL($A$129,$O$7,$A$90,$O$8,"YTD","CORP")/1000000,1)</f>
        <v>0</v>
      </c>
      <c r="Z148" s="24"/>
      <c r="AA148" s="44">
        <f>Y148-Z148</f>
        <v>0</v>
      </c>
      <c r="AC148" s="17">
        <f>-ROUND(_xll.HPVAL($A$129,$Q$7,$A$90,$Q$8,"YTD","CORP")/1000000,1)</f>
        <v>0</v>
      </c>
      <c r="AD148" s="24"/>
      <c r="AE148" s="44">
        <f>AC148-AD148</f>
        <v>0</v>
      </c>
      <c r="AG148" s="17">
        <f>-ROUND(_xll.HPVAL($A$129,$S$7,$A$90,$S$8,"YTD","CORP")/1000000,1)</f>
        <v>0</v>
      </c>
      <c r="AH148" s="24"/>
      <c r="AI148" s="44">
        <f>AG148-AH148</f>
        <v>0</v>
      </c>
      <c r="AK148" s="17">
        <f>-ROUND(_xll.HPVAL($A$129,$U$7,$A$90,$U$8,"YTD","CORP")/1000000,1)</f>
        <v>0</v>
      </c>
      <c r="AL148" s="24"/>
      <c r="AM148" s="44">
        <f>AK148-AL148</f>
        <v>0</v>
      </c>
      <c r="AO148" s="17">
        <f>-ROUND(_xll.HPVAL($A$129,$W$7,$A$90,$W$8,"YTD","CORP")/1000000,1)</f>
        <v>0</v>
      </c>
      <c r="AP148" s="24"/>
      <c r="AQ148" s="44">
        <f>AO148-AP148</f>
        <v>0</v>
      </c>
      <c r="AS148" s="17">
        <f>-ROUND(_xll.HPVAL($A$129,$Y$7,$A$90,$Y$8,"YTD","CORP")/1000000,1)</f>
        <v>0</v>
      </c>
      <c r="AT148" s="24"/>
      <c r="AU148" s="44">
        <f>AS148-AT148</f>
        <v>0</v>
      </c>
      <c r="AW148" s="17">
        <f>-ROUND(_xll.HPVAL($A$129,$AA$7,$A$90,$AA$8,"YTD","CORP")/1000000,1)</f>
        <v>0</v>
      </c>
      <c r="AX148" s="24"/>
      <c r="AY148" s="44">
        <f>AW148-AX148</f>
        <v>0</v>
      </c>
    </row>
    <row r="149" spans="1:51" x14ac:dyDescent="0.25">
      <c r="A149" s="42" t="s">
        <v>74</v>
      </c>
      <c r="C149" s="17">
        <v>0</v>
      </c>
      <c r="D149" s="17"/>
      <c r="E149" s="17">
        <f>ROUND(_xll.HPVAL($A$129,$E$7,A149,$E$8,"YTD","CORP")/1000000,1)</f>
        <v>0</v>
      </c>
      <c r="G149" s="44">
        <f>-C149+E149</f>
        <v>0</v>
      </c>
      <c r="H149" s="9"/>
      <c r="I149" s="17">
        <f>-ROUND(_xll.HPVAL($A$129,$G$7,$A$91,$G$8,"YTD","CORP")/1000000,1)</f>
        <v>0</v>
      </c>
      <c r="J149" s="24"/>
      <c r="K149" s="44">
        <f t="shared" ref="K149:K154" si="47">+E149-I149</f>
        <v>0</v>
      </c>
      <c r="M149" s="17">
        <f>-ROUND(_xll.HPVAL($A$129,$I$7,$A$91,$I$8,"YTD","CORP")/1000000,1)</f>
        <v>0</v>
      </c>
      <c r="N149" s="24"/>
      <c r="O149" s="44">
        <f t="shared" ref="O149:O154" si="48">+I149-M149</f>
        <v>0</v>
      </c>
      <c r="Q149" s="17">
        <f>-ROUND(_xll.HPVAL($A$129,$K$7,$A$91,$K$8,"YTD","CORP")/1000000,1)</f>
        <v>0</v>
      </c>
      <c r="R149" s="24"/>
      <c r="S149" s="44">
        <f t="shared" ref="S149:S154" si="49">+M149-Q149</f>
        <v>0</v>
      </c>
      <c r="U149" s="17">
        <f>-ROUND(_xll.HPVAL($A$129,$M$7,$A$91,$M$8,"YTD","CORP")/1000000,1)</f>
        <v>0</v>
      </c>
      <c r="V149" s="24"/>
      <c r="W149" s="44">
        <f t="shared" ref="W149:W154" si="50">+Q149-U149</f>
        <v>0</v>
      </c>
      <c r="Y149" s="17">
        <f>-ROUND(_xll.HPVAL($A$129,$O$7,$A$91,$O$8,"YTD","CORP")/1000000,1)</f>
        <v>0</v>
      </c>
      <c r="Z149" s="24"/>
      <c r="AA149" s="44">
        <f t="shared" ref="AA149:AA154" si="51">+U149-Y149</f>
        <v>0</v>
      </c>
      <c r="AC149" s="17">
        <f>-ROUND(_xll.HPVAL($A$129,$Q$7,$A$91,$Q$8,"YTD","CORP")/1000000,1)</f>
        <v>0</v>
      </c>
      <c r="AD149" s="24"/>
      <c r="AE149" s="44">
        <f t="shared" ref="AE149:AE154" si="52">+Y149-AC149</f>
        <v>0</v>
      </c>
      <c r="AG149" s="17">
        <f>-ROUND(_xll.HPVAL($A$129,$S$7,$A$91,$S$8,"YTD","CORP")/1000000,1)</f>
        <v>0</v>
      </c>
      <c r="AH149" s="24"/>
      <c r="AI149" s="44">
        <f t="shared" ref="AI149:AI154" si="53">+AC149-AG149</f>
        <v>0</v>
      </c>
      <c r="AK149" s="17">
        <f>-ROUND(_xll.HPVAL($A$129,$U$7,$A$91,$U$8,"YTD","CORP")/1000000,1)</f>
        <v>0</v>
      </c>
      <c r="AL149" s="24"/>
      <c r="AM149" s="44">
        <f t="shared" ref="AM149:AM154" si="54">+AG149-AK149</f>
        <v>0</v>
      </c>
      <c r="AO149" s="17">
        <f>-ROUND(_xll.HPVAL($A$129,$W$7,$A$91,$W$8,"YTD","CORP")/1000000,1)</f>
        <v>0</v>
      </c>
      <c r="AP149" s="24"/>
      <c r="AQ149" s="44">
        <f t="shared" ref="AQ149:AQ154" si="55">+AK149-AO149</f>
        <v>0</v>
      </c>
      <c r="AS149" s="17">
        <f>-ROUND(_xll.HPVAL($A$129,$Y$7,$A$91,$Y$8,"YTD","CORP")/1000000,1)</f>
        <v>0</v>
      </c>
      <c r="AT149" s="24"/>
      <c r="AU149" s="44">
        <f t="shared" ref="AU149:AU154" si="56">+AO149-AS149</f>
        <v>0</v>
      </c>
      <c r="AW149" s="17">
        <f>-ROUND(_xll.HPVAL($A$129,$AA$7,$A$91,$AA$8,"YTD","CORP")/1000000,1)</f>
        <v>0</v>
      </c>
      <c r="AX149" s="24"/>
      <c r="AY149" s="44">
        <f t="shared" ref="AY149:AY154" si="57">+AS149-AW149</f>
        <v>0</v>
      </c>
    </row>
    <row r="150" spans="1:51" x14ac:dyDescent="0.25">
      <c r="A150" s="42" t="s">
        <v>75</v>
      </c>
      <c r="C150" s="17">
        <v>0</v>
      </c>
      <c r="D150" s="17"/>
      <c r="E150" s="17">
        <f>ROUND(_xll.HPVAL($A$129,$E$7,A150,$E$8,"YTD","CORP")/1000000,1)</f>
        <v>0</v>
      </c>
      <c r="G150" s="44">
        <f>-C150+E150</f>
        <v>0</v>
      </c>
      <c r="H150" s="9"/>
      <c r="I150" s="17">
        <f>-ROUND(_xll.HPVAL($A$129,$G$7,$A$92,$G$8,"YTD","CORP")/1000000,1)</f>
        <v>0</v>
      </c>
      <c r="J150" s="24"/>
      <c r="K150" s="44">
        <f t="shared" si="47"/>
        <v>0</v>
      </c>
      <c r="M150" s="17">
        <f>-ROUND(_xll.HPVAL($A$129,$I$7,$A$92,$I$8,"YTD","CORP")/1000000,1)</f>
        <v>0</v>
      </c>
      <c r="N150" s="24"/>
      <c r="O150" s="44">
        <f t="shared" si="48"/>
        <v>0</v>
      </c>
      <c r="Q150" s="17">
        <f>-ROUND(_xll.HPVAL($A$129,$K$7,$A$92,$K$8,"YTD","CORP")/1000000,1)</f>
        <v>0</v>
      </c>
      <c r="R150" s="24"/>
      <c r="S150" s="44">
        <f t="shared" si="49"/>
        <v>0</v>
      </c>
      <c r="U150" s="17">
        <f>-ROUND(_xll.HPVAL($A$129,$M$7,$A$92,$M$8,"YTD","CORP")/1000000,1)</f>
        <v>0</v>
      </c>
      <c r="V150" s="24"/>
      <c r="W150" s="44">
        <f t="shared" si="50"/>
        <v>0</v>
      </c>
      <c r="Y150" s="17">
        <f>-ROUND(_xll.HPVAL($A$129,$O$7,$A$92,$O$8,"YTD","CORP")/1000000,1)</f>
        <v>0</v>
      </c>
      <c r="Z150" s="24"/>
      <c r="AA150" s="44">
        <f t="shared" si="51"/>
        <v>0</v>
      </c>
      <c r="AC150" s="17">
        <f>-ROUND(_xll.HPVAL($A$129,$Q$7,$A$92,$Q$8,"YTD","CORP")/1000000,1)</f>
        <v>0</v>
      </c>
      <c r="AD150" s="24"/>
      <c r="AE150" s="44">
        <f t="shared" si="52"/>
        <v>0</v>
      </c>
      <c r="AG150" s="17">
        <f>-ROUND(_xll.HPVAL($A$129,$S$7,$A$92,$S$8,"YTD","CORP")/1000000,1)</f>
        <v>0</v>
      </c>
      <c r="AH150" s="24"/>
      <c r="AI150" s="44">
        <f t="shared" si="53"/>
        <v>0</v>
      </c>
      <c r="AK150" s="17">
        <f>-ROUND(_xll.HPVAL($A$129,$U$7,$A$92,$U$8,"YTD","CORP")/1000000,1)</f>
        <v>0</v>
      </c>
      <c r="AL150" s="24"/>
      <c r="AM150" s="44">
        <f t="shared" si="54"/>
        <v>0</v>
      </c>
      <c r="AO150" s="17">
        <f>-ROUND(_xll.HPVAL($A$129,$W$7,$A$92,$W$8,"YTD","CORP")/1000000,1)</f>
        <v>0</v>
      </c>
      <c r="AP150" s="24"/>
      <c r="AQ150" s="44">
        <f t="shared" si="55"/>
        <v>0</v>
      </c>
      <c r="AS150" s="17">
        <f>-ROUND(_xll.HPVAL($A$129,$Y$7,$A$92,$Y$8,"YTD","CORP")/1000000,1)</f>
        <v>0</v>
      </c>
      <c r="AT150" s="24"/>
      <c r="AU150" s="44">
        <f t="shared" si="56"/>
        <v>0</v>
      </c>
      <c r="AW150" s="17">
        <f>-ROUND(_xll.HPVAL($A$129,$AA$7,$A$92,$AA$8,"YTD","CORP")/1000000,1)</f>
        <v>0</v>
      </c>
      <c r="AX150" s="24"/>
      <c r="AY150" s="44">
        <f t="shared" si="57"/>
        <v>0</v>
      </c>
    </row>
    <row r="151" spans="1:51" x14ac:dyDescent="0.25">
      <c r="A151" s="42" t="s">
        <v>76</v>
      </c>
      <c r="C151" s="17">
        <f>ROUND(_xll.HPVAL($A$129,$A$7,A151,$A$8,"YTD","CORP")/1000000,1)</f>
        <v>0</v>
      </c>
      <c r="D151" s="17"/>
      <c r="E151" s="17">
        <f>ROUND(_xll.HPVAL($A$129,$E$7,A151,$E$8,"YTD","CORP")/1000000,1)</f>
        <v>0</v>
      </c>
      <c r="G151" s="44">
        <f>+C151-E151</f>
        <v>0</v>
      </c>
      <c r="H151" s="9"/>
      <c r="I151" s="17">
        <f>ROUND(_xll.HPVAL($A$129,$G$7,$A$93,$G$8,"YTD","CORP")/1000000,1)</f>
        <v>0</v>
      </c>
      <c r="J151" s="24"/>
      <c r="K151" s="44">
        <f t="shared" si="47"/>
        <v>0</v>
      </c>
      <c r="M151" s="17">
        <f>ROUND(_xll.HPVAL($A$129,$I$7,$A$93,$I$8,"YTD","CORP")/1000000,1)</f>
        <v>0</v>
      </c>
      <c r="N151" s="24"/>
      <c r="O151" s="44">
        <f t="shared" si="48"/>
        <v>0</v>
      </c>
      <c r="Q151" s="17">
        <f>ROUND(_xll.HPVAL($A$129,$K$7,$A$93,$K$8,"YTD","CORP")/1000000,1)</f>
        <v>0</v>
      </c>
      <c r="R151" s="24"/>
      <c r="S151" s="44">
        <f t="shared" si="49"/>
        <v>0</v>
      </c>
      <c r="U151" s="17">
        <f>ROUND(_xll.HPVAL($A$129,$M$7,$A$93,$M$8,"YTD","CORP")/1000000,1)</f>
        <v>0</v>
      </c>
      <c r="V151" s="24"/>
      <c r="W151" s="44">
        <f t="shared" si="50"/>
        <v>0</v>
      </c>
      <c r="Y151" s="17">
        <f>ROUND(_xll.HPVAL($A$129,$O$7,$A$93,$O$8,"YTD","CORP")/1000000,1)</f>
        <v>0</v>
      </c>
      <c r="Z151" s="24"/>
      <c r="AA151" s="44">
        <f t="shared" si="51"/>
        <v>0</v>
      </c>
      <c r="AC151" s="17">
        <f>ROUND(_xll.HPVAL($A$129,$Q$7,$A$93,$Q$8,"YTD","CORP")/1000000,1)</f>
        <v>0</v>
      </c>
      <c r="AD151" s="24"/>
      <c r="AE151" s="44">
        <f t="shared" si="52"/>
        <v>0</v>
      </c>
      <c r="AG151" s="17">
        <f>ROUND(_xll.HPVAL($A$129,$S$7,$A$93,$S$8,"YTD","CORP")/1000000,1)</f>
        <v>0</v>
      </c>
      <c r="AH151" s="24"/>
      <c r="AI151" s="44">
        <f t="shared" si="53"/>
        <v>0</v>
      </c>
      <c r="AK151" s="17">
        <f>ROUND(_xll.HPVAL($A$129,$U$7,$A$93,$U$8,"YTD","CORP")/1000000,1)</f>
        <v>0</v>
      </c>
      <c r="AL151" s="24"/>
      <c r="AM151" s="44">
        <f t="shared" si="54"/>
        <v>0</v>
      </c>
      <c r="AO151" s="17">
        <f>ROUND(_xll.HPVAL($A$129,$W$7,$A$93,$W$8,"YTD","CORP")/1000000,1)</f>
        <v>0</v>
      </c>
      <c r="AP151" s="24"/>
      <c r="AQ151" s="44">
        <f t="shared" si="55"/>
        <v>0</v>
      </c>
      <c r="AS151" s="17">
        <f>ROUND(_xll.HPVAL($A$129,$Y$7,$A$93,$Y$8,"YTD","CORP")/1000000,1)</f>
        <v>0</v>
      </c>
      <c r="AT151" s="24"/>
      <c r="AU151" s="44">
        <f t="shared" si="56"/>
        <v>0</v>
      </c>
      <c r="AW151" s="17">
        <f>ROUND(_xll.HPVAL($A$129,$AA$7,$A$93,$AA$8,"YTD","CORP")/1000000,1)</f>
        <v>0</v>
      </c>
      <c r="AX151" s="24"/>
      <c r="AY151" s="44">
        <f t="shared" si="57"/>
        <v>0</v>
      </c>
    </row>
    <row r="152" spans="1:51" x14ac:dyDescent="0.25">
      <c r="A152" s="42" t="s">
        <v>77</v>
      </c>
      <c r="C152" s="17">
        <f>ROUND(_xll.HPVAL($A$129,$A$7,A152,$A$8,"YTD","CORP")/1000000,1)</f>
        <v>0</v>
      </c>
      <c r="D152" s="17"/>
      <c r="E152" s="17">
        <f>ROUND(_xll.HPVAL($A$129,$E$7,A152,$E$8,"YTD","CORP")/1000000,1)</f>
        <v>0</v>
      </c>
      <c r="G152" s="44">
        <f>+C152-E152</f>
        <v>0</v>
      </c>
      <c r="H152" s="9"/>
      <c r="I152" s="17">
        <f>ROUND(_xll.HPVAL($A$129,$G$7,$A$94,$G$8,"YTD","CORP")/1000000,1)</f>
        <v>0</v>
      </c>
      <c r="J152" s="24"/>
      <c r="K152" s="44">
        <f t="shared" si="47"/>
        <v>0</v>
      </c>
      <c r="M152" s="17">
        <f>ROUND(_xll.HPVAL($A$129,$I$7,$A$94,$I$8,"YTD","CORP")/1000000,1)</f>
        <v>0</v>
      </c>
      <c r="N152" s="24"/>
      <c r="O152" s="44">
        <f t="shared" si="48"/>
        <v>0</v>
      </c>
      <c r="Q152" s="17">
        <f>ROUND(_xll.HPVAL($A$129,$K$7,$A$94,$K$8,"YTD","CORP")/1000000,1)</f>
        <v>0</v>
      </c>
      <c r="R152" s="24"/>
      <c r="S152" s="44">
        <f t="shared" si="49"/>
        <v>0</v>
      </c>
      <c r="U152" s="17">
        <f>ROUND(_xll.HPVAL($A$129,$M$7,$A$94,$M$8,"YTD","CORP")/1000000,1)</f>
        <v>0</v>
      </c>
      <c r="V152" s="24"/>
      <c r="W152" s="44">
        <f t="shared" si="50"/>
        <v>0</v>
      </c>
      <c r="Y152" s="17">
        <f>ROUND(_xll.HPVAL($A$129,$O$7,$A$94,$O$8,"YTD","CORP")/1000000,1)</f>
        <v>0</v>
      </c>
      <c r="Z152" s="24"/>
      <c r="AA152" s="44">
        <f t="shared" si="51"/>
        <v>0</v>
      </c>
      <c r="AC152" s="17">
        <f>ROUND(_xll.HPVAL($A$129,$Q$7,$A$94,$Q$8,"YTD","CORP")/1000000,1)</f>
        <v>0</v>
      </c>
      <c r="AD152" s="24"/>
      <c r="AE152" s="44">
        <f t="shared" si="52"/>
        <v>0</v>
      </c>
      <c r="AG152" s="17">
        <f>ROUND(_xll.HPVAL($A$129,$S$7,$A$94,$S$8,"YTD","CORP")/1000000,1)</f>
        <v>0</v>
      </c>
      <c r="AH152" s="24"/>
      <c r="AI152" s="44">
        <f t="shared" si="53"/>
        <v>0</v>
      </c>
      <c r="AK152" s="17">
        <f>ROUND(_xll.HPVAL($A$129,$U$7,$A$94,$U$8,"YTD","CORP")/1000000,1)</f>
        <v>0</v>
      </c>
      <c r="AL152" s="24"/>
      <c r="AM152" s="44">
        <f t="shared" si="54"/>
        <v>0</v>
      </c>
      <c r="AO152" s="17">
        <f>ROUND(_xll.HPVAL($A$129,$W$7,$A$94,$W$8,"YTD","CORP")/1000000,1)</f>
        <v>0</v>
      </c>
      <c r="AP152" s="24"/>
      <c r="AQ152" s="44">
        <f t="shared" si="55"/>
        <v>0</v>
      </c>
      <c r="AS152" s="17">
        <f>ROUND(_xll.HPVAL($A$129,$Y$7,$A$94,$Y$8,"YTD","CORP")/1000000,1)</f>
        <v>0</v>
      </c>
      <c r="AT152" s="24"/>
      <c r="AU152" s="44">
        <f t="shared" si="56"/>
        <v>0</v>
      </c>
      <c r="AW152" s="17">
        <f>ROUND(_xll.HPVAL($A$129,$AA$7,$A$94,$AA$8,"YTD","CORP")/1000000,1)</f>
        <v>0</v>
      </c>
      <c r="AX152" s="24"/>
      <c r="AY152" s="44">
        <f t="shared" si="57"/>
        <v>0</v>
      </c>
    </row>
    <row r="153" spans="1:51" x14ac:dyDescent="0.25">
      <c r="A153" s="42" t="s">
        <v>78</v>
      </c>
      <c r="C153" s="17">
        <f>ROUND(_xll.HPVAL($A$129,$A$7,A153,$A$8,"YTD","CORP")/1000000,1)</f>
        <v>-18.5</v>
      </c>
      <c r="D153" s="17"/>
      <c r="E153" s="17">
        <v>0</v>
      </c>
      <c r="G153" s="44">
        <f>+C153-E153</f>
        <v>-18.5</v>
      </c>
      <c r="H153" s="9"/>
      <c r="I153" s="17">
        <v>0</v>
      </c>
      <c r="J153" s="24"/>
      <c r="K153" s="44">
        <f t="shared" si="47"/>
        <v>0</v>
      </c>
      <c r="M153" s="17">
        <v>0</v>
      </c>
      <c r="N153" s="24"/>
      <c r="O153" s="44">
        <f t="shared" si="48"/>
        <v>0</v>
      </c>
      <c r="Q153" s="17">
        <v>0</v>
      </c>
      <c r="R153" s="24"/>
      <c r="S153" s="44">
        <f t="shared" si="49"/>
        <v>0</v>
      </c>
      <c r="U153" s="17">
        <v>0</v>
      </c>
      <c r="V153" s="24"/>
      <c r="W153" s="44">
        <f t="shared" si="50"/>
        <v>0</v>
      </c>
      <c r="Y153" s="17">
        <v>0</v>
      </c>
      <c r="Z153" s="24"/>
      <c r="AA153" s="44">
        <f t="shared" si="51"/>
        <v>0</v>
      </c>
      <c r="AC153" s="17">
        <v>0</v>
      </c>
      <c r="AD153" s="24"/>
      <c r="AE153" s="44">
        <f t="shared" si="52"/>
        <v>0</v>
      </c>
      <c r="AG153" s="17">
        <v>0</v>
      </c>
      <c r="AH153" s="24"/>
      <c r="AI153" s="44">
        <f t="shared" si="53"/>
        <v>0</v>
      </c>
      <c r="AK153" s="17">
        <v>0</v>
      </c>
      <c r="AL153" s="24"/>
      <c r="AM153" s="44">
        <f t="shared" si="54"/>
        <v>0</v>
      </c>
      <c r="AO153" s="17">
        <v>0</v>
      </c>
      <c r="AP153" s="24"/>
      <c r="AQ153" s="44">
        <f t="shared" si="55"/>
        <v>0</v>
      </c>
      <c r="AS153" s="17">
        <v>0</v>
      </c>
      <c r="AT153" s="24"/>
      <c r="AU153" s="44">
        <f t="shared" si="56"/>
        <v>0</v>
      </c>
      <c r="AW153" s="17">
        <v>0</v>
      </c>
      <c r="AX153" s="24"/>
      <c r="AY153" s="44">
        <f t="shared" si="57"/>
        <v>0</v>
      </c>
    </row>
    <row r="154" spans="1:51" x14ac:dyDescent="0.25">
      <c r="A154" s="42" t="s">
        <v>79</v>
      </c>
      <c r="C154" s="17">
        <f>ROUND(_xll.HPVAL($A$129,$A$7,A154,$A$8,"YTD","CORP")/1000000,1)</f>
        <v>0</v>
      </c>
      <c r="D154" s="17"/>
      <c r="E154" s="17">
        <f>ROUND(_xll.HPVAL($A$129,$E$7,A154,$E$8,"YTD","CORP")/1000000,1)</f>
        <v>0</v>
      </c>
      <c r="G154" s="45">
        <f>+C154-E154</f>
        <v>0</v>
      </c>
      <c r="H154" s="9"/>
      <c r="I154" s="17">
        <v>0</v>
      </c>
      <c r="J154" s="24"/>
      <c r="K154" s="45">
        <f t="shared" si="47"/>
        <v>0</v>
      </c>
      <c r="M154" s="17">
        <v>0</v>
      </c>
      <c r="N154" s="24"/>
      <c r="O154" s="45">
        <f t="shared" si="48"/>
        <v>0</v>
      </c>
      <c r="Q154" s="17">
        <v>0</v>
      </c>
      <c r="R154" s="24"/>
      <c r="S154" s="45">
        <f t="shared" si="49"/>
        <v>0</v>
      </c>
      <c r="U154" s="17">
        <v>0</v>
      </c>
      <c r="V154" s="24"/>
      <c r="W154" s="45">
        <f t="shared" si="50"/>
        <v>0</v>
      </c>
      <c r="Y154" s="17">
        <v>0</v>
      </c>
      <c r="Z154" s="24"/>
      <c r="AA154" s="45">
        <f t="shared" si="51"/>
        <v>0</v>
      </c>
      <c r="AC154" s="17">
        <v>0</v>
      </c>
      <c r="AD154" s="24"/>
      <c r="AE154" s="45">
        <f t="shared" si="52"/>
        <v>0</v>
      </c>
      <c r="AG154" s="17">
        <v>0</v>
      </c>
      <c r="AH154" s="24"/>
      <c r="AI154" s="45">
        <f t="shared" si="53"/>
        <v>0</v>
      </c>
      <c r="AK154" s="17">
        <v>0</v>
      </c>
      <c r="AL154" s="24"/>
      <c r="AM154" s="45">
        <f t="shared" si="54"/>
        <v>0</v>
      </c>
      <c r="AO154" s="17">
        <v>0</v>
      </c>
      <c r="AP154" s="24"/>
      <c r="AQ154" s="45">
        <f t="shared" si="55"/>
        <v>0</v>
      </c>
      <c r="AS154" s="17">
        <v>0</v>
      </c>
      <c r="AT154" s="24"/>
      <c r="AU154" s="45">
        <f t="shared" si="56"/>
        <v>0</v>
      </c>
      <c r="AW154" s="17">
        <v>0</v>
      </c>
      <c r="AX154" s="24"/>
      <c r="AY154" s="45">
        <f t="shared" si="57"/>
        <v>0</v>
      </c>
    </row>
    <row r="155" spans="1:51" ht="13.8" thickBot="1" x14ac:dyDescent="0.3">
      <c r="A155" s="41" t="s">
        <v>90</v>
      </c>
      <c r="G155" s="46">
        <f>SUM(G132:G154)</f>
        <v>0</v>
      </c>
      <c r="K155" s="46">
        <f>SUM(K132:K154)</f>
        <v>0</v>
      </c>
      <c r="O155" s="46">
        <f>SUM(O132:O154)</f>
        <v>0</v>
      </c>
      <c r="S155" s="46">
        <f>SUM(S132:S154)</f>
        <v>1316.3</v>
      </c>
      <c r="W155" s="46">
        <f>SUM(W132:W154)</f>
        <v>0</v>
      </c>
      <c r="AA155" s="46">
        <f>SUM(AA132:AA154)</f>
        <v>0</v>
      </c>
      <c r="AE155" s="46">
        <f>SUM(AE132:AE154)</f>
        <v>0</v>
      </c>
      <c r="AI155" s="46">
        <f>SUM(AI132:AI154)</f>
        <v>0</v>
      </c>
      <c r="AM155" s="46">
        <f>SUM(AM132:AM154)</f>
        <v>0</v>
      </c>
      <c r="AQ155" s="46">
        <f>SUM(AQ132:AQ154)</f>
        <v>0</v>
      </c>
      <c r="AU155" s="46">
        <f>SUM(AU132:AU154)</f>
        <v>0</v>
      </c>
      <c r="AY155" s="46">
        <f>SUM(AY132:AY154)</f>
        <v>0</v>
      </c>
    </row>
    <row r="156" spans="1:51" ht="13.8" thickTop="1" x14ac:dyDescent="0.25">
      <c r="A156" s="41"/>
    </row>
    <row r="157" spans="1:51" x14ac:dyDescent="0.25">
      <c r="A157" s="41" t="s">
        <v>91</v>
      </c>
      <c r="G157" s="43">
        <f>E99</f>
        <v>0</v>
      </c>
      <c r="K157" s="43">
        <f>SUM($E$41:G99)</f>
        <v>42307.212500000001</v>
      </c>
      <c r="O157" s="43">
        <f>SUM($E$41:I99)</f>
        <v>84492.118749999965</v>
      </c>
      <c r="S157" s="43">
        <f>SUM($E$41:K99)</f>
        <v>106645.52499999998</v>
      </c>
      <c r="W157" s="43">
        <f>SUM($E$41:M99)</f>
        <v>153651.98125000007</v>
      </c>
      <c r="AA157" s="43">
        <f>SUM($E$41:O99)</f>
        <v>157489.53750000006</v>
      </c>
      <c r="AE157" s="43">
        <f>SUM($E$41:Q99)</f>
        <v>199287.99375000005</v>
      </c>
      <c r="AI157" s="43">
        <f>SUM($E$41:S99)</f>
        <v>216580.35000000006</v>
      </c>
      <c r="AM157" s="43">
        <f>SUM($E$41:U99)</f>
        <v>258408.80625000008</v>
      </c>
      <c r="AQ157" s="43">
        <f>SUM($E$41:W99)</f>
        <v>265223.16250000009</v>
      </c>
      <c r="AU157" s="43">
        <f>SUM($E$41:Y99)</f>
        <v>307082.61875000014</v>
      </c>
      <c r="AY157" s="43">
        <f>SUM($E$41:AA99)</f>
        <v>313896.97500000015</v>
      </c>
    </row>
    <row r="158" spans="1:51" x14ac:dyDescent="0.25">
      <c r="A158" s="41" t="s">
        <v>92</v>
      </c>
      <c r="G158" s="43">
        <f>E101</f>
        <v>0</v>
      </c>
      <c r="K158" s="43">
        <f>SUM($E$43:G101)</f>
        <v>42733.412499999999</v>
      </c>
      <c r="O158" s="43">
        <f>SUM($E$43:I101)</f>
        <v>85195.918749999983</v>
      </c>
      <c r="S158" s="43">
        <f>SUM($E$43:K101)</f>
        <v>99419.02499999998</v>
      </c>
      <c r="W158" s="43">
        <f>SUM($E$43:M101)</f>
        <v>146425.48124999998</v>
      </c>
      <c r="AA158" s="43">
        <f>SUM($E$43:O101)</f>
        <v>149471.83750000002</v>
      </c>
      <c r="AE158" s="43">
        <f>SUM($E$43:Q101)</f>
        <v>191270.29375000004</v>
      </c>
      <c r="AI158" s="43">
        <f>SUM($E$43:S101)</f>
        <v>215188.15000000005</v>
      </c>
      <c r="AM158" s="43">
        <f>SUM($E$43:U101)</f>
        <v>257016.60625000004</v>
      </c>
      <c r="AQ158" s="43">
        <f>SUM($E$43:W101)</f>
        <v>270456.46250000002</v>
      </c>
      <c r="AU158" s="43">
        <f>SUM($E$43:Y101)</f>
        <v>312315.91875000019</v>
      </c>
      <c r="AY158" s="43">
        <f>SUM($E$43:AA101)</f>
        <v>325755.77500000014</v>
      </c>
    </row>
    <row r="163" spans="1:52" x14ac:dyDescent="0.25">
      <c r="A163" s="52" t="s">
        <v>105</v>
      </c>
    </row>
    <row r="164" spans="1:52" x14ac:dyDescent="0.25">
      <c r="E164" s="38"/>
      <c r="F164" s="38"/>
      <c r="G164" s="38" t="s">
        <v>54</v>
      </c>
      <c r="H164" s="38"/>
      <c r="I164" s="38"/>
      <c r="J164" s="38"/>
      <c r="K164" s="38" t="s">
        <v>55</v>
      </c>
      <c r="L164" s="38"/>
      <c r="M164" s="38"/>
      <c r="N164" s="38"/>
      <c r="O164" s="38" t="s">
        <v>81</v>
      </c>
      <c r="P164" s="38"/>
      <c r="Q164" s="38"/>
      <c r="R164" s="38"/>
      <c r="S164" s="38" t="s">
        <v>82</v>
      </c>
      <c r="T164" s="38"/>
      <c r="U164" s="38"/>
      <c r="V164" s="38"/>
      <c r="W164" s="38" t="s">
        <v>83</v>
      </c>
      <c r="X164" s="38"/>
      <c r="Y164" s="38"/>
      <c r="Z164" s="38"/>
      <c r="AA164" s="38" t="s">
        <v>84</v>
      </c>
      <c r="AB164" s="38"/>
      <c r="AC164" s="38"/>
      <c r="AD164" s="38"/>
      <c r="AE164" s="38" t="s">
        <v>85</v>
      </c>
      <c r="AF164" s="38"/>
      <c r="AG164" s="38"/>
      <c r="AH164" s="38"/>
      <c r="AI164" s="38" t="s">
        <v>86</v>
      </c>
      <c r="AJ164" s="38"/>
      <c r="AK164" s="38"/>
      <c r="AL164" s="38"/>
      <c r="AM164" s="38" t="s">
        <v>87</v>
      </c>
      <c r="AN164" s="38"/>
      <c r="AO164" s="38"/>
      <c r="AP164" s="38"/>
      <c r="AQ164" s="38" t="s">
        <v>88</v>
      </c>
      <c r="AR164" s="38"/>
      <c r="AS164" s="38"/>
      <c r="AT164" s="38"/>
      <c r="AU164" s="38" t="s">
        <v>89</v>
      </c>
      <c r="AV164" s="38"/>
      <c r="AW164" s="38"/>
      <c r="AX164" s="38"/>
      <c r="AY164" s="38" t="s">
        <v>56</v>
      </c>
    </row>
    <row r="165" spans="1:52" x14ac:dyDescent="0.25">
      <c r="C165" s="47">
        <v>36861</v>
      </c>
      <c r="D165" s="30"/>
      <c r="E165" s="48">
        <v>36892</v>
      </c>
      <c r="F165" s="38"/>
      <c r="G165" s="37" t="s">
        <v>80</v>
      </c>
      <c r="H165" s="38"/>
      <c r="I165" s="48">
        <v>36923</v>
      </c>
      <c r="J165" s="38"/>
      <c r="K165" s="37" t="s">
        <v>80</v>
      </c>
      <c r="L165" s="38"/>
      <c r="M165" s="48">
        <v>36951</v>
      </c>
      <c r="N165" s="38"/>
      <c r="O165" s="37" t="s">
        <v>80</v>
      </c>
      <c r="P165" s="38"/>
      <c r="Q165" s="48">
        <v>36982</v>
      </c>
      <c r="R165" s="38"/>
      <c r="S165" s="37" t="s">
        <v>80</v>
      </c>
      <c r="T165" s="38"/>
      <c r="U165" s="48">
        <v>37012</v>
      </c>
      <c r="V165" s="38"/>
      <c r="W165" s="37" t="s">
        <v>80</v>
      </c>
      <c r="X165" s="38"/>
      <c r="Y165" s="48">
        <v>37043</v>
      </c>
      <c r="Z165" s="38"/>
      <c r="AA165" s="37" t="s">
        <v>80</v>
      </c>
      <c r="AB165" s="38"/>
      <c r="AC165" s="48">
        <v>37073</v>
      </c>
      <c r="AD165" s="38"/>
      <c r="AE165" s="37" t="s">
        <v>80</v>
      </c>
      <c r="AF165" s="38"/>
      <c r="AG165" s="48">
        <v>37104</v>
      </c>
      <c r="AH165" s="38"/>
      <c r="AI165" s="37" t="s">
        <v>80</v>
      </c>
      <c r="AJ165" s="38"/>
      <c r="AK165" s="48">
        <v>37135</v>
      </c>
      <c r="AL165" s="38"/>
      <c r="AM165" s="37" t="s">
        <v>80</v>
      </c>
      <c r="AN165" s="38"/>
      <c r="AO165" s="48">
        <v>37165</v>
      </c>
      <c r="AP165" s="38"/>
      <c r="AQ165" s="37" t="s">
        <v>80</v>
      </c>
      <c r="AR165" s="38"/>
      <c r="AS165" s="48">
        <v>37196</v>
      </c>
      <c r="AT165" s="38"/>
      <c r="AU165" s="37" t="s">
        <v>80</v>
      </c>
      <c r="AV165" s="38"/>
      <c r="AW165" s="48">
        <v>37226</v>
      </c>
      <c r="AX165" s="38"/>
      <c r="AY165" s="37" t="s">
        <v>80</v>
      </c>
    </row>
    <row r="166" spans="1:52" x14ac:dyDescent="0.25">
      <c r="A166" s="9" t="s">
        <v>95</v>
      </c>
      <c r="C166" s="17"/>
      <c r="D166" s="17"/>
      <c r="E166" s="17">
        <f>-ROUND(_xll.HPVAL($A$129,$E$7,$A$108,$E$8,"YTD","CORP")/1000000,1)</f>
        <v>0</v>
      </c>
      <c r="G166" s="44">
        <f>E166</f>
        <v>0</v>
      </c>
      <c r="H166" s="9"/>
      <c r="I166" s="17">
        <f>-ROUND(_xll.HPVAL($A$129,$G$7,$A$108,$G$8,"YTD","CORP")/1000000,1)</f>
        <v>0</v>
      </c>
      <c r="J166" s="24"/>
      <c r="K166" s="44">
        <f>I166-G166</f>
        <v>0</v>
      </c>
      <c r="M166" s="17">
        <f>-ROUND(_xll.HPVAL($A$129,$I$7,$A$108,$I$8,"YTD","CORP")/1000000,1)</f>
        <v>0</v>
      </c>
      <c r="N166" s="24"/>
      <c r="O166" s="44">
        <f>M166-I166</f>
        <v>0</v>
      </c>
      <c r="Q166" s="17">
        <f>-ROUND(_xll.HPVAL($A$129,$K$7,$A$108,$K$8,"YTD","CORP")/1000000,1)</f>
        <v>0</v>
      </c>
      <c r="R166" s="24"/>
      <c r="S166" s="44">
        <f>Q166-M166</f>
        <v>0</v>
      </c>
      <c r="U166" s="17">
        <f>-ROUND(_xll.HPVAL($A$129,$M$7,$A$108,$M$8,"YTD","CORP")/1000000,1)</f>
        <v>0</v>
      </c>
      <c r="V166" s="24"/>
      <c r="W166" s="44">
        <f>U166-Q166</f>
        <v>0</v>
      </c>
      <c r="Y166" s="17">
        <f>-ROUND(_xll.HPVAL($A$129,$O$7,$A$108,$O$8,"YTD","CORP")/1000000,1)</f>
        <v>0</v>
      </c>
      <c r="Z166" s="24"/>
      <c r="AA166" s="44">
        <f>Y166-U166</f>
        <v>0</v>
      </c>
      <c r="AC166" s="17">
        <f>-ROUND(_xll.HPVAL($A$129,$Q$7,$A$108,$Q$8,"YTD","CORP")/1000000,1)</f>
        <v>0</v>
      </c>
      <c r="AD166" s="24"/>
      <c r="AE166" s="44">
        <f>AC166-Y166</f>
        <v>0</v>
      </c>
      <c r="AG166" s="17">
        <f>-ROUND(_xll.HPVAL($A$129,$S$7,$A$108,$S$8,"YTD","CORP")/1000000,1)</f>
        <v>0</v>
      </c>
      <c r="AH166" s="24"/>
      <c r="AI166" s="44">
        <f>AG166-AC166</f>
        <v>0</v>
      </c>
      <c r="AK166" s="17">
        <f>-ROUND(_xll.HPVAL($A$129,$U$7,$A$108,$U$8,"YTD","CORP")/1000000,1)</f>
        <v>0</v>
      </c>
      <c r="AL166" s="24"/>
      <c r="AM166" s="44">
        <f>AK166-AG166</f>
        <v>0</v>
      </c>
      <c r="AO166" s="17">
        <f>-ROUND(_xll.HPVAL($A$129,$W$7,$A$108,$W$8,"YTD","CORP")/1000000,1)</f>
        <v>0</v>
      </c>
      <c r="AP166" s="24"/>
      <c r="AQ166" s="44">
        <f>AO166-AK166</f>
        <v>0</v>
      </c>
      <c r="AS166" s="17">
        <f>-ROUND(_xll.HPVAL($A$129,$Y$7,$A$108,$Y$8,"YTD","CORP")/1000000,1)</f>
        <v>0</v>
      </c>
      <c r="AT166" s="24"/>
      <c r="AU166" s="44">
        <f>AS166-AO166</f>
        <v>0</v>
      </c>
      <c r="AW166" s="17">
        <f>-ROUND(_xll.HPVAL($A$129,$AA$7,$A$108,$AA$8,"YTD","CORP")/1000000,1)</f>
        <v>0</v>
      </c>
      <c r="AX166" s="24"/>
      <c r="AY166" s="44">
        <f>AW166-AS166</f>
        <v>0</v>
      </c>
    </row>
    <row r="167" spans="1:52" x14ac:dyDescent="0.25">
      <c r="A167" s="50" t="s">
        <v>96</v>
      </c>
      <c r="C167" s="17"/>
      <c r="D167" s="17"/>
      <c r="E167" s="17">
        <f>-ROUND(_xll.HPVAL($A$129,$E$7,$A$109,$E$8,"YTD","CORP")/1000000,1)</f>
        <v>0</v>
      </c>
      <c r="G167" s="44">
        <f>E167</f>
        <v>0</v>
      </c>
      <c r="H167" s="9"/>
      <c r="I167" s="17">
        <f>-ROUND(_xll.HPVAL($A$129,$G$7,$A$109,$G$8,"YTD","CORP")/1000000,1)</f>
        <v>0</v>
      </c>
      <c r="J167" s="24"/>
      <c r="K167" s="44">
        <f>I167-G167</f>
        <v>0</v>
      </c>
      <c r="M167" s="17">
        <f>-ROUND(_xll.HPVAL($A$129,$I$7,$A$109,$I$8,"YTD","CORP")/1000000,1)</f>
        <v>0</v>
      </c>
      <c r="N167" s="24"/>
      <c r="O167" s="44">
        <f>M167-I167</f>
        <v>0</v>
      </c>
      <c r="Q167" s="17">
        <f>-ROUND(_xll.HPVAL($A$129,$K$7,$A$109,$K$8,"YTD","CORP")/1000000,1)</f>
        <v>0</v>
      </c>
      <c r="R167" s="24"/>
      <c r="S167" s="44">
        <f>Q167-M167</f>
        <v>0</v>
      </c>
      <c r="U167" s="17">
        <f>-ROUND(_xll.HPVAL($A$129,$M$7,$A$109,$M$8,"YTD","CORP")/1000000,1)</f>
        <v>0</v>
      </c>
      <c r="V167" s="24"/>
      <c r="W167" s="44">
        <f>U167-Q167</f>
        <v>0</v>
      </c>
      <c r="Y167" s="17">
        <f>-ROUND(_xll.HPVAL($A$129,$O$7,$A$109,$O$8,"YTD","CORP")/1000000,1)</f>
        <v>0</v>
      </c>
      <c r="Z167" s="24"/>
      <c r="AA167" s="44">
        <f>Y167-U167</f>
        <v>0</v>
      </c>
      <c r="AC167" s="17">
        <f>-ROUND(_xll.HPVAL($A$129,$Q$7,$A$109,$Q$8,"YTD","CORP")/1000000,1)</f>
        <v>0</v>
      </c>
      <c r="AD167" s="24"/>
      <c r="AE167" s="44">
        <f>AC167-Y167</f>
        <v>0</v>
      </c>
      <c r="AG167" s="17">
        <f>-ROUND(_xll.HPVAL($A$129,$S$7,$A$109,$S$8,"YTD","CORP")/1000000,1)</f>
        <v>0</v>
      </c>
      <c r="AH167" s="24"/>
      <c r="AI167" s="44">
        <f>AG167-AC167</f>
        <v>0</v>
      </c>
      <c r="AK167" s="17">
        <f>-ROUND(_xll.HPVAL($A$129,$U$7,$A$109,$U$8,"YTD","CORP")/1000000,1)</f>
        <v>0</v>
      </c>
      <c r="AL167" s="24"/>
      <c r="AM167" s="44">
        <f>AK167-AG167</f>
        <v>0</v>
      </c>
      <c r="AO167" s="17">
        <f>-ROUND(_xll.HPVAL($A$129,$W$7,$A$109,$W$8,"YTD","CORP")/1000000,1)</f>
        <v>0</v>
      </c>
      <c r="AP167" s="24"/>
      <c r="AQ167" s="44">
        <f>AO167-AK167</f>
        <v>0</v>
      </c>
      <c r="AS167" s="17">
        <f>-ROUND(_xll.HPVAL($A$129,$Y$7,$A$109,$Y$8,"YTD","CORP")/1000000,1)</f>
        <v>0</v>
      </c>
      <c r="AT167" s="24"/>
      <c r="AU167" s="44">
        <f>AS167-AO167</f>
        <v>0</v>
      </c>
      <c r="AW167" s="17">
        <f>-ROUND(_xll.HPVAL($A$129,$AA$7,$A$109,$AA$8,"YTD","CORP")/1000000,1)</f>
        <v>0</v>
      </c>
      <c r="AX167" s="24"/>
      <c r="AY167" s="44">
        <f>AW167-AS167</f>
        <v>0</v>
      </c>
    </row>
    <row r="168" spans="1:52" x14ac:dyDescent="0.25">
      <c r="A168" s="50" t="s">
        <v>97</v>
      </c>
      <c r="C168" s="17"/>
      <c r="D168" s="17"/>
      <c r="E168" s="34">
        <f>-ROUND(_xll.HPVAL($A$129,$E$7,$A$110,$E$8,"YTD","CORP")/1000000,1)</f>
        <v>0</v>
      </c>
      <c r="G168" s="54">
        <f>E168</f>
        <v>0</v>
      </c>
      <c r="H168" s="9"/>
      <c r="I168" s="34">
        <f>-ROUND(_xll.HPVAL($A$129,$G$7,$A$110,$G$8,"YTD","CORP")/1000000,1)</f>
        <v>0</v>
      </c>
      <c r="J168" s="24"/>
      <c r="K168" s="54">
        <f>I168-G168</f>
        <v>0</v>
      </c>
      <c r="M168" s="34">
        <f>-ROUND(_xll.HPVAL($A$129,$I$7,$A$110,$I$8,"YTD","CORP")/1000000,1)</f>
        <v>0</v>
      </c>
      <c r="N168" s="24"/>
      <c r="O168" s="44">
        <f>M168-I168</f>
        <v>0</v>
      </c>
      <c r="Q168" s="34">
        <f>-ROUND(_xll.HPVAL($A$129,$K$7,$A$110,$K$8,"YTD","CORP")/1000000,1)</f>
        <v>0</v>
      </c>
      <c r="R168" s="24"/>
      <c r="S168" s="44">
        <f>Q168-M168</f>
        <v>0</v>
      </c>
      <c r="U168" s="34">
        <f>-ROUND(_xll.HPVAL($A$129,$M$7,$A$110,$M$8,"YTD","CORP")/1000000,1)</f>
        <v>0</v>
      </c>
      <c r="V168" s="24"/>
      <c r="W168" s="44">
        <f>U168-Q168</f>
        <v>0</v>
      </c>
      <c r="Y168" s="34">
        <f>-ROUND(_xll.HPVAL($A$129,$O$7,$A$110,$O$8,"YTD","CORP")/1000000,1)</f>
        <v>0</v>
      </c>
      <c r="Z168" s="24"/>
      <c r="AA168" s="44">
        <f>Y168-U168</f>
        <v>0</v>
      </c>
      <c r="AC168" s="34">
        <f>-ROUND(_xll.HPVAL($A$129,$Q$7,$A$110,$Q$8,"YTD","CORP")/1000000,1)</f>
        <v>0</v>
      </c>
      <c r="AD168" s="24"/>
      <c r="AE168" s="44">
        <f>AC168-Y168</f>
        <v>0</v>
      </c>
      <c r="AG168" s="34">
        <f>-ROUND(_xll.HPVAL($A$129,$S$7,$A$110,$S$8,"YTD","CORP")/1000000,1)</f>
        <v>0</v>
      </c>
      <c r="AH168" s="24"/>
      <c r="AI168" s="44">
        <f>AG168-AC168</f>
        <v>0</v>
      </c>
      <c r="AK168" s="34">
        <f>-ROUND(_xll.HPVAL($A$129,$U$7,$A$110,$U$8,"YTD","CORP")/1000000,1)</f>
        <v>0</v>
      </c>
      <c r="AL168" s="24"/>
      <c r="AM168" s="44">
        <f>AK168-AG168</f>
        <v>0</v>
      </c>
      <c r="AO168" s="34">
        <f>-ROUND(_xll.HPVAL($A$129,$W$7,$A$110,$W$8,"YTD","CORP")/1000000,1)</f>
        <v>0</v>
      </c>
      <c r="AP168" s="24"/>
      <c r="AQ168" s="44">
        <f>AO168-AK168</f>
        <v>0</v>
      </c>
      <c r="AS168" s="34">
        <f>-ROUND(_xll.HPVAL($A$129,$Y$7,$A$110,$Y$8,"YTD","CORP")/1000000,1)</f>
        <v>0</v>
      </c>
      <c r="AT168" s="24"/>
      <c r="AU168" s="44">
        <f>AS168-AO168</f>
        <v>0</v>
      </c>
      <c r="AW168" s="34">
        <f>-ROUND(_xll.HPVAL($A$129,$AA$7,$A$110,$AA$8,"YTD","CORP")/1000000,1)</f>
        <v>0</v>
      </c>
      <c r="AX168" s="24"/>
      <c r="AY168" s="44">
        <f>AW168-AS168</f>
        <v>0</v>
      </c>
      <c r="AZ168" s="36"/>
    </row>
    <row r="169" spans="1:52" ht="13.8" thickBot="1" x14ac:dyDescent="0.3">
      <c r="A169" s="9" t="s">
        <v>90</v>
      </c>
      <c r="C169" s="17"/>
      <c r="D169" s="17"/>
      <c r="E169" s="17"/>
      <c r="G169" s="55">
        <f>SUM(G166:G168)</f>
        <v>0</v>
      </c>
      <c r="H169" s="9"/>
      <c r="I169" s="17"/>
      <c r="J169" s="24"/>
      <c r="K169" s="55">
        <f>SUM(K166:K168)</f>
        <v>0</v>
      </c>
      <c r="M169" s="17"/>
      <c r="N169" s="24"/>
      <c r="O169" s="55">
        <f>SUM(O166:O168)</f>
        <v>0</v>
      </c>
      <c r="Q169" s="17"/>
      <c r="R169" s="24"/>
      <c r="S169" s="55">
        <f>SUM(S166:S168)</f>
        <v>0</v>
      </c>
      <c r="U169" s="17"/>
      <c r="V169" s="24"/>
      <c r="W169" s="55">
        <f>SUM(W166:W168)</f>
        <v>0</v>
      </c>
      <c r="Y169" s="17"/>
      <c r="Z169" s="24"/>
      <c r="AA169" s="55">
        <f>SUM(AA166:AA168)</f>
        <v>0</v>
      </c>
      <c r="AC169" s="17"/>
      <c r="AD169" s="24"/>
      <c r="AE169" s="55">
        <f>SUM(AE166:AE168)</f>
        <v>0</v>
      </c>
      <c r="AG169" s="17"/>
      <c r="AH169" s="24"/>
      <c r="AI169" s="55">
        <f>SUM(AI166:AI168)</f>
        <v>0</v>
      </c>
      <c r="AK169" s="17"/>
      <c r="AL169" s="24"/>
      <c r="AM169" s="55">
        <f>SUM(AM166:AM168)</f>
        <v>0</v>
      </c>
      <c r="AO169" s="17"/>
      <c r="AP169" s="24"/>
      <c r="AQ169" s="55">
        <f>SUM(AQ166:AQ168)</f>
        <v>0</v>
      </c>
      <c r="AS169" s="17"/>
      <c r="AT169" s="24"/>
      <c r="AU169" s="55">
        <f>SUM(AU166:AU168)</f>
        <v>0</v>
      </c>
      <c r="AW169" s="17"/>
      <c r="AX169" s="24"/>
      <c r="AY169" s="55">
        <f>SUM(AY166:AY168)</f>
        <v>0</v>
      </c>
      <c r="AZ169" s="36"/>
    </row>
    <row r="170" spans="1:52" ht="13.8" thickTop="1" x14ac:dyDescent="0.25">
      <c r="A170" s="50"/>
      <c r="C170" s="17"/>
      <c r="D170" s="17"/>
      <c r="E170" s="17"/>
      <c r="G170" s="44"/>
      <c r="H170" s="9"/>
      <c r="I170" s="17"/>
      <c r="J170" s="24"/>
      <c r="K170" s="44"/>
      <c r="M170" s="17"/>
      <c r="N170" s="24"/>
      <c r="O170" s="44"/>
      <c r="Q170" s="17"/>
      <c r="R170" s="24"/>
      <c r="S170" s="44"/>
      <c r="U170" s="17"/>
      <c r="V170" s="24"/>
      <c r="W170" s="44"/>
      <c r="Y170" s="17"/>
      <c r="Z170" s="24"/>
      <c r="AA170" s="44"/>
      <c r="AC170" s="17"/>
      <c r="AD170" s="24"/>
      <c r="AE170" s="44"/>
      <c r="AG170" s="17"/>
      <c r="AH170" s="24"/>
      <c r="AI170" s="44"/>
      <c r="AK170" s="17"/>
      <c r="AL170" s="24"/>
      <c r="AM170" s="44"/>
      <c r="AO170" s="17"/>
      <c r="AP170" s="24"/>
      <c r="AQ170" s="44"/>
      <c r="AS170" s="17"/>
      <c r="AT170" s="24"/>
      <c r="AU170" s="44"/>
      <c r="AW170" s="17"/>
      <c r="AX170" s="24"/>
      <c r="AY170" s="44"/>
      <c r="AZ170" s="36"/>
    </row>
    <row r="171" spans="1:52" x14ac:dyDescent="0.25">
      <c r="A171" s="50"/>
      <c r="C171" s="17"/>
      <c r="D171" s="17"/>
      <c r="E171" s="17"/>
      <c r="G171" s="44"/>
      <c r="H171" s="9"/>
      <c r="I171" s="17"/>
      <c r="J171" s="24"/>
      <c r="K171" s="44"/>
      <c r="M171" s="17"/>
      <c r="N171" s="24"/>
      <c r="O171" s="44"/>
      <c r="Q171" s="17"/>
      <c r="R171" s="24"/>
      <c r="S171" s="44"/>
      <c r="U171" s="17"/>
      <c r="V171" s="24"/>
      <c r="W171" s="44"/>
      <c r="Y171" s="17"/>
      <c r="Z171" s="24"/>
      <c r="AA171" s="44"/>
      <c r="AC171" s="17"/>
      <c r="AD171" s="24"/>
      <c r="AE171" s="44"/>
      <c r="AG171" s="17"/>
      <c r="AH171" s="24"/>
      <c r="AI171" s="44"/>
      <c r="AK171" s="17"/>
      <c r="AL171" s="24"/>
      <c r="AM171" s="44"/>
      <c r="AO171" s="17"/>
      <c r="AP171" s="24"/>
      <c r="AQ171" s="44"/>
      <c r="AS171" s="17"/>
      <c r="AT171" s="24"/>
      <c r="AU171" s="44"/>
      <c r="AW171" s="17"/>
      <c r="AX171" s="24"/>
      <c r="AY171" s="44"/>
    </row>
    <row r="172" spans="1:52" x14ac:dyDescent="0.25">
      <c r="A172" s="53" t="s">
        <v>106</v>
      </c>
      <c r="C172" s="17"/>
      <c r="D172" s="17"/>
      <c r="E172" s="17"/>
      <c r="G172" s="44"/>
      <c r="H172" s="9"/>
      <c r="I172" s="17"/>
      <c r="J172" s="24"/>
      <c r="K172" s="44"/>
      <c r="M172" s="17"/>
      <c r="N172" s="24"/>
      <c r="O172" s="44"/>
      <c r="Q172" s="17"/>
      <c r="R172" s="24"/>
      <c r="S172" s="44"/>
      <c r="U172" s="17"/>
      <c r="V172" s="24"/>
      <c r="W172" s="44"/>
      <c r="Y172" s="17"/>
      <c r="Z172" s="24"/>
      <c r="AA172" s="44"/>
      <c r="AC172" s="17"/>
      <c r="AD172" s="24"/>
      <c r="AE172" s="44"/>
      <c r="AG172" s="17"/>
      <c r="AH172" s="24"/>
      <c r="AI172" s="44"/>
      <c r="AK172" s="17"/>
      <c r="AL172" s="24"/>
      <c r="AM172" s="44"/>
      <c r="AO172" s="17"/>
      <c r="AP172" s="24"/>
      <c r="AQ172" s="44"/>
      <c r="AS172" s="17"/>
      <c r="AT172" s="24"/>
      <c r="AU172" s="44"/>
      <c r="AW172" s="17"/>
      <c r="AX172" s="24"/>
      <c r="AY172" s="44"/>
    </row>
    <row r="173" spans="1:52" x14ac:dyDescent="0.25">
      <c r="A173" s="50" t="s">
        <v>98</v>
      </c>
      <c r="C173" s="17"/>
      <c r="D173" s="17"/>
      <c r="E173" s="17">
        <f>-ROUND(_xll.HPVAL($A$129,$E$7,$A$115,$E$8,"YTD","CORP")/1000000,1)</f>
        <v>0</v>
      </c>
      <c r="G173" s="44">
        <f t="shared" ref="G173:G178" si="58">E173</f>
        <v>0</v>
      </c>
      <c r="H173" s="9"/>
      <c r="I173" s="17">
        <f>-ROUND(_xll.HPVAL($A$129,$G$7,$A$115,$G$8,"YTD","CORP")/1000000,1)</f>
        <v>0</v>
      </c>
      <c r="J173" s="24"/>
      <c r="K173" s="44">
        <f t="shared" ref="K173:K178" si="59">I173-G173</f>
        <v>0</v>
      </c>
      <c r="M173" s="17">
        <f>-ROUND(_xll.HPVAL($A$129,$I$7,$A$115,$I$8,"YTD","CORP")/1000000,1)</f>
        <v>0</v>
      </c>
      <c r="N173" s="24"/>
      <c r="O173" s="44">
        <f t="shared" ref="O173:O178" si="60">M173-I173</f>
        <v>0</v>
      </c>
      <c r="Q173" s="17">
        <f>-ROUND(_xll.HPVAL($A$129,$K$7,$A$115,$K$8,"YTD","CORP")/1000000,1)</f>
        <v>0</v>
      </c>
      <c r="R173" s="24"/>
      <c r="S173" s="44">
        <f t="shared" ref="S173:S178" si="61">Q173-M173</f>
        <v>0</v>
      </c>
      <c r="U173" s="17">
        <f>-ROUND(_xll.HPVAL($A$129,$M$7,$A$115,$M$8,"YTD","CORP")/1000000,1)</f>
        <v>0</v>
      </c>
      <c r="V173" s="24"/>
      <c r="W173" s="44">
        <f t="shared" ref="W173:W178" si="62">U173-Q173</f>
        <v>0</v>
      </c>
      <c r="Y173" s="17">
        <f>-ROUND(_xll.HPVAL($A$129,$O$7,$A$115,$O$8,"YTD","CORP")/1000000,1)</f>
        <v>0</v>
      </c>
      <c r="Z173" s="24"/>
      <c r="AA173" s="44">
        <f t="shared" ref="AA173:AA178" si="63">Y173-U173</f>
        <v>0</v>
      </c>
      <c r="AC173" s="17">
        <f>-ROUND(_xll.HPVAL($A$129,$Q$7,$A$115,$Q$8,"YTD","CORP")/1000000,1)</f>
        <v>0</v>
      </c>
      <c r="AD173" s="24"/>
      <c r="AE173" s="44">
        <f t="shared" ref="AE173:AE178" si="64">AC173-Y173</f>
        <v>0</v>
      </c>
      <c r="AG173" s="17">
        <f>-ROUND(_xll.HPVAL($A$129,$S$7,$A$115,$S$8,"YTD","CORP")/1000000,1)</f>
        <v>0</v>
      </c>
      <c r="AH173" s="24"/>
      <c r="AI173" s="44">
        <f t="shared" ref="AI173:AI178" si="65">AG173-AC173</f>
        <v>0</v>
      </c>
      <c r="AK173" s="17">
        <f>-ROUND(_xll.HPVAL($A$129,$U$7,$A$115,$U$8,"YTD","CORP")/1000000,1)</f>
        <v>0</v>
      </c>
      <c r="AL173" s="24"/>
      <c r="AM173" s="44">
        <f t="shared" ref="AM173:AM178" si="66">AK173-AG173</f>
        <v>0</v>
      </c>
      <c r="AO173" s="17">
        <f>-ROUND(_xll.HPVAL($A$129,$W$7,$A$115,$W$8,"YTD","CORP")/1000000,1)</f>
        <v>0</v>
      </c>
      <c r="AP173" s="24"/>
      <c r="AQ173" s="44">
        <f t="shared" ref="AQ173:AQ178" si="67">AO173-AK173</f>
        <v>0</v>
      </c>
      <c r="AS173" s="17">
        <f>-ROUND(_xll.HPVAL($A$129,$Y$7,$A$115,$Y$8,"YTD","CORP")/1000000,1)</f>
        <v>0</v>
      </c>
      <c r="AT173" s="24"/>
      <c r="AU173" s="44">
        <f t="shared" ref="AU173:AU178" si="68">AS173-AO173</f>
        <v>0</v>
      </c>
      <c r="AW173" s="17">
        <f>-ROUND(_xll.HPVAL($A$129,$AA$7,$A$115,$AA$8,"YTD","CORP")/1000000,1)</f>
        <v>0</v>
      </c>
      <c r="AX173" s="24"/>
      <c r="AY173" s="44">
        <f t="shared" ref="AY173:AY178" si="69">AW173-AS173</f>
        <v>0</v>
      </c>
    </row>
    <row r="174" spans="1:52" x14ac:dyDescent="0.25">
      <c r="A174" s="50" t="s">
        <v>99</v>
      </c>
      <c r="C174" s="17"/>
      <c r="D174" s="17"/>
      <c r="E174" s="17">
        <f>-ROUND(_xll.HPVAL($A$129,$E$7,$A$116,$E$8,"YTD","CORP")/1000000,1)</f>
        <v>0</v>
      </c>
      <c r="G174" s="44">
        <f t="shared" si="58"/>
        <v>0</v>
      </c>
      <c r="H174" s="9"/>
      <c r="I174" s="17">
        <f>-ROUND(_xll.HPVAL($A$129,$G$7,$A$116,$G$8,"YTD","CORP")/1000000,1)</f>
        <v>0</v>
      </c>
      <c r="J174" s="24"/>
      <c r="K174" s="44">
        <f t="shared" si="59"/>
        <v>0</v>
      </c>
      <c r="M174" s="17">
        <f>-ROUND(_xll.HPVAL($A$129,$I$7,$A$116,$I$8,"YTD","CORP")/1000000,1)</f>
        <v>0</v>
      </c>
      <c r="N174" s="24"/>
      <c r="O174" s="44">
        <f t="shared" si="60"/>
        <v>0</v>
      </c>
      <c r="Q174" s="17">
        <f>-ROUND(_xll.HPVAL($A$129,$K$7,$A$116,$K$8,"YTD","CORP")/1000000,1)</f>
        <v>0</v>
      </c>
      <c r="R174" s="24"/>
      <c r="S174" s="44">
        <f t="shared" si="61"/>
        <v>0</v>
      </c>
      <c r="U174" s="17">
        <f>-ROUND(_xll.HPVAL($A$129,$M$7,$A$116,$M$8,"YTD","CORP")/1000000,1)</f>
        <v>0</v>
      </c>
      <c r="V174" s="24"/>
      <c r="W174" s="44">
        <f t="shared" si="62"/>
        <v>0</v>
      </c>
      <c r="Y174" s="17">
        <f>-ROUND(_xll.HPVAL($A$129,$O$7,$A$116,$O$8,"YTD","CORP")/1000000,1)</f>
        <v>0</v>
      </c>
      <c r="Z174" s="24"/>
      <c r="AA174" s="44">
        <f t="shared" si="63"/>
        <v>0</v>
      </c>
      <c r="AC174" s="17">
        <f>-ROUND(_xll.HPVAL($A$129,$Q$7,$A$116,$Q$8,"YTD","CORP")/1000000,1)</f>
        <v>0</v>
      </c>
      <c r="AD174" s="24"/>
      <c r="AE174" s="44">
        <f t="shared" si="64"/>
        <v>0</v>
      </c>
      <c r="AG174" s="17">
        <f>-ROUND(_xll.HPVAL($A$129,$S$7,$A$116,$S$8,"YTD","CORP")/1000000,1)</f>
        <v>0</v>
      </c>
      <c r="AH174" s="24"/>
      <c r="AI174" s="44">
        <f t="shared" si="65"/>
        <v>0</v>
      </c>
      <c r="AK174" s="17">
        <f>-ROUND(_xll.HPVAL($A$129,$U$7,$A$116,$U$8,"YTD","CORP")/1000000,1)</f>
        <v>0</v>
      </c>
      <c r="AL174" s="24"/>
      <c r="AM174" s="44">
        <f t="shared" si="66"/>
        <v>0</v>
      </c>
      <c r="AO174" s="17">
        <f>-ROUND(_xll.HPVAL($A$129,$W$7,$A$116,$W$8,"YTD","CORP")/1000000,1)</f>
        <v>0</v>
      </c>
      <c r="AP174" s="24"/>
      <c r="AQ174" s="44">
        <f t="shared" si="67"/>
        <v>0</v>
      </c>
      <c r="AS174" s="17">
        <f>-ROUND(_xll.HPVAL($A$129,$Y$7,$A$116,$Y$8,"YTD","CORP")/1000000,1)</f>
        <v>0</v>
      </c>
      <c r="AT174" s="24"/>
      <c r="AU174" s="44">
        <f t="shared" si="68"/>
        <v>0</v>
      </c>
      <c r="AW174" s="17">
        <f>-ROUND(_xll.HPVAL($A$129,$AA$7,$A$116,$AA$8,"YTD","CORP")/1000000,1)</f>
        <v>0</v>
      </c>
      <c r="AX174" s="24"/>
      <c r="AY174" s="44">
        <f t="shared" si="69"/>
        <v>0</v>
      </c>
    </row>
    <row r="175" spans="1:52" x14ac:dyDescent="0.25">
      <c r="A175" s="50" t="s">
        <v>100</v>
      </c>
      <c r="C175" s="17"/>
      <c r="D175" s="17"/>
      <c r="E175" s="17">
        <f>-ROUND(_xll.HPVAL($A$129,$E$7,$A$117,$E$8,"YTD","CORP")/1000000,1)</f>
        <v>0</v>
      </c>
      <c r="G175" s="44">
        <f t="shared" si="58"/>
        <v>0</v>
      </c>
      <c r="H175" s="9"/>
      <c r="I175" s="17">
        <f>-ROUND(_xll.HPVAL($A$129,$G$7,$A$117,$G$8,"YTD","CORP")/1000000,1)</f>
        <v>0</v>
      </c>
      <c r="J175" s="24"/>
      <c r="K175" s="44">
        <f t="shared" si="59"/>
        <v>0</v>
      </c>
      <c r="M175" s="17">
        <f>-ROUND(_xll.HPVAL($A$129,$I$7,$A$117,$I$8,"YTD","CORP")/1000000,1)</f>
        <v>0</v>
      </c>
      <c r="N175" s="24"/>
      <c r="O175" s="44">
        <f t="shared" si="60"/>
        <v>0</v>
      </c>
      <c r="Q175" s="17">
        <f>-ROUND(_xll.HPVAL($A$129,$K$7,$A$117,$K$8,"YTD","CORP")/1000000,1)</f>
        <v>0</v>
      </c>
      <c r="R175" s="24"/>
      <c r="S175" s="44">
        <f t="shared" si="61"/>
        <v>0</v>
      </c>
      <c r="U175" s="17">
        <f>-ROUND(_xll.HPVAL($A$129,$M$7,$A$117,$M$8,"YTD","CORP")/1000000,1)</f>
        <v>0</v>
      </c>
      <c r="V175" s="24"/>
      <c r="W175" s="44">
        <f t="shared" si="62"/>
        <v>0</v>
      </c>
      <c r="Y175" s="17">
        <f>-ROUND(_xll.HPVAL($A$129,$O$7,$A$117,$O$8,"YTD","CORP")/1000000,1)</f>
        <v>0</v>
      </c>
      <c r="Z175" s="24"/>
      <c r="AA175" s="44">
        <f t="shared" si="63"/>
        <v>0</v>
      </c>
      <c r="AC175" s="17">
        <f>-ROUND(_xll.HPVAL($A$129,$Q$7,$A$117,$Q$8,"YTD","CORP")/1000000,1)</f>
        <v>0</v>
      </c>
      <c r="AD175" s="24"/>
      <c r="AE175" s="44">
        <f t="shared" si="64"/>
        <v>0</v>
      </c>
      <c r="AG175" s="17">
        <f>-ROUND(_xll.HPVAL($A$129,$S$7,$A$117,$S$8,"YTD","CORP")/1000000,1)</f>
        <v>0</v>
      </c>
      <c r="AH175" s="24"/>
      <c r="AI175" s="44">
        <f t="shared" si="65"/>
        <v>0</v>
      </c>
      <c r="AK175" s="17">
        <f>-ROUND(_xll.HPVAL($A$129,$U$7,$A$117,$U$8,"YTD","CORP")/1000000,1)</f>
        <v>0</v>
      </c>
      <c r="AL175" s="24"/>
      <c r="AM175" s="44">
        <f t="shared" si="66"/>
        <v>0</v>
      </c>
      <c r="AO175" s="17">
        <f>-ROUND(_xll.HPVAL($A$129,$W$7,$A$117,$W$8,"YTD","CORP")/1000000,1)</f>
        <v>0</v>
      </c>
      <c r="AP175" s="24"/>
      <c r="AQ175" s="44">
        <f t="shared" si="67"/>
        <v>0</v>
      </c>
      <c r="AS175" s="17">
        <f>-ROUND(_xll.HPVAL($A$129,$Y$7,$A$117,$Y$8,"YTD","CORP")/1000000,1)</f>
        <v>0</v>
      </c>
      <c r="AT175" s="24"/>
      <c r="AU175" s="44">
        <f t="shared" si="68"/>
        <v>0</v>
      </c>
      <c r="AW175" s="17">
        <f>-ROUND(_xll.HPVAL($A$129,$AA$7,$A$117,$AA$8,"YTD","CORP")/1000000,1)</f>
        <v>0</v>
      </c>
      <c r="AX175" s="24"/>
      <c r="AY175" s="44">
        <f t="shared" si="69"/>
        <v>0</v>
      </c>
    </row>
    <row r="176" spans="1:52" x14ac:dyDescent="0.25">
      <c r="A176" s="50" t="s">
        <v>101</v>
      </c>
      <c r="C176" s="17"/>
      <c r="D176" s="17"/>
      <c r="E176" s="17">
        <f>-ROUND(_xll.HPVAL($A$129,$E$7,$A$118,$E$8,"YTD","CORP")/1000000,1)</f>
        <v>0</v>
      </c>
      <c r="G176" s="44">
        <f t="shared" si="58"/>
        <v>0</v>
      </c>
      <c r="H176" s="9"/>
      <c r="I176" s="17">
        <f>-ROUND(_xll.HPVAL($A$129,$G$7,$A$118,$G$8,"YTD","CORP")/1000000,1)</f>
        <v>0</v>
      </c>
      <c r="J176" s="24"/>
      <c r="K176" s="44">
        <f t="shared" si="59"/>
        <v>0</v>
      </c>
      <c r="M176" s="17">
        <f>-ROUND(_xll.HPVAL($A$129,$I$7,$A$118,$I$8,"YTD","CORP")/1000000,1)</f>
        <v>0</v>
      </c>
      <c r="N176" s="24"/>
      <c r="O176" s="44">
        <f t="shared" si="60"/>
        <v>0</v>
      </c>
      <c r="Q176" s="17">
        <f>-ROUND(_xll.HPVAL($A$129,$K$7,$A$118,$K$8,"YTD","CORP")/1000000,1)</f>
        <v>0</v>
      </c>
      <c r="R176" s="24"/>
      <c r="S176" s="44">
        <f t="shared" si="61"/>
        <v>0</v>
      </c>
      <c r="U176" s="17">
        <f>-ROUND(_xll.HPVAL($A$129,$M$7,$A$118,$M$8,"YTD","CORP")/1000000,1)</f>
        <v>0</v>
      </c>
      <c r="V176" s="24"/>
      <c r="W176" s="44">
        <f t="shared" si="62"/>
        <v>0</v>
      </c>
      <c r="Y176" s="17">
        <f>-ROUND(_xll.HPVAL($A$129,$O$7,$A$118,$O$8,"YTD","CORP")/1000000,1)</f>
        <v>0</v>
      </c>
      <c r="Z176" s="24"/>
      <c r="AA176" s="44">
        <f t="shared" si="63"/>
        <v>0</v>
      </c>
      <c r="AC176" s="17">
        <f>-ROUND(_xll.HPVAL($A$129,$Q$7,$A$118,$Q$8,"YTD","CORP")/1000000,1)</f>
        <v>0</v>
      </c>
      <c r="AD176" s="24"/>
      <c r="AE176" s="44">
        <f t="shared" si="64"/>
        <v>0</v>
      </c>
      <c r="AG176" s="17">
        <f>-ROUND(_xll.HPVAL($A$129,$S$7,$A$118,$S$8,"YTD","CORP")/1000000,1)</f>
        <v>0</v>
      </c>
      <c r="AH176" s="24"/>
      <c r="AI176" s="44">
        <f t="shared" si="65"/>
        <v>0</v>
      </c>
      <c r="AK176" s="17">
        <f>-ROUND(_xll.HPVAL($A$129,$U$7,$A$118,$U$8,"YTD","CORP")/1000000,1)</f>
        <v>0</v>
      </c>
      <c r="AL176" s="24"/>
      <c r="AM176" s="44">
        <f t="shared" si="66"/>
        <v>0</v>
      </c>
      <c r="AO176" s="17">
        <f>-ROUND(_xll.HPVAL($A$129,$W$7,$A$118,$W$8,"YTD","CORP")/1000000,1)</f>
        <v>0</v>
      </c>
      <c r="AP176" s="24"/>
      <c r="AQ176" s="44">
        <f t="shared" si="67"/>
        <v>0</v>
      </c>
      <c r="AS176" s="17">
        <f>-ROUND(_xll.HPVAL($A$129,$Y$7,$A$118,$Y$8,"YTD","CORP")/1000000,1)</f>
        <v>0</v>
      </c>
      <c r="AT176" s="24"/>
      <c r="AU176" s="44">
        <f t="shared" si="68"/>
        <v>0</v>
      </c>
      <c r="AW176" s="17">
        <f>-ROUND(_xll.HPVAL($A$129,$AA$7,$A$118,$AA$8,"YTD","CORP")/1000000,1)</f>
        <v>0</v>
      </c>
      <c r="AX176" s="24"/>
      <c r="AY176" s="44">
        <f t="shared" si="69"/>
        <v>0</v>
      </c>
    </row>
    <row r="177" spans="1:51" x14ac:dyDescent="0.25">
      <c r="A177" s="50" t="s">
        <v>102</v>
      </c>
      <c r="C177" s="17"/>
      <c r="D177" s="17"/>
      <c r="E177" s="17">
        <f>-ROUND(_xll.HPVAL($A$129,$E$7,$A$119,$E$8,"YTD","CORP")/1000000,1)</f>
        <v>0</v>
      </c>
      <c r="G177" s="44">
        <f t="shared" si="58"/>
        <v>0</v>
      </c>
      <c r="H177" s="9"/>
      <c r="I177" s="17">
        <f>-ROUND(_xll.HPVAL($A$129,$G$7,$A$119,$G$8,"YTD","CORP")/1000000,1)</f>
        <v>0</v>
      </c>
      <c r="J177" s="24"/>
      <c r="K177" s="44">
        <f t="shared" si="59"/>
        <v>0</v>
      </c>
      <c r="M177" s="17">
        <f>-ROUND(_xll.HPVAL($A$129,$I$7,$A$119,$I$8,"YTD","CORP")/1000000,1)</f>
        <v>0</v>
      </c>
      <c r="N177" s="24"/>
      <c r="O177" s="44">
        <f t="shared" si="60"/>
        <v>0</v>
      </c>
      <c r="Q177" s="17">
        <f>-ROUND(_xll.HPVAL($A$129,$K$7,$A$119,$K$8,"YTD","CORP")/1000000,1)</f>
        <v>0</v>
      </c>
      <c r="R177" s="24"/>
      <c r="S177" s="44">
        <f t="shared" si="61"/>
        <v>0</v>
      </c>
      <c r="U177" s="17">
        <f>-ROUND(_xll.HPVAL($A$129,$M$7,$A$119,$M$8,"YTD","CORP")/1000000,1)</f>
        <v>0</v>
      </c>
      <c r="V177" s="24"/>
      <c r="W177" s="44">
        <f t="shared" si="62"/>
        <v>0</v>
      </c>
      <c r="Y177" s="17">
        <f>-ROUND(_xll.HPVAL($A$129,$O$7,$A$119,$O$8,"YTD","CORP")/1000000,1)</f>
        <v>0</v>
      </c>
      <c r="Z177" s="24"/>
      <c r="AA177" s="44">
        <f t="shared" si="63"/>
        <v>0</v>
      </c>
      <c r="AC177" s="17">
        <f>-ROUND(_xll.HPVAL($A$129,$Q$7,$A$119,$Q$8,"YTD","CORP")/1000000,1)</f>
        <v>0</v>
      </c>
      <c r="AD177" s="24"/>
      <c r="AE177" s="44">
        <f t="shared" si="64"/>
        <v>0</v>
      </c>
      <c r="AG177" s="17">
        <f>-ROUND(_xll.HPVAL($A$129,$S$7,$A$119,$S$8,"YTD","CORP")/1000000,1)</f>
        <v>0</v>
      </c>
      <c r="AH177" s="24"/>
      <c r="AI177" s="44">
        <f t="shared" si="65"/>
        <v>0</v>
      </c>
      <c r="AK177" s="17">
        <f>-ROUND(_xll.HPVAL($A$129,$U$7,$A$119,$U$8,"YTD","CORP")/1000000,1)</f>
        <v>0</v>
      </c>
      <c r="AL177" s="24"/>
      <c r="AM177" s="44">
        <f t="shared" si="66"/>
        <v>0</v>
      </c>
      <c r="AO177" s="17">
        <f>-ROUND(_xll.HPVAL($A$129,$W$7,$A$119,$W$8,"YTD","CORP")/1000000,1)</f>
        <v>0</v>
      </c>
      <c r="AP177" s="24"/>
      <c r="AQ177" s="44">
        <f t="shared" si="67"/>
        <v>0</v>
      </c>
      <c r="AS177" s="17">
        <f>-ROUND(_xll.HPVAL($A$129,$Y$7,$A$119,$Y$8,"YTD","CORP")/1000000,1)</f>
        <v>0</v>
      </c>
      <c r="AT177" s="24"/>
      <c r="AU177" s="44">
        <f t="shared" si="68"/>
        <v>0</v>
      </c>
      <c r="AW177" s="17">
        <f>-ROUND(_xll.HPVAL($A$129,$AA$7,$A$119,$AA$8,"YTD","CORP")/1000000,1)</f>
        <v>0</v>
      </c>
      <c r="AX177" s="24"/>
      <c r="AY177" s="44">
        <f t="shared" si="69"/>
        <v>0</v>
      </c>
    </row>
    <row r="178" spans="1:51" x14ac:dyDescent="0.25">
      <c r="A178" s="50" t="s">
        <v>103</v>
      </c>
      <c r="C178" s="17"/>
      <c r="D178" s="17"/>
      <c r="E178" s="17">
        <f>-ROUND(_xll.HPVAL($A$129,$E$7,$A$120,$E$8,"YTD","CORP")/1000000,1)</f>
        <v>0</v>
      </c>
      <c r="G178" s="54">
        <f t="shared" si="58"/>
        <v>0</v>
      </c>
      <c r="H178" s="9"/>
      <c r="I178" s="17">
        <f>-ROUND(_xll.HPVAL($A$129,$G$7,$A$120,$G$8,"YTD","CORP")/1000000,1)</f>
        <v>0</v>
      </c>
      <c r="J178" s="24"/>
      <c r="K178" s="54">
        <f t="shared" si="59"/>
        <v>0</v>
      </c>
      <c r="M178" s="17">
        <f>-ROUND(_xll.HPVAL($A$129,$I$7,$A$120,$I$8,"YTD","CORP")/1000000,1)</f>
        <v>0</v>
      </c>
      <c r="N178" s="24"/>
      <c r="O178" s="44">
        <f t="shared" si="60"/>
        <v>0</v>
      </c>
      <c r="Q178" s="17">
        <f>-ROUND(_xll.HPVAL($A$129,$K$7,$A$120,$K$8,"YTD","CORP")/1000000,1)</f>
        <v>0</v>
      </c>
      <c r="R178" s="24"/>
      <c r="S178" s="44">
        <f t="shared" si="61"/>
        <v>0</v>
      </c>
      <c r="U178" s="17">
        <f>-ROUND(_xll.HPVAL($A$129,$M$7,$A$120,$M$8,"YTD","CORP")/1000000,1)</f>
        <v>0</v>
      </c>
      <c r="V178" s="24"/>
      <c r="W178" s="44">
        <f t="shared" si="62"/>
        <v>0</v>
      </c>
      <c r="Y178" s="17">
        <f>-ROUND(_xll.HPVAL($A$129,$O$7,$A$120,$O$8,"YTD","CORP")/1000000,1)</f>
        <v>0</v>
      </c>
      <c r="Z178" s="24"/>
      <c r="AA178" s="44">
        <f t="shared" si="63"/>
        <v>0</v>
      </c>
      <c r="AC178" s="17">
        <f>-ROUND(_xll.HPVAL($A$129,$Q$7,$A$120,$Q$8,"YTD","CORP")/1000000,1)</f>
        <v>0</v>
      </c>
      <c r="AD178" s="24"/>
      <c r="AE178" s="44">
        <f t="shared" si="64"/>
        <v>0</v>
      </c>
      <c r="AG178" s="17">
        <f>-ROUND(_xll.HPVAL($A$129,$S$7,$A$120,$S$8,"YTD","CORP")/1000000,1)</f>
        <v>0</v>
      </c>
      <c r="AH178" s="24"/>
      <c r="AI178" s="44">
        <f t="shared" si="65"/>
        <v>0</v>
      </c>
      <c r="AK178" s="17">
        <f>-ROUND(_xll.HPVAL($A$129,$U$7,$A$120,$U$8,"YTD","CORP")/1000000,1)</f>
        <v>0</v>
      </c>
      <c r="AL178" s="24"/>
      <c r="AM178" s="44">
        <f t="shared" si="66"/>
        <v>0</v>
      </c>
      <c r="AO178" s="17">
        <f>-ROUND(_xll.HPVAL($A$129,$W$7,$A$120,$W$8,"YTD","CORP")/1000000,1)</f>
        <v>0</v>
      </c>
      <c r="AP178" s="24"/>
      <c r="AQ178" s="44">
        <f t="shared" si="67"/>
        <v>0</v>
      </c>
      <c r="AS178" s="17">
        <f>-ROUND(_xll.HPVAL($A$129,$Y$7,$A$120,$Y$8,"YTD","CORP")/1000000,1)</f>
        <v>0</v>
      </c>
      <c r="AT178" s="24"/>
      <c r="AU178" s="44">
        <f t="shared" si="68"/>
        <v>0</v>
      </c>
      <c r="AW178" s="17">
        <f>-ROUND(_xll.HPVAL($A$129,$AA$7,$A$120,$AA$8,"YTD","CORP")/1000000,1)</f>
        <v>0</v>
      </c>
      <c r="AX178" s="24"/>
      <c r="AY178" s="44">
        <f t="shared" si="69"/>
        <v>0</v>
      </c>
    </row>
    <row r="179" spans="1:51" ht="13.8" thickBot="1" x14ac:dyDescent="0.3">
      <c r="A179" s="41" t="s">
        <v>90</v>
      </c>
      <c r="G179" s="46">
        <f>SUM(G173:G178)</f>
        <v>0</v>
      </c>
      <c r="K179" s="46">
        <f>SUM(K173:K178)</f>
        <v>0</v>
      </c>
      <c r="O179" s="46">
        <f>SUM(O173:O178)</f>
        <v>0</v>
      </c>
      <c r="S179" s="46">
        <f>SUM(S173:S178)</f>
        <v>0</v>
      </c>
      <c r="W179" s="46">
        <f>SUM(W173:W178)</f>
        <v>0</v>
      </c>
      <c r="AA179" s="46">
        <f>SUM(AA173:AA178)</f>
        <v>0</v>
      </c>
      <c r="AE179" s="46">
        <f>SUM(AE173:AE178)</f>
        <v>0</v>
      </c>
      <c r="AI179" s="46">
        <f>SUM(AI173:AI178)</f>
        <v>0</v>
      </c>
      <c r="AM179" s="46">
        <f>SUM(AM173:AM178)</f>
        <v>0</v>
      </c>
      <c r="AQ179" s="46">
        <f>SUM(AQ173:AQ178)</f>
        <v>0</v>
      </c>
      <c r="AU179" s="46">
        <f>SUM(AU173:AU178)</f>
        <v>0</v>
      </c>
      <c r="AY179" s="46">
        <f>SUM(AY173:AY178)</f>
        <v>0</v>
      </c>
    </row>
    <row r="180" spans="1:51" ht="13.8" thickTop="1" x14ac:dyDescent="0.25">
      <c r="A180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7" zoomScaleNormal="100" workbookViewId="0">
      <selection activeCell="D13" sqref="D13"/>
    </sheetView>
  </sheetViews>
  <sheetFormatPr defaultRowHeight="13.2" outlineLevelRow="1" x14ac:dyDescent="0.25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 x14ac:dyDescent="0.3">
      <c r="A1" s="1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6" x14ac:dyDescent="0.3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 x14ac:dyDescent="0.3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5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5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5">
      <c r="A6" s="31" t="s">
        <v>134</v>
      </c>
      <c r="B6" s="9"/>
      <c r="C6" s="9"/>
      <c r="D6" s="9"/>
      <c r="E6" s="31" t="str">
        <f>$A$6</f>
        <v>ECINT4</v>
      </c>
      <c r="F6" s="10"/>
      <c r="G6" s="31" t="str">
        <f>$A$6</f>
        <v>ECINT4</v>
      </c>
      <c r="H6" s="10"/>
      <c r="I6" s="31" t="str">
        <f>$A$6</f>
        <v>ECINT4</v>
      </c>
      <c r="J6" s="10"/>
      <c r="K6" s="31" t="str">
        <f>$A$6</f>
        <v>ECINT4</v>
      </c>
      <c r="L6" s="10"/>
      <c r="M6" s="31" t="str">
        <f>$A$6</f>
        <v>ECINT4</v>
      </c>
      <c r="N6" s="10"/>
      <c r="O6" s="31" t="str">
        <f>$A$6</f>
        <v>ECINT4</v>
      </c>
      <c r="P6" s="10"/>
      <c r="Q6" s="31" t="str">
        <f>$A$6</f>
        <v>ECINT4</v>
      </c>
      <c r="R6" s="10"/>
      <c r="S6" s="31" t="str">
        <f>$A$6</f>
        <v>ECINT4</v>
      </c>
      <c r="T6" s="10"/>
      <c r="U6" s="31" t="str">
        <f>$A$6</f>
        <v>ECINT4</v>
      </c>
      <c r="V6" s="10"/>
      <c r="W6" s="31" t="str">
        <f>$A$6</f>
        <v>ECINT4</v>
      </c>
      <c r="X6" s="10"/>
      <c r="Y6" s="31" t="str">
        <f>$A$6</f>
        <v>ECINT4</v>
      </c>
      <c r="Z6" s="10"/>
      <c r="AA6" s="31" t="str">
        <f>$A$6</f>
        <v>ECINT4</v>
      </c>
      <c r="AB6" s="10"/>
      <c r="AC6" s="10"/>
    </row>
    <row r="7" spans="1:29" x14ac:dyDescent="0.25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5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5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5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5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5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5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5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365.9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5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5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5">
      <c r="A17" s="9"/>
      <c r="B17" s="9"/>
      <c r="C17" s="3" t="s">
        <v>42</v>
      </c>
      <c r="D17" s="17">
        <f>-ROUND(_xll.HPVAL($A$6,$A$7,"TOT_INV_CONSUB",$A$8,"YTD","CORP")/1000000,1)</f>
        <v>-147.30000000000001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5">
      <c r="A18" s="9"/>
      <c r="B18" s="9"/>
      <c r="C18" s="3">
        <v>51</v>
      </c>
      <c r="D18" s="17">
        <f>-ROUND(_xll.HPVAL($A$6,$A$7,"0051",$A$8,"YTD","CORP")/1000000,1)</f>
        <v>554.9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5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5">
      <c r="A20" s="9"/>
      <c r="B20" s="9"/>
      <c r="C20" s="3">
        <v>37</v>
      </c>
      <c r="D20" s="17">
        <f>-ROUND(_xll.HPVAL($A$6,$A$7,"0037",$A$8,"YTD","CORP")/1000000,1)</f>
        <v>-287.60000000000002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5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5">
      <c r="A22" s="9"/>
      <c r="B22" s="9"/>
      <c r="C22" s="3">
        <v>486</v>
      </c>
      <c r="D22" s="17">
        <f>ROUND(_xll.HPVAL($A$6,$A$7,"0486",$A$8,"YTD","CORP")/1000000,1)</f>
        <v>150.19999999999999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5">
      <c r="A23" s="9"/>
      <c r="B23" s="9"/>
      <c r="C23" s="3">
        <v>516</v>
      </c>
      <c r="D23" s="17">
        <f>ROUND(_xll.HPVAL($A$6,$A$7,"0516",$A$8,"YTD","CORP")/1000000,1)</f>
        <v>2.4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5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5">
      <c r="A25" s="9"/>
      <c r="B25" s="9"/>
      <c r="C25" s="3">
        <v>660</v>
      </c>
      <c r="D25" s="17">
        <f>ROUND(_xll.HPVAL($A$6,$A$7,"0660",$A$8,"YTD","CORP")/1000000,1)</f>
        <v>27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5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5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5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5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5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5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5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5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5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 x14ac:dyDescent="0.3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5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5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5">
      <c r="A39" s="15" t="s">
        <v>23</v>
      </c>
      <c r="B39" s="15"/>
      <c r="C39" s="15"/>
      <c r="D39" s="15"/>
      <c r="E39" s="23">
        <v>842.4</v>
      </c>
      <c r="F39" s="15"/>
      <c r="G39" s="23">
        <f>E49</f>
        <v>599.84999999999991</v>
      </c>
      <c r="H39" s="15"/>
      <c r="I39" s="23">
        <f>G49</f>
        <v>563.99999999999989</v>
      </c>
      <c r="J39" s="15"/>
      <c r="K39" s="23">
        <f>I49</f>
        <v>848</v>
      </c>
      <c r="L39" s="15"/>
      <c r="M39" s="23">
        <f>K49</f>
        <v>1497.95</v>
      </c>
      <c r="N39" s="15"/>
      <c r="O39" s="23">
        <f>M49</f>
        <v>1497.95</v>
      </c>
      <c r="P39" s="15"/>
      <c r="Q39" s="23">
        <f>O49</f>
        <v>1497.95</v>
      </c>
      <c r="R39" s="15"/>
      <c r="S39" s="23">
        <f>Q49</f>
        <v>1497.95</v>
      </c>
      <c r="T39" s="15"/>
      <c r="U39" s="23">
        <f>S49</f>
        <v>1497.95</v>
      </c>
      <c r="V39" s="15"/>
      <c r="W39" s="23">
        <f>U49</f>
        <v>1497.95</v>
      </c>
      <c r="X39" s="15"/>
      <c r="Y39" s="23">
        <f>W49</f>
        <v>1497.95</v>
      </c>
      <c r="Z39" s="15"/>
      <c r="AA39" s="23">
        <f>Y49</f>
        <v>1497.95</v>
      </c>
      <c r="AB39" s="15"/>
      <c r="AC39" s="23"/>
    </row>
    <row r="40" spans="1:29" x14ac:dyDescent="0.25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5">
      <c r="A41" s="8" t="s">
        <v>93</v>
      </c>
      <c r="B41" s="9"/>
      <c r="C41" s="9"/>
      <c r="D41" s="9"/>
      <c r="E41" s="24">
        <f>SUM(G$75:G$84)+G$90</f>
        <v>-352.8</v>
      </c>
      <c r="F41" s="9"/>
      <c r="G41" s="24">
        <f>SUM(K$75:K$84)+K$90</f>
        <v>-94.90000000000002</v>
      </c>
      <c r="H41" s="24"/>
      <c r="I41" s="24">
        <f>SUM(O$75:O$84)+O$90</f>
        <v>448.20000000000005</v>
      </c>
      <c r="J41" s="24"/>
      <c r="K41" s="24">
        <f>SUM(S$75:S$84)+S$90</f>
        <v>446.40000000000003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446.90000000000003</v>
      </c>
    </row>
    <row r="42" spans="1:29" x14ac:dyDescent="0.25">
      <c r="A42" s="8" t="s">
        <v>108</v>
      </c>
      <c r="B42" s="9"/>
      <c r="C42" s="9"/>
      <c r="D42" s="9"/>
      <c r="E42" s="49">
        <f>SUM(G$84:G$89)+SUM(G$91:G$96)+G$74</f>
        <v>-132.30000000000004</v>
      </c>
      <c r="F42" s="9"/>
      <c r="G42" s="49">
        <f>SUM(K$84:K$89)+SUM(K$91:K$96)+K$74</f>
        <v>23.199999999999978</v>
      </c>
      <c r="H42" s="24"/>
      <c r="I42" s="49">
        <f>SUM(O$84:O$89)+SUM(O$91:O$96)+O$74</f>
        <v>119.80000000000007</v>
      </c>
      <c r="J42" s="24"/>
      <c r="K42" s="49">
        <f>SUM(S$84:S$89)+SUM(S$91:S$96)+S$74</f>
        <v>853.5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5">
      <c r="A43" s="8" t="s">
        <v>94</v>
      </c>
      <c r="B43" s="9"/>
      <c r="C43" s="9"/>
      <c r="D43" s="9"/>
      <c r="E43" s="24">
        <f>SUM(E41:E42)</f>
        <v>-485.1</v>
      </c>
      <c r="F43" s="9"/>
      <c r="G43" s="24">
        <f>SUM(G41:G42)</f>
        <v>-71.700000000000045</v>
      </c>
      <c r="H43" s="24"/>
      <c r="I43" s="24">
        <f>SUM(I41:I42)</f>
        <v>568.00000000000011</v>
      </c>
      <c r="J43" s="24"/>
      <c r="K43" s="24">
        <f>SUM(K41:K42)</f>
        <v>1299.9000000000001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5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5">
      <c r="A47" s="9" t="s">
        <v>20</v>
      </c>
      <c r="B47" s="9"/>
      <c r="C47" s="9"/>
      <c r="D47" s="9"/>
      <c r="E47" s="28">
        <f>E43*E45</f>
        <v>-242.55</v>
      </c>
      <c r="F47" s="9"/>
      <c r="G47" s="28">
        <f>G43*G45</f>
        <v>-35.850000000000023</v>
      </c>
      <c r="H47" s="9"/>
      <c r="I47" s="28">
        <f>I43*I45</f>
        <v>284.00000000000006</v>
      </c>
      <c r="J47" s="9"/>
      <c r="K47" s="28">
        <f>K43*K45</f>
        <v>649.95000000000005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5">
      <c r="A49" s="15" t="s">
        <v>24</v>
      </c>
      <c r="B49" s="15"/>
      <c r="C49" s="15"/>
      <c r="D49" s="15"/>
      <c r="E49" s="23">
        <f>E39+E47</f>
        <v>599.84999999999991</v>
      </c>
      <c r="F49" s="15"/>
      <c r="G49" s="23">
        <f>G39+G47</f>
        <v>563.99999999999989</v>
      </c>
      <c r="H49" s="15"/>
      <c r="I49" s="23">
        <f>I39+I47</f>
        <v>848</v>
      </c>
      <c r="J49" s="15"/>
      <c r="K49" s="23">
        <f>K39+K47</f>
        <v>1497.95</v>
      </c>
      <c r="L49" s="15"/>
      <c r="M49" s="23">
        <f>M39+M47</f>
        <v>1497.95</v>
      </c>
      <c r="N49" s="15"/>
      <c r="O49" s="23">
        <f>O39+O47</f>
        <v>1497.95</v>
      </c>
      <c r="P49" s="15"/>
      <c r="Q49" s="23">
        <f>Q39+Q47</f>
        <v>1497.95</v>
      </c>
      <c r="R49" s="15"/>
      <c r="S49" s="23">
        <f>S39+S47</f>
        <v>1497.95</v>
      </c>
      <c r="T49" s="15"/>
      <c r="U49" s="23">
        <f>U39+U47</f>
        <v>1497.95</v>
      </c>
      <c r="V49" s="15"/>
      <c r="W49" s="23">
        <f>W39+W47</f>
        <v>1497.95</v>
      </c>
      <c r="X49" s="15"/>
      <c r="Y49" s="23">
        <f>Y39+Y47</f>
        <v>1497.95</v>
      </c>
      <c r="Z49" s="15"/>
      <c r="AA49" s="23">
        <f>AA39+AA47</f>
        <v>1497.95</v>
      </c>
      <c r="AB49" s="15"/>
      <c r="AC49" s="23"/>
    </row>
    <row r="50" spans="1:3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5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5">
      <c r="A53" s="15" t="s">
        <v>29</v>
      </c>
      <c r="B53" s="15"/>
      <c r="C53" s="15"/>
      <c r="D53" s="15"/>
      <c r="E53" s="25">
        <f>ROUND(E49*E51,1)</f>
        <v>3.7</v>
      </c>
      <c r="F53" s="15"/>
      <c r="G53" s="25">
        <f>ROUND(G49*G51,1)</f>
        <v>3.5</v>
      </c>
      <c r="H53" s="25"/>
      <c r="I53" s="25">
        <f>ROUND(I49*I51,1)</f>
        <v>5.3</v>
      </c>
      <c r="J53" s="25"/>
      <c r="K53" s="25">
        <f>ROUND(K49*K51,1)</f>
        <v>9.4</v>
      </c>
      <c r="L53" s="25"/>
      <c r="M53" s="25">
        <f>ROUND(M49*M51,1)</f>
        <v>9.4</v>
      </c>
      <c r="N53" s="25"/>
      <c r="O53" s="25">
        <f>ROUND(O49*O51,1)</f>
        <v>9.4</v>
      </c>
      <c r="P53" s="25"/>
      <c r="Q53" s="25">
        <f>ROUND(Q49*Q51,1)</f>
        <v>9.4</v>
      </c>
      <c r="R53" s="25"/>
      <c r="S53" s="25">
        <f>ROUND(S49*S51,1)</f>
        <v>9.4</v>
      </c>
      <c r="T53" s="25"/>
      <c r="U53" s="25">
        <f>ROUND(U49*U51,1)</f>
        <v>9.4</v>
      </c>
      <c r="V53" s="25"/>
      <c r="W53" s="25">
        <f>ROUND(W49*W51,1)</f>
        <v>9.4</v>
      </c>
      <c r="X53" s="25"/>
      <c r="Y53" s="25">
        <f>ROUND(Y49*Y51,1)</f>
        <v>9.4</v>
      </c>
      <c r="Z53" s="25"/>
      <c r="AA53" s="25">
        <f>ROUND(AA49*AA51,1)</f>
        <v>9.4</v>
      </c>
      <c r="AB53" s="25"/>
      <c r="AC53" s="25">
        <f>SUM(E53:AA53)</f>
        <v>97.100000000000009</v>
      </c>
    </row>
    <row r="54" spans="1:3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5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5">
      <c r="A56" s="9"/>
      <c r="B56" s="9" t="s">
        <v>104</v>
      </c>
      <c r="C56" s="9"/>
      <c r="D56" s="9"/>
      <c r="E56" s="17">
        <f>G111</f>
        <v>-0.9</v>
      </c>
      <c r="F56" s="39"/>
      <c r="G56" s="17">
        <f>K111</f>
        <v>-0.79999999999999993</v>
      </c>
      <c r="H56" s="39"/>
      <c r="I56" s="17">
        <f>O111</f>
        <v>-3.3999999999999995</v>
      </c>
      <c r="J56" s="39"/>
      <c r="K56" s="17">
        <f>S111</f>
        <v>5.0999999999999996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5">
      <c r="A57" s="9"/>
      <c r="B57" s="9" t="s">
        <v>31</v>
      </c>
      <c r="C57" s="9"/>
      <c r="D57" s="9"/>
      <c r="E57" s="34">
        <f>G121</f>
        <v>-2</v>
      </c>
      <c r="F57" s="51"/>
      <c r="G57" s="34">
        <f>K121</f>
        <v>-2.6</v>
      </c>
      <c r="H57" s="51"/>
      <c r="I57" s="34">
        <f>O121</f>
        <v>-3.3</v>
      </c>
      <c r="J57" s="51"/>
      <c r="K57" s="34">
        <f>S121</f>
        <v>7.9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8.8817841970012523E-16</v>
      </c>
      <c r="AD57" s="36"/>
      <c r="AE57" s="36"/>
    </row>
    <row r="58" spans="1:31" ht="13.8" thickBot="1" x14ac:dyDescent="0.3">
      <c r="A58" s="15" t="s">
        <v>34</v>
      </c>
      <c r="B58" s="15"/>
      <c r="C58" s="15"/>
      <c r="D58" s="15"/>
      <c r="E58" s="57">
        <f>E53+E56+E57</f>
        <v>0.80000000000000027</v>
      </c>
      <c r="F58" s="15"/>
      <c r="G58" s="57">
        <f>G53+G56+G57</f>
        <v>0.10000000000000009</v>
      </c>
      <c r="H58" s="15"/>
      <c r="I58" s="57">
        <f>I53+I56+I57</f>
        <v>-1.3999999999999995</v>
      </c>
      <c r="J58" s="15"/>
      <c r="K58" s="57">
        <f>K53+K56+K57</f>
        <v>22.4</v>
      </c>
      <c r="L58" s="15"/>
      <c r="M58" s="57">
        <f>M53+M56+M57</f>
        <v>9.4</v>
      </c>
      <c r="N58" s="15"/>
      <c r="O58" s="57">
        <f>O53+O56+O57</f>
        <v>9.4</v>
      </c>
      <c r="P58" s="15"/>
      <c r="Q58" s="57">
        <f>Q53+Q56+Q57</f>
        <v>9.4</v>
      </c>
      <c r="R58" s="15"/>
      <c r="S58" s="57">
        <f>S53+S56+S57</f>
        <v>9.4</v>
      </c>
      <c r="T58" s="15"/>
      <c r="U58" s="57">
        <f>U53+U56+U57</f>
        <v>9.4</v>
      </c>
      <c r="V58" s="15"/>
      <c r="W58" s="57">
        <f>W53+W56+W57</f>
        <v>9.4</v>
      </c>
      <c r="X58" s="15"/>
      <c r="Y58" s="57">
        <f>Y53+Y56+Y57</f>
        <v>9.4</v>
      </c>
      <c r="Z58" s="15"/>
      <c r="AA58" s="57">
        <f>AA53+AA56+AA57</f>
        <v>9.4</v>
      </c>
      <c r="AB58" s="15"/>
      <c r="AC58" s="57">
        <f>SUM(E58:AA58)</f>
        <v>97.100000000000009</v>
      </c>
    </row>
    <row r="59" spans="1:31" ht="13.8" thickTop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5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5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5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5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5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5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5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5">
      <c r="B68" s="9" t="s">
        <v>51</v>
      </c>
      <c r="C68" s="9" t="s">
        <v>52</v>
      </c>
      <c r="D68" s="9"/>
    </row>
    <row r="70" spans="1:51" x14ac:dyDescent="0.25">
      <c r="C70" s="15" t="s">
        <v>109</v>
      </c>
    </row>
    <row r="72" spans="1:51" x14ac:dyDescent="0.25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5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5">
      <c r="A74" s="41" t="s">
        <v>42</v>
      </c>
      <c r="C74" s="17">
        <f>-ROUND(_xll.HPVAL($A$6,$A$7,A74,$A$8,"YTD","CORP")/1000000,1)</f>
        <v>-147.30000000000001</v>
      </c>
      <c r="D74" s="17"/>
      <c r="E74" s="17">
        <f>-ROUND(_xll.HPVAL($E$6,$E$7,A74,$E$8,"YTD","CORP")/1000000,1)</f>
        <v>-147.30000000000001</v>
      </c>
      <c r="G74" s="44">
        <f>C74-E74</f>
        <v>0</v>
      </c>
      <c r="H74" s="9"/>
      <c r="I74" s="17">
        <f>-ROUND(_xll.HPVAL($G$6,$G$7,$A$74,$G$8,"YTD","CORP")/1000000,1)</f>
        <v>-147.30000000000001</v>
      </c>
      <c r="J74" s="24"/>
      <c r="K74" s="44">
        <f>E74-I74</f>
        <v>0</v>
      </c>
      <c r="M74" s="17">
        <f>-ROUND(_xll.HPVAL($I$6,$I$7,$A$74,$I$8,"YTD","CORP")/1000000,1)</f>
        <v>-147.30000000000001</v>
      </c>
      <c r="N74" s="24"/>
      <c r="O74" s="44">
        <f>I74-M74</f>
        <v>0</v>
      </c>
      <c r="Q74" s="17">
        <f>-ROUND(_xll.HPVAL($K$6,$K$7,$A$74,$K$8,"YTD","CORP")/1000000,1)</f>
        <v>0</v>
      </c>
      <c r="R74" s="24"/>
      <c r="S74" s="44">
        <f>M74-Q74</f>
        <v>-147.30000000000001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5">
      <c r="A75" s="42" t="s">
        <v>58</v>
      </c>
      <c r="C75" s="17">
        <f>-ROUND(_xll.HPVAL($A$6,$A$7,A75,$A$8,"YTD","CORP")/1000000,1)</f>
        <v>554.9</v>
      </c>
      <c r="D75" s="17"/>
      <c r="E75" s="17">
        <f>-ROUND(_xll.HPVAL($E$6,$E$7,A75,$E$8,"YTD","CORP")/1000000,1)</f>
        <v>266.5</v>
      </c>
      <c r="G75" s="44">
        <f>C75-E75</f>
        <v>288.39999999999998</v>
      </c>
      <c r="H75" s="9"/>
      <c r="I75" s="17">
        <f>-ROUND(_xll.HPVAL($G$6,$G$7,$A$75,$G$8,"YTD","CORP")/1000000,1)</f>
        <v>219.8</v>
      </c>
      <c r="J75" s="24"/>
      <c r="K75" s="44">
        <f>E75-I75</f>
        <v>46.699999999999989</v>
      </c>
      <c r="M75" s="17">
        <f>-ROUND(_xll.HPVAL($I$6,$I$7,$A$75,$I$8,"YTD","CORP")/1000000,1)</f>
        <v>-106.2</v>
      </c>
      <c r="N75" s="24"/>
      <c r="O75" s="44">
        <f>I75-M75</f>
        <v>326</v>
      </c>
      <c r="Q75" s="17">
        <f>-ROUND(_xll.HPVAL($K$6,$K$7,$A$75,$K$8,"YTD","CORP")/1000000,1)</f>
        <v>0</v>
      </c>
      <c r="R75" s="24"/>
      <c r="S75" s="44">
        <f>M75-Q75</f>
        <v>-106.2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5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5">
      <c r="A77" s="42" t="s">
        <v>60</v>
      </c>
      <c r="C77" s="17">
        <f>-ROUND(_xll.HPVAL($A$6,$A$7,A77,$A$8,"YTD","CORP")/1000000,1)</f>
        <v>-287.60000000000002</v>
      </c>
      <c r="D77" s="17"/>
      <c r="E77" s="17">
        <f>-ROUND(_xll.HPVAL($E$6,$E$7,A77,$E$8,"YTD","CORP")/1000000,1)</f>
        <v>-302.60000000000002</v>
      </c>
      <c r="G77" s="44">
        <f>C77-E77</f>
        <v>15</v>
      </c>
      <c r="H77" s="9"/>
      <c r="I77" s="17">
        <f>-ROUND(_xll.HPVAL($G$6,$G$7,$A$77,$G$8,"YTD","CORP")/1000000,1)</f>
        <v>-304.60000000000002</v>
      </c>
      <c r="J77" s="24"/>
      <c r="K77" s="44">
        <f>E77-I77</f>
        <v>2</v>
      </c>
      <c r="M77" s="17">
        <f>-ROUND(_xll.HPVAL($I$6,$I$7,$A$77,$I$8,"YTD","CORP")/1000000,1)</f>
        <v>-307.3</v>
      </c>
      <c r="N77" s="24"/>
      <c r="O77" s="44">
        <f>I77-M77</f>
        <v>2.6999999999999886</v>
      </c>
      <c r="Q77" s="17">
        <f>-ROUND(_xll.HPVAL($K$6,$K$7,$A$77,$K$8,"YTD","CORP")/1000000,1)</f>
        <v>0</v>
      </c>
      <c r="R77" s="24"/>
      <c r="S77" s="44">
        <f>M77-Q77</f>
        <v>-307.3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5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5">
      <c r="A79" s="42" t="s">
        <v>62</v>
      </c>
      <c r="C79" s="17">
        <f>ROUND(_xll.HPVAL($A$6,$A$7,A79,$A$8,"YTD","CORP")/1000000,1)</f>
        <v>150.19999999999999</v>
      </c>
      <c r="D79" s="17"/>
      <c r="E79" s="17">
        <f>ROUND(_xll.HPVAL($E$6,$E$7,A79,$E$8,"YTD","CORP")/1000000,1)</f>
        <v>953</v>
      </c>
      <c r="G79" s="44">
        <f t="shared" ref="G79:G89" si="0">+C79-E79</f>
        <v>-802.8</v>
      </c>
      <c r="H79" s="9"/>
      <c r="I79" s="17">
        <f>ROUND(_xll.HPVAL($G$6,$G$7,$A$79,$G$8,"YTD","CORP")/1000000,1)</f>
        <v>1125</v>
      </c>
      <c r="J79" s="24"/>
      <c r="K79" s="44">
        <f t="shared" ref="K79:K89" si="1">+E79-I79</f>
        <v>-172</v>
      </c>
      <c r="M79" s="17">
        <f>ROUND(_xll.HPVAL($I$6,$I$7,$A$79,$I$8,"YTD","CORP")/1000000,1)</f>
        <v>1046</v>
      </c>
      <c r="N79" s="24"/>
      <c r="O79" s="44">
        <f t="shared" ref="O79:O89" si="2">+I79-M79</f>
        <v>79</v>
      </c>
      <c r="Q79" s="17">
        <f>ROUND(_xll.HPVAL($K$6,$K$7,$A$79,$K$8,"YTD","CORP")/1000000,1)</f>
        <v>0</v>
      </c>
      <c r="R79" s="24"/>
      <c r="S79" s="44">
        <f t="shared" ref="S79:S89" si="3">+M79-Q79</f>
        <v>1046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5">
      <c r="A80" s="42" t="s">
        <v>63</v>
      </c>
      <c r="C80" s="17">
        <f>ROUND(_xll.HPVAL($A$6,$A$7,A80,$A$8,"YTD","CORP")/1000000,1)</f>
        <v>2.4</v>
      </c>
      <c r="D80" s="17"/>
      <c r="E80" s="17">
        <f>ROUND(_xll.HPVAL($E$6,$E$7,A80,$E$8,"YTD","CORP")/1000000,1)</f>
        <v>0</v>
      </c>
      <c r="G80" s="44">
        <f t="shared" si="0"/>
        <v>2.4</v>
      </c>
      <c r="H80" s="9"/>
      <c r="I80" s="17">
        <f>ROUND(_xll.HPVAL($G$6,$G$7,$A$80,$G$8,"YTD","CORP")/1000000,1)</f>
        <v>-0.1</v>
      </c>
      <c r="J80" s="24"/>
      <c r="K80" s="44">
        <f t="shared" si="1"/>
        <v>0.1</v>
      </c>
      <c r="M80" s="17">
        <f>ROUND(_xll.HPVAL($I$6,$I$7,$A$80,$I$8,"YTD","CORP")/1000000,1)</f>
        <v>-2.2999999999999998</v>
      </c>
      <c r="N80" s="24"/>
      <c r="O80" s="44">
        <f t="shared" si="2"/>
        <v>2.1999999999999997</v>
      </c>
      <c r="Q80" s="17">
        <f>ROUND(_xll.HPVAL($K$6,$K$7,$A$80,$K$8,"YTD","CORP")/1000000,1)</f>
        <v>0</v>
      </c>
      <c r="R80" s="24"/>
      <c r="S80" s="44">
        <f t="shared" si="3"/>
        <v>-2.2999999999999998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5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5">
      <c r="A82" s="42" t="s">
        <v>65</v>
      </c>
      <c r="C82" s="17">
        <f>ROUND(_xll.HPVAL($A$6,$A$7,A82,$A$8,"YTD","CORP")/1000000,1)</f>
        <v>27</v>
      </c>
      <c r="D82" s="17"/>
      <c r="E82" s="17">
        <f>ROUND(_xll.HPVAL($E$6,$E$7,A82,$E$8,"YTD","CORP")/1000000,1)</f>
        <v>-117.3</v>
      </c>
      <c r="G82" s="44">
        <f t="shared" si="0"/>
        <v>144.30000000000001</v>
      </c>
      <c r="H82" s="9"/>
      <c r="I82" s="17">
        <f>ROUND(_xll.HPVAL($G$6,$G$7,$A$82,$G$8,"YTD","CORP")/1000000,1)</f>
        <v>-145.6</v>
      </c>
      <c r="J82" s="24"/>
      <c r="K82" s="44">
        <f t="shared" si="1"/>
        <v>28.299999999999997</v>
      </c>
      <c r="M82" s="17">
        <f>ROUND(_xll.HPVAL($I$6,$I$7,$A$82,$I$8,"YTD","CORP")/1000000,1)</f>
        <v>-183.8</v>
      </c>
      <c r="N82" s="24"/>
      <c r="O82" s="44">
        <f t="shared" si="2"/>
        <v>38.200000000000017</v>
      </c>
      <c r="Q82" s="17">
        <f>ROUND(_xll.HPVAL($K$6,$K$7,$A$82,$K$8,"YTD","CORP")/1000000,1)</f>
        <v>0</v>
      </c>
      <c r="R82" s="24"/>
      <c r="S82" s="44">
        <f t="shared" si="3"/>
        <v>-183.8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5">
      <c r="A83" s="42" t="s">
        <v>66</v>
      </c>
      <c r="C83" s="17">
        <f>ROUND(_xll.HPVAL($A$6,$A$7,A83,$A$8,"YTD","CORP")/1000000,1)</f>
        <v>0</v>
      </c>
      <c r="D83" s="17"/>
      <c r="E83" s="17">
        <f>ROUND(_xll.HPVAL($E$6,$E$7,A83,$E$8,"YTD","CORP")/1000000,1)</f>
        <v>0.1</v>
      </c>
      <c r="G83" s="44">
        <f t="shared" si="0"/>
        <v>-0.1</v>
      </c>
      <c r="H83" s="9"/>
      <c r="I83" s="17">
        <f>ROUND(_xll.HPVAL($G$6,$G$7,$A$83,$G$8,"YTD","CORP")/1000000,1)</f>
        <v>0.1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0.1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5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5">
      <c r="A85" s="42" t="s">
        <v>68</v>
      </c>
      <c r="C85" s="17">
        <f>ROUND(_xll.HPVAL($A$6,$A$7,A85,$A$8,"YTD","CORP")/1000000,1)</f>
        <v>234.9</v>
      </c>
      <c r="D85" s="17"/>
      <c r="E85" s="17">
        <f>ROUND(_xll.HPVAL($E$6,$E$7,A85,$E$8,"YTD","CORP")/1000000,1)</f>
        <v>234.9</v>
      </c>
      <c r="G85" s="44">
        <f t="shared" si="0"/>
        <v>0</v>
      </c>
      <c r="H85" s="9"/>
      <c r="I85" s="17">
        <f>ROUND(_xll.HPVAL($G$6,$G$7,$A$85,$G$8,"YTD","CORP")/1000000,1)</f>
        <v>234.9</v>
      </c>
      <c r="J85" s="24"/>
      <c r="K85" s="44">
        <f t="shared" si="1"/>
        <v>0</v>
      </c>
      <c r="M85" s="17">
        <f>ROUND(_xll.HPVAL($I$6,$I$7,$A$85,$I$8,"YTD","CORP")/1000000,1)</f>
        <v>234.9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234.9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5">
      <c r="A86" s="42" t="s">
        <v>69</v>
      </c>
      <c r="C86" s="17">
        <f>ROUND(_xll.HPVAL($A$6,$A$7,A86,$A$8,"YTD","CORP")/1000000,1)</f>
        <v>346</v>
      </c>
      <c r="D86" s="17"/>
      <c r="E86" s="17">
        <f>ROUND(_xll.HPVAL($E$6,$E$7,A86,$E$8,"YTD","CORP")/1000000,1)</f>
        <v>346</v>
      </c>
      <c r="G86" s="44">
        <f t="shared" si="0"/>
        <v>0</v>
      </c>
      <c r="H86" s="9"/>
      <c r="I86" s="17">
        <f>ROUND(_xll.HPVAL($G$6,$G$7,$A$86,$G$8,"YTD","CORP")/1000000,1)</f>
        <v>346</v>
      </c>
      <c r="J86" s="24"/>
      <c r="K86" s="44">
        <f t="shared" si="1"/>
        <v>0</v>
      </c>
      <c r="M86" s="17">
        <f>ROUND(_xll.HPVAL($I$6,$I$7,$A$86,$I$8,"YTD","CORP")/1000000,1)</f>
        <v>346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346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5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5">
      <c r="A88" s="42" t="s">
        <v>71</v>
      </c>
      <c r="C88" s="17">
        <f>ROUND(_xll.HPVAL($A$6,$A$7,A88,$A$8,"YTD","CORP")/1000000,1)</f>
        <v>271.2</v>
      </c>
      <c r="D88" s="17"/>
      <c r="E88" s="17">
        <f>ROUND(_xll.HPVAL($E$6,$E$7,A88,$E$8,"YTD","CORP")/1000000,1)</f>
        <v>563.6</v>
      </c>
      <c r="G88" s="44">
        <f t="shared" si="0"/>
        <v>-292.40000000000003</v>
      </c>
      <c r="H88" s="9"/>
      <c r="I88" s="17">
        <f>ROUND(_xll.HPVAL($G$6,$G$7,$A$88,$G$8,"YTD","CORP")/1000000,1)</f>
        <v>539.70000000000005</v>
      </c>
      <c r="J88" s="24"/>
      <c r="K88" s="44">
        <f t="shared" si="1"/>
        <v>23.899999999999977</v>
      </c>
      <c r="M88" s="17">
        <f>ROUND(_xll.HPVAL($I$6,$I$7,$A$88,$I$8,"YTD","CORP")/1000000,1)</f>
        <v>419.9</v>
      </c>
      <c r="N88" s="24"/>
      <c r="O88" s="44">
        <f t="shared" si="2"/>
        <v>119.80000000000007</v>
      </c>
      <c r="Q88" s="17">
        <f>ROUND(_xll.HPVAL($K$6,$K$7,$A$88,$K$8,"YTD","CORP")/1000000,1)</f>
        <v>0</v>
      </c>
      <c r="R88" s="24"/>
      <c r="S88" s="44">
        <f t="shared" si="3"/>
        <v>419.9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5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5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5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5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5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5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5">
      <c r="A95" s="42" t="s">
        <v>78</v>
      </c>
      <c r="C95" s="17">
        <f>ROUND(_xll.HPVAL($A$6,$A$7,A95,$A$8,"YTD","CORP")/1000000,1)</f>
        <v>162.69999999999999</v>
      </c>
      <c r="D95" s="17"/>
      <c r="E95" s="17">
        <v>0</v>
      </c>
      <c r="G95" s="44">
        <f>+C95-E95</f>
        <v>162.69999999999999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5">
      <c r="A96" s="42" t="s">
        <v>79</v>
      </c>
      <c r="C96" s="17">
        <f>ROUND(_xll.HPVAL($A$6,$A$7,A96,$A$8,"YTD","CORP")/1000000,1)</f>
        <v>-3.3</v>
      </c>
      <c r="D96" s="17"/>
      <c r="E96" s="17">
        <f>ROUND(_xll.HPVAL($E$6,$E$7,A96,$E$8,"YTD","CORP")/1000000,1)</f>
        <v>-0.7</v>
      </c>
      <c r="G96" s="45">
        <f>+C96-E96</f>
        <v>-2.5999999999999996</v>
      </c>
      <c r="H96" s="9"/>
      <c r="I96" s="17">
        <v>0</v>
      </c>
      <c r="J96" s="24"/>
      <c r="K96" s="45">
        <f t="shared" si="12"/>
        <v>-0.7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8" thickBot="1" x14ac:dyDescent="0.3">
      <c r="A97" s="41" t="s">
        <v>90</v>
      </c>
      <c r="G97" s="46">
        <f>SUM(G74:G96)</f>
        <v>-485.10000000000008</v>
      </c>
      <c r="K97" s="46">
        <f>SUM(K74:K96)</f>
        <v>-71.700000000000045</v>
      </c>
      <c r="O97" s="46">
        <f>SUM(O74:O96)</f>
        <v>568.00000000000011</v>
      </c>
      <c r="S97" s="46">
        <f>SUM(S74:S96)</f>
        <v>1299.9000000000001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8" thickTop="1" x14ac:dyDescent="0.25">
      <c r="A98" s="41"/>
    </row>
    <row r="99" spans="1:52" x14ac:dyDescent="0.25">
      <c r="A99" s="41" t="s">
        <v>91</v>
      </c>
      <c r="G99" s="43">
        <f>E41</f>
        <v>-352.8</v>
      </c>
      <c r="K99" s="43">
        <f>SUM($E$41:G41)</f>
        <v>-447.70000000000005</v>
      </c>
      <c r="O99" s="43">
        <f>SUM($E$41:I41)</f>
        <v>0.5</v>
      </c>
      <c r="S99" s="43">
        <f>SUM($E$41:K41)</f>
        <v>446.90000000000003</v>
      </c>
      <c r="W99" s="43">
        <f>SUM($E$41:M41)</f>
        <v>446.90000000000003</v>
      </c>
      <c r="AA99" s="43">
        <f>SUM($E$41:O41)</f>
        <v>446.90000000000003</v>
      </c>
      <c r="AE99" s="43">
        <f>SUM($E$41:Q41)</f>
        <v>446.90000000000003</v>
      </c>
      <c r="AI99" s="43">
        <f>SUM($E$41:S41)</f>
        <v>446.90000000000003</v>
      </c>
      <c r="AM99" s="43">
        <f>SUM($E$41:U41)</f>
        <v>446.90000000000003</v>
      </c>
      <c r="AQ99" s="43">
        <f>SUM($E$41:W41)</f>
        <v>446.90000000000003</v>
      </c>
      <c r="AU99" s="43">
        <f>SUM($E$41:Y41)</f>
        <v>446.90000000000003</v>
      </c>
      <c r="AY99" s="43">
        <f>SUM($E$41:AA41)</f>
        <v>446.90000000000003</v>
      </c>
    </row>
    <row r="100" spans="1:52" x14ac:dyDescent="0.25">
      <c r="A100" s="41" t="s">
        <v>92</v>
      </c>
      <c r="G100" s="43">
        <f>E43</f>
        <v>-485.1</v>
      </c>
      <c r="K100" s="43">
        <f>SUM($E$43:G43)</f>
        <v>-556.80000000000007</v>
      </c>
      <c r="O100" s="43">
        <f>SUM($E$43:I43)</f>
        <v>11.200000000000045</v>
      </c>
      <c r="S100" s="43">
        <f>SUM($E$43:K43)</f>
        <v>1311.1000000000001</v>
      </c>
      <c r="W100" s="43">
        <f>SUM($E$43:M43)</f>
        <v>1311.1000000000001</v>
      </c>
      <c r="AA100" s="43">
        <f>SUM($E$43:O43)</f>
        <v>1311.1000000000001</v>
      </c>
      <c r="AE100" s="43">
        <f>SUM($E$43:Q43)</f>
        <v>1311.1000000000001</v>
      </c>
      <c r="AI100" s="43">
        <f>SUM($E$43:S43)</f>
        <v>1311.1000000000001</v>
      </c>
      <c r="AM100" s="43">
        <f>SUM($E$43:U43)</f>
        <v>1311.1000000000001</v>
      </c>
      <c r="AQ100" s="43">
        <f>SUM($E$43:W43)</f>
        <v>1311.1000000000001</v>
      </c>
      <c r="AU100" s="43">
        <f>SUM($E$43:Y43)</f>
        <v>1311.1000000000001</v>
      </c>
      <c r="AY100" s="43">
        <f>SUM($E$43:AA43)</f>
        <v>1311.1000000000001</v>
      </c>
    </row>
    <row r="105" spans="1:52" x14ac:dyDescent="0.25">
      <c r="A105" s="52" t="s">
        <v>105</v>
      </c>
    </row>
    <row r="106" spans="1:52" x14ac:dyDescent="0.25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5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5">
      <c r="A108" s="9" t="s">
        <v>95</v>
      </c>
      <c r="C108" s="17"/>
      <c r="D108" s="17"/>
      <c r="E108" s="17">
        <f>-ROUND(_xll.HPVAL($E$6,$E$7,$A$108,$E$8,"YTD","CORP")/1000000,1)</f>
        <v>-0.9</v>
      </c>
      <c r="G108" s="44">
        <f>E108</f>
        <v>-0.9</v>
      </c>
      <c r="H108" s="9"/>
      <c r="I108" s="17">
        <f>-ROUND(_xll.HPVAL($G$6,$G$7,$A$108,$G$8,"YTD","CORP")/1000000,1)</f>
        <v>-1.7</v>
      </c>
      <c r="J108" s="24"/>
      <c r="K108" s="44">
        <f>I108-G108</f>
        <v>-0.79999999999999993</v>
      </c>
      <c r="M108" s="17">
        <f>-ROUND(_xll.HPVAL($I$6,$I$7,$A$108,$I$8,"YTD","CORP")/1000000,1)</f>
        <v>-5.0999999999999996</v>
      </c>
      <c r="N108" s="24"/>
      <c r="O108" s="44">
        <f>M108-I108</f>
        <v>-3.3999999999999995</v>
      </c>
      <c r="Q108" s="17">
        <f>-ROUND(_xll.HPVAL($K$6,$K$7,$A$108,$K$8,"YTD","CORP")/1000000,1)</f>
        <v>0</v>
      </c>
      <c r="R108" s="24"/>
      <c r="S108" s="44">
        <f>Q108-M108</f>
        <v>5.0999999999999996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5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5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8" thickBot="1" x14ac:dyDescent="0.3">
      <c r="A111" s="9" t="s">
        <v>90</v>
      </c>
      <c r="C111" s="17"/>
      <c r="D111" s="17"/>
      <c r="E111" s="17"/>
      <c r="G111" s="55">
        <f>SUM(G108:G110)</f>
        <v>-0.9</v>
      </c>
      <c r="H111" s="9"/>
      <c r="I111" s="17"/>
      <c r="J111" s="24"/>
      <c r="K111" s="55">
        <f>SUM(K108:K110)</f>
        <v>-0.79999999999999993</v>
      </c>
      <c r="M111" s="17"/>
      <c r="N111" s="24"/>
      <c r="O111" s="55">
        <f>SUM(O108:O110)</f>
        <v>-3.3999999999999995</v>
      </c>
      <c r="Q111" s="17"/>
      <c r="R111" s="24"/>
      <c r="S111" s="55">
        <f>SUM(S108:S110)</f>
        <v>5.0999999999999996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8" thickTop="1" x14ac:dyDescent="0.25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5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5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5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5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5">
      <c r="A117" s="50" t="s">
        <v>100</v>
      </c>
      <c r="C117" s="17"/>
      <c r="D117" s="17"/>
      <c r="E117" s="17">
        <f>-ROUND(_xll.HPVAL($E$6,$E$7,$A$117,$E$8,"YTD","CORP")/1000000,1)</f>
        <v>0.1</v>
      </c>
      <c r="G117" s="44">
        <f t="shared" si="23"/>
        <v>0.1</v>
      </c>
      <c r="H117" s="9"/>
      <c r="I117" s="17">
        <f>-ROUND(_xll.HPVAL($G$6,$G$7,$A$117,$G$8,"YTD","CORP")/1000000,1)</f>
        <v>0.1</v>
      </c>
      <c r="J117" s="24"/>
      <c r="K117" s="44">
        <f t="shared" si="24"/>
        <v>0</v>
      </c>
      <c r="M117" s="17">
        <f>-ROUND(_xll.HPVAL($I$6,$I$7,$A$117,$I$8,"YTD","CORP")/1000000,1)</f>
        <v>-0.4</v>
      </c>
      <c r="N117" s="24"/>
      <c r="O117" s="44">
        <f t="shared" si="25"/>
        <v>-0.5</v>
      </c>
      <c r="Q117" s="17">
        <f>-ROUND(_xll.HPVAL($K$6,$K$7,$A$117,$K$8,"YTD","CORP")/1000000,1)</f>
        <v>0</v>
      </c>
      <c r="R117" s="24"/>
      <c r="S117" s="44">
        <f t="shared" si="26"/>
        <v>0.4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5">
      <c r="A118" s="50" t="s">
        <v>101</v>
      </c>
      <c r="C118" s="17"/>
      <c r="D118" s="17"/>
      <c r="E118" s="17">
        <f>-ROUND(_xll.HPVAL($E$6,$E$7,$A$118,$E$8,"YTD","CORP")/1000000,1)</f>
        <v>-2.1</v>
      </c>
      <c r="G118" s="44">
        <f t="shared" si="23"/>
        <v>-2.1</v>
      </c>
      <c r="H118" s="9"/>
      <c r="I118" s="17">
        <f>-ROUND(_xll.HPVAL($G$6,$G$7,$A$118,$G$8,"YTD","CORP")/1000000,1)</f>
        <v>-4.7</v>
      </c>
      <c r="J118" s="24"/>
      <c r="K118" s="44">
        <f t="shared" si="24"/>
        <v>-2.6</v>
      </c>
      <c r="M118" s="17">
        <f>-ROUND(_xll.HPVAL($I$6,$I$7,$A$118,$I$8,"YTD","CORP")/1000000,1)</f>
        <v>-7.5</v>
      </c>
      <c r="N118" s="24"/>
      <c r="O118" s="44">
        <f t="shared" si="25"/>
        <v>-2.8</v>
      </c>
      <c r="Q118" s="17">
        <f>-ROUND(_xll.HPVAL($K$6,$K$7,$A$118,$K$8,"YTD","CORP")/1000000,1)</f>
        <v>0</v>
      </c>
      <c r="R118" s="24"/>
      <c r="S118" s="44">
        <f t="shared" si="26"/>
        <v>7.5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5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5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8" thickBot="1" x14ac:dyDescent="0.3">
      <c r="A121" s="41" t="s">
        <v>90</v>
      </c>
      <c r="G121" s="46">
        <f>SUM(G115:G120)</f>
        <v>-2</v>
      </c>
      <c r="K121" s="46">
        <f>SUM(K115:K120)</f>
        <v>-2.6</v>
      </c>
      <c r="O121" s="46">
        <f>SUM(O115:O120)</f>
        <v>-3.3</v>
      </c>
      <c r="S121" s="46">
        <f>SUM(S115:S120)</f>
        <v>7.9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8" thickTop="1" x14ac:dyDescent="0.25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4" zoomScaleNormal="100" workbookViewId="0">
      <selection activeCell="D13" sqref="D13"/>
    </sheetView>
  </sheetViews>
  <sheetFormatPr defaultRowHeight="13.2" outlineLevelRow="1" x14ac:dyDescent="0.25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 x14ac:dyDescent="0.3">
      <c r="A1" s="1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6" x14ac:dyDescent="0.3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 x14ac:dyDescent="0.3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5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5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5">
      <c r="A6" s="31" t="s">
        <v>112</v>
      </c>
      <c r="B6" s="9"/>
      <c r="C6" s="9"/>
      <c r="D6" s="9"/>
      <c r="E6" s="31" t="str">
        <f>$A$6</f>
        <v>EGA4</v>
      </c>
      <c r="F6" s="10"/>
      <c r="G6" s="31" t="str">
        <f>$A$6</f>
        <v>EGA4</v>
      </c>
      <c r="H6" s="10"/>
      <c r="I6" s="31" t="str">
        <f>$A$6</f>
        <v>EGA4</v>
      </c>
      <c r="J6" s="10"/>
      <c r="K6" s="31" t="str">
        <f>$A$6</f>
        <v>EGA4</v>
      </c>
      <c r="L6" s="10"/>
      <c r="M6" s="31" t="str">
        <f>$A$6</f>
        <v>EGA4</v>
      </c>
      <c r="N6" s="10"/>
      <c r="O6" s="31" t="str">
        <f>$A$6</f>
        <v>EGA4</v>
      </c>
      <c r="P6" s="10"/>
      <c r="Q6" s="31" t="str">
        <f>$A$6</f>
        <v>EGA4</v>
      </c>
      <c r="R6" s="10"/>
      <c r="S6" s="31" t="str">
        <f>$A$6</f>
        <v>EGA4</v>
      </c>
      <c r="T6" s="10"/>
      <c r="U6" s="31" t="str">
        <f>$A$6</f>
        <v>EGA4</v>
      </c>
      <c r="V6" s="10"/>
      <c r="W6" s="31" t="str">
        <f>$A$6</f>
        <v>EGA4</v>
      </c>
      <c r="X6" s="10"/>
      <c r="Y6" s="31" t="str">
        <f>$A$6</f>
        <v>EGA4</v>
      </c>
      <c r="Z6" s="10"/>
      <c r="AA6" s="31" t="str">
        <f>$A$6</f>
        <v>EGA4</v>
      </c>
      <c r="AB6" s="10"/>
      <c r="AC6" s="10"/>
    </row>
    <row r="7" spans="1:29" x14ac:dyDescent="0.25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5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5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5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5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5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5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5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470.8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5">
      <c r="A15" s="9"/>
      <c r="B15" s="9" t="s">
        <v>50</v>
      </c>
      <c r="C15" s="9"/>
      <c r="D15" s="17">
        <f>ROUND(_xll.HPVAL($A$6,$A$7,"0875",$A$8,"YTD","CORP")/1000000,1)</f>
        <v>105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5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5">
      <c r="A17" s="9"/>
      <c r="B17" s="9"/>
      <c r="C17" s="3" t="s">
        <v>42</v>
      </c>
      <c r="D17" s="17">
        <f>-ROUND(_xll.HPVAL($A$6,$A$7,"TOT_INV_CONSUB",$A$8,"YTD","CORP")/1000000,1)</f>
        <v>-740.7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5">
      <c r="A18" s="9"/>
      <c r="B18" s="9"/>
      <c r="C18" s="3">
        <v>51</v>
      </c>
      <c r="D18" s="17">
        <f>-ROUND(_xll.HPVAL($A$6,$A$7,"0051",$A$8,"YTD","CORP")/1000000,1)</f>
        <v>202.7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5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5">
      <c r="A20" s="9"/>
      <c r="B20" s="9"/>
      <c r="C20" s="3">
        <v>37</v>
      </c>
      <c r="D20" s="17">
        <f>-ROUND(_xll.HPVAL($A$6,$A$7,"0037",$A$8,"YTD","CORP")/1000000,1)</f>
        <v>-173.3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5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5">
      <c r="A22" s="9"/>
      <c r="B22" s="9"/>
      <c r="C22" s="3">
        <v>486</v>
      </c>
      <c r="D22" s="17">
        <f>ROUND(_xll.HPVAL($A$6,$A$7,"0486",$A$8,"YTD","CORP")/1000000,1)</f>
        <v>703.8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5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5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5">
      <c r="A25" s="9"/>
      <c r="B25" s="9"/>
      <c r="C25" s="3">
        <v>660</v>
      </c>
      <c r="D25" s="17">
        <f>ROUND(_xll.HPVAL($A$6,$A$7,"0660",$A$8,"YTD","CORP")/1000000,1)</f>
        <v>629.5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5">
      <c r="A26" s="9"/>
      <c r="B26" s="9"/>
      <c r="C26" s="3">
        <v>661</v>
      </c>
      <c r="D26" s="17">
        <f>ROUND(_xll.HPVAL($A$6,$A$7,"0661",$A$8,"YTD","CORP")/1000000,1)</f>
        <v>974.5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5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5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5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5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5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5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5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5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 x14ac:dyDescent="0.3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5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5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5">
      <c r="A39" s="15" t="s">
        <v>23</v>
      </c>
      <c r="B39" s="15"/>
      <c r="C39" s="15"/>
      <c r="D39" s="15"/>
      <c r="E39" s="23">
        <v>2489.1999999999998</v>
      </c>
      <c r="F39" s="15"/>
      <c r="G39" s="23">
        <f>E49</f>
        <v>2488.4399999999996</v>
      </c>
      <c r="H39" s="15"/>
      <c r="I39" s="23">
        <f>G49</f>
        <v>2455.16</v>
      </c>
      <c r="J39" s="15"/>
      <c r="K39" s="23">
        <f>I49</f>
        <v>2472.6799999999998</v>
      </c>
      <c r="L39" s="15"/>
      <c r="M39" s="23">
        <f>K49</f>
        <v>4664.4799999999996</v>
      </c>
      <c r="N39" s="15"/>
      <c r="O39" s="23">
        <f>M49</f>
        <v>4664.4799999999996</v>
      </c>
      <c r="P39" s="15"/>
      <c r="Q39" s="23">
        <f>O49</f>
        <v>4664.4799999999996</v>
      </c>
      <c r="R39" s="15"/>
      <c r="S39" s="23">
        <f>Q49</f>
        <v>4664.4799999999996</v>
      </c>
      <c r="T39" s="15"/>
      <c r="U39" s="23">
        <f>S49</f>
        <v>4664.4799999999996</v>
      </c>
      <c r="V39" s="15"/>
      <c r="W39" s="23">
        <f>U49</f>
        <v>4664.4799999999996</v>
      </c>
      <c r="X39" s="15"/>
      <c r="Y39" s="23">
        <f>W49</f>
        <v>4664.4799999999996</v>
      </c>
      <c r="Z39" s="15"/>
      <c r="AA39" s="23">
        <f>Y49</f>
        <v>4664.4799999999996</v>
      </c>
      <c r="AB39" s="15"/>
      <c r="AC39" s="23"/>
    </row>
    <row r="40" spans="1:29" x14ac:dyDescent="0.25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5">
      <c r="A41" s="8" t="s">
        <v>93</v>
      </c>
      <c r="B41" s="9"/>
      <c r="C41" s="9"/>
      <c r="D41" s="9"/>
      <c r="E41" s="24">
        <f>SUM(G$75:G$84)+G$90</f>
        <v>-27.700000000000045</v>
      </c>
      <c r="F41" s="9"/>
      <c r="G41" s="24">
        <f>SUM(K$75:K$84)+K$90</f>
        <v>-37.599999999999966</v>
      </c>
      <c r="H41" s="24"/>
      <c r="I41" s="24">
        <f>SUM(O$75:O$84)+O$90</f>
        <v>6.3999999999999488</v>
      </c>
      <c r="J41" s="24"/>
      <c r="K41" s="24">
        <f>SUM(S$75:S$84)+S$90</f>
        <v>2396.1000000000004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2337.2000000000003</v>
      </c>
    </row>
    <row r="42" spans="1:29" x14ac:dyDescent="0.25">
      <c r="A42" s="8" t="s">
        <v>108</v>
      </c>
      <c r="B42" s="9"/>
      <c r="C42" s="9"/>
      <c r="D42" s="9"/>
      <c r="E42" s="49">
        <f>SUM(G$84:G$89)+SUM(G$91:G$96)+G$74</f>
        <v>25.799999999999983</v>
      </c>
      <c r="F42" s="9"/>
      <c r="G42" s="49">
        <f>SUM(K$84:K$89)+SUM(K$91:K$96)+K$74</f>
        <v>-45.599999999999952</v>
      </c>
      <c r="H42" s="24"/>
      <c r="I42" s="49">
        <f>SUM(O$84:O$89)+SUM(O$91:O$96)+O$74</f>
        <v>37.399999999999821</v>
      </c>
      <c r="J42" s="24"/>
      <c r="K42" s="49">
        <f>SUM(S$84:S$89)+SUM(S$91:S$96)+S$74</f>
        <v>3083.3999999999996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5">
      <c r="A43" s="8" t="s">
        <v>94</v>
      </c>
      <c r="B43" s="9"/>
      <c r="C43" s="9"/>
      <c r="D43" s="9"/>
      <c r="E43" s="24">
        <f>SUM(E41:E42)</f>
        <v>-1.9000000000000625</v>
      </c>
      <c r="F43" s="9"/>
      <c r="G43" s="24">
        <f>SUM(G41:G42)</f>
        <v>-83.199999999999918</v>
      </c>
      <c r="H43" s="24"/>
      <c r="I43" s="24">
        <f>SUM(I41:I42)</f>
        <v>43.79999999999977</v>
      </c>
      <c r="J43" s="24"/>
      <c r="K43" s="24">
        <f>SUM(K41:K42)</f>
        <v>5479.5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5">
      <c r="A45" s="9"/>
      <c r="B45" s="9" t="s">
        <v>15</v>
      </c>
      <c r="C45" s="9"/>
      <c r="D45" s="9"/>
      <c r="E45" s="26">
        <v>0.4</v>
      </c>
      <c r="F45" s="9"/>
      <c r="G45" s="26">
        <f>E45</f>
        <v>0.4</v>
      </c>
      <c r="H45" s="9"/>
      <c r="I45" s="26">
        <f>G45</f>
        <v>0.4</v>
      </c>
      <c r="J45" s="9"/>
      <c r="K45" s="26">
        <f>I45</f>
        <v>0.4</v>
      </c>
      <c r="L45" s="9"/>
      <c r="M45" s="26">
        <f>K45</f>
        <v>0.4</v>
      </c>
      <c r="N45" s="9"/>
      <c r="O45" s="26">
        <f>M45</f>
        <v>0.4</v>
      </c>
      <c r="P45" s="9"/>
      <c r="Q45" s="26">
        <f>O45</f>
        <v>0.4</v>
      </c>
      <c r="R45" s="9"/>
      <c r="S45" s="26">
        <f>Q45</f>
        <v>0.4</v>
      </c>
      <c r="T45" s="9"/>
      <c r="U45" s="26">
        <f>S45</f>
        <v>0.4</v>
      </c>
      <c r="V45" s="9"/>
      <c r="W45" s="26">
        <f>U45</f>
        <v>0.4</v>
      </c>
      <c r="X45" s="9"/>
      <c r="Y45" s="26">
        <f>W45</f>
        <v>0.4</v>
      </c>
      <c r="Z45" s="9"/>
      <c r="AA45" s="26">
        <f>Y45</f>
        <v>0.4</v>
      </c>
      <c r="AB45" s="9"/>
      <c r="AC45" s="27"/>
    </row>
    <row r="46" spans="1:29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5">
      <c r="A47" s="9" t="s">
        <v>20</v>
      </c>
      <c r="B47" s="9"/>
      <c r="C47" s="9"/>
      <c r="D47" s="9"/>
      <c r="E47" s="28">
        <f>E43*E45</f>
        <v>-0.7600000000000251</v>
      </c>
      <c r="F47" s="9"/>
      <c r="G47" s="28">
        <f>G43*G45</f>
        <v>-33.279999999999966</v>
      </c>
      <c r="H47" s="9"/>
      <c r="I47" s="28">
        <f>I43*I45</f>
        <v>17.519999999999907</v>
      </c>
      <c r="J47" s="9"/>
      <c r="K47" s="28">
        <f>K43*K45</f>
        <v>2191.8000000000002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5">
      <c r="A49" s="15" t="s">
        <v>24</v>
      </c>
      <c r="B49" s="15"/>
      <c r="C49" s="15"/>
      <c r="D49" s="15"/>
      <c r="E49" s="23">
        <f>E39+E47</f>
        <v>2488.4399999999996</v>
      </c>
      <c r="F49" s="15"/>
      <c r="G49" s="23">
        <f>G39+G47</f>
        <v>2455.16</v>
      </c>
      <c r="H49" s="15"/>
      <c r="I49" s="23">
        <f>I39+I47</f>
        <v>2472.6799999999998</v>
      </c>
      <c r="J49" s="15"/>
      <c r="K49" s="23">
        <f>K39+K47</f>
        <v>4664.4799999999996</v>
      </c>
      <c r="L49" s="15"/>
      <c r="M49" s="23">
        <f>M39+M47</f>
        <v>4664.4799999999996</v>
      </c>
      <c r="N49" s="15"/>
      <c r="O49" s="23">
        <f>O39+O47</f>
        <v>4664.4799999999996</v>
      </c>
      <c r="P49" s="15"/>
      <c r="Q49" s="23">
        <f>Q39+Q47</f>
        <v>4664.4799999999996</v>
      </c>
      <c r="R49" s="15"/>
      <c r="S49" s="23">
        <f>S39+S47</f>
        <v>4664.4799999999996</v>
      </c>
      <c r="T49" s="15"/>
      <c r="U49" s="23">
        <f>U39+U47</f>
        <v>4664.4799999999996</v>
      </c>
      <c r="V49" s="15"/>
      <c r="W49" s="23">
        <f>W39+W47</f>
        <v>4664.4799999999996</v>
      </c>
      <c r="X49" s="15"/>
      <c r="Y49" s="23">
        <f>Y39+Y47</f>
        <v>4664.4799999999996</v>
      </c>
      <c r="Z49" s="15"/>
      <c r="AA49" s="23">
        <f>AA39+AA47</f>
        <v>4664.4799999999996</v>
      </c>
      <c r="AB49" s="15"/>
      <c r="AC49" s="23"/>
    </row>
    <row r="50" spans="1:3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5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5">
      <c r="A53" s="15" t="s">
        <v>29</v>
      </c>
      <c r="B53" s="15"/>
      <c r="C53" s="15"/>
      <c r="D53" s="15"/>
      <c r="E53" s="25">
        <f>ROUND(E49*E51,1)</f>
        <v>15.6</v>
      </c>
      <c r="F53" s="15"/>
      <c r="G53" s="25">
        <f>ROUND(G49*G51,1)</f>
        <v>15.3</v>
      </c>
      <c r="H53" s="25"/>
      <c r="I53" s="25">
        <f>ROUND(I49*I51,1)</f>
        <v>15.5</v>
      </c>
      <c r="J53" s="25"/>
      <c r="K53" s="25">
        <f>ROUND(K49*K51,1)</f>
        <v>29.2</v>
      </c>
      <c r="L53" s="25"/>
      <c r="M53" s="25">
        <f>ROUND(M49*M51,1)</f>
        <v>29.2</v>
      </c>
      <c r="N53" s="25"/>
      <c r="O53" s="25">
        <f>ROUND(O49*O51,1)</f>
        <v>29.2</v>
      </c>
      <c r="P53" s="25"/>
      <c r="Q53" s="25">
        <f>ROUND(Q49*Q51,1)</f>
        <v>29.2</v>
      </c>
      <c r="R53" s="25"/>
      <c r="S53" s="25">
        <f>ROUND(S49*S51,1)</f>
        <v>29.2</v>
      </c>
      <c r="T53" s="25"/>
      <c r="U53" s="25">
        <f>ROUND(U49*U51,1)</f>
        <v>29.2</v>
      </c>
      <c r="V53" s="25"/>
      <c r="W53" s="25">
        <f>ROUND(W49*W51,1)</f>
        <v>29.2</v>
      </c>
      <c r="X53" s="25"/>
      <c r="Y53" s="25">
        <f>ROUND(Y49*Y51,1)</f>
        <v>29.2</v>
      </c>
      <c r="Z53" s="25"/>
      <c r="AA53" s="25">
        <f>ROUND(AA49*AA51,1)</f>
        <v>29.2</v>
      </c>
      <c r="AB53" s="25"/>
      <c r="AC53" s="25">
        <f>SUM(E53:AA53)</f>
        <v>309.19999999999993</v>
      </c>
    </row>
    <row r="54" spans="1:3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5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5">
      <c r="A56" s="9"/>
      <c r="B56" s="9" t="s">
        <v>104</v>
      </c>
      <c r="C56" s="9"/>
      <c r="D56" s="9"/>
      <c r="E56" s="17">
        <f>G111</f>
        <v>-13.5</v>
      </c>
      <c r="F56" s="39"/>
      <c r="G56" s="17">
        <f>K111</f>
        <v>-5</v>
      </c>
      <c r="H56" s="39"/>
      <c r="I56" s="17">
        <f>O111</f>
        <v>4.6999999999999993</v>
      </c>
      <c r="J56" s="39"/>
      <c r="K56" s="17">
        <f>S111</f>
        <v>13.8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5">
      <c r="A57" s="9"/>
      <c r="B57" s="9" t="s">
        <v>31</v>
      </c>
      <c r="C57" s="9"/>
      <c r="D57" s="9"/>
      <c r="E57" s="34">
        <f>G121</f>
        <v>-6.2</v>
      </c>
      <c r="F57" s="51"/>
      <c r="G57" s="34">
        <f>K121</f>
        <v>-5.7</v>
      </c>
      <c r="H57" s="51"/>
      <c r="I57" s="34">
        <f>O121</f>
        <v>-7.1000000000000005</v>
      </c>
      <c r="J57" s="51"/>
      <c r="K57" s="34">
        <f>S121</f>
        <v>19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0</v>
      </c>
      <c r="AD57" s="36"/>
      <c r="AE57" s="36"/>
    </row>
    <row r="58" spans="1:31" ht="13.8" thickBot="1" x14ac:dyDescent="0.3">
      <c r="A58" s="15" t="s">
        <v>34</v>
      </c>
      <c r="B58" s="15"/>
      <c r="C58" s="15"/>
      <c r="D58" s="15"/>
      <c r="E58" s="57">
        <f>E53+E56+E57</f>
        <v>-4.1000000000000005</v>
      </c>
      <c r="F58" s="15"/>
      <c r="G58" s="57">
        <f>G53+G56+G57</f>
        <v>4.6000000000000005</v>
      </c>
      <c r="H58" s="15"/>
      <c r="I58" s="57">
        <f>I53+I56+I57</f>
        <v>13.099999999999998</v>
      </c>
      <c r="J58" s="15"/>
      <c r="K58" s="57">
        <f>K53+K56+K57</f>
        <v>62</v>
      </c>
      <c r="L58" s="15"/>
      <c r="M58" s="57">
        <f>M53+M56+M57</f>
        <v>29.2</v>
      </c>
      <c r="N58" s="15"/>
      <c r="O58" s="57">
        <f>O53+O56+O57</f>
        <v>29.2</v>
      </c>
      <c r="P58" s="15"/>
      <c r="Q58" s="57">
        <f>Q53+Q56+Q57</f>
        <v>29.2</v>
      </c>
      <c r="R58" s="15"/>
      <c r="S58" s="57">
        <f>S53+S56+S57</f>
        <v>29.2</v>
      </c>
      <c r="T58" s="15"/>
      <c r="U58" s="57">
        <f>U53+U56+U57</f>
        <v>29.2</v>
      </c>
      <c r="V58" s="15"/>
      <c r="W58" s="57">
        <f>W53+W56+W57</f>
        <v>29.2</v>
      </c>
      <c r="X58" s="15"/>
      <c r="Y58" s="57">
        <f>Y53+Y56+Y57</f>
        <v>29.2</v>
      </c>
      <c r="Z58" s="15"/>
      <c r="AA58" s="57">
        <f>AA53+AA56+AA57</f>
        <v>29.2</v>
      </c>
      <c r="AB58" s="15"/>
      <c r="AC58" s="57">
        <f>SUM(E58:AA58)</f>
        <v>309.19999999999993</v>
      </c>
    </row>
    <row r="59" spans="1:31" ht="13.8" thickTop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5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5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5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5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5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5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5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5">
      <c r="B68" s="9" t="s">
        <v>51</v>
      </c>
      <c r="C68" s="9" t="s">
        <v>52</v>
      </c>
      <c r="D68" s="9"/>
    </row>
    <row r="70" spans="1:51" x14ac:dyDescent="0.25">
      <c r="C70" s="15" t="s">
        <v>109</v>
      </c>
    </row>
    <row r="72" spans="1:51" x14ac:dyDescent="0.25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5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5">
      <c r="A74" s="41" t="s">
        <v>42</v>
      </c>
      <c r="C74" s="17">
        <f>-ROUND(_xll.HPVAL($A$6,$A$7,A74,$A$8,"YTD","CORP")/1000000,1)</f>
        <v>-740.7</v>
      </c>
      <c r="D74" s="17"/>
      <c r="E74" s="17">
        <f>-ROUND(_xll.HPVAL($E$6,$E$7,A74,$E$8,"YTD","CORP")/1000000,1)</f>
        <v>-741.9</v>
      </c>
      <c r="G74" s="44">
        <f>C74-E74</f>
        <v>1.1999999999999318</v>
      </c>
      <c r="H74" s="9"/>
      <c r="I74" s="17">
        <f>-ROUND(_xll.HPVAL($G$6,$G$7,$A$74,$G$8,"YTD","CORP")/1000000,1)</f>
        <v>-767.6</v>
      </c>
      <c r="J74" s="24"/>
      <c r="K74" s="44">
        <f>E74-I74</f>
        <v>25.700000000000045</v>
      </c>
      <c r="M74" s="17">
        <f>-ROUND(_xll.HPVAL($I$6,$I$7,$A$74,$I$8,"YTD","CORP")/1000000,1)</f>
        <v>-760.9</v>
      </c>
      <c r="N74" s="24"/>
      <c r="O74" s="44">
        <f>I74-M74</f>
        <v>-6.7000000000000455</v>
      </c>
      <c r="Q74" s="17">
        <f>-ROUND(_xll.HPVAL($K$6,$K$7,$A$74,$K$8,"YTD","CORP")/1000000,1)</f>
        <v>0</v>
      </c>
      <c r="R74" s="24"/>
      <c r="S74" s="44">
        <f>M74-Q74</f>
        <v>-760.9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5">
      <c r="A75" s="42" t="s">
        <v>58</v>
      </c>
      <c r="C75" s="17">
        <f>-ROUND(_xll.HPVAL($A$6,$A$7,A75,$A$8,"YTD","CORP")/1000000,1)</f>
        <v>202.7</v>
      </c>
      <c r="D75" s="17"/>
      <c r="E75" s="17">
        <f>-ROUND(_xll.HPVAL($E$6,$E$7,A75,$E$8,"YTD","CORP")/1000000,1)</f>
        <v>212.9</v>
      </c>
      <c r="G75" s="44">
        <f>C75-E75</f>
        <v>-10.200000000000017</v>
      </c>
      <c r="H75" s="9"/>
      <c r="I75" s="17">
        <f>-ROUND(_xll.HPVAL($G$6,$G$7,$A$75,$G$8,"YTD","CORP")/1000000,1)</f>
        <v>219.7</v>
      </c>
      <c r="J75" s="24"/>
      <c r="K75" s="44">
        <f>E75-I75</f>
        <v>-6.7999999999999829</v>
      </c>
      <c r="M75" s="17">
        <f>-ROUND(_xll.HPVAL($I$6,$I$7,$A$75,$I$8,"YTD","CORP")/1000000,1)</f>
        <v>194.2</v>
      </c>
      <c r="N75" s="24"/>
      <c r="O75" s="44">
        <f>I75-M75</f>
        <v>25.5</v>
      </c>
      <c r="Q75" s="17">
        <f>-ROUND(_xll.HPVAL($K$6,$K$7,$A$75,$K$8,"YTD","CORP")/1000000,1)</f>
        <v>0</v>
      </c>
      <c r="R75" s="24"/>
      <c r="S75" s="44">
        <f>M75-Q75</f>
        <v>194.2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5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5">
      <c r="A77" s="42" t="s">
        <v>60</v>
      </c>
      <c r="C77" s="17">
        <f>-ROUND(_xll.HPVAL($A$6,$A$7,A77,$A$8,"YTD","CORP")/1000000,1)</f>
        <v>-173.3</v>
      </c>
      <c r="D77" s="17"/>
      <c r="E77" s="17">
        <f>-ROUND(_xll.HPVAL($E$6,$E$7,A77,$E$8,"YTD","CORP")/1000000,1)</f>
        <v>-218.4</v>
      </c>
      <c r="G77" s="44">
        <f>C77-E77</f>
        <v>45.099999999999994</v>
      </c>
      <c r="H77" s="9"/>
      <c r="I77" s="17">
        <f>-ROUND(_xll.HPVAL($G$6,$G$7,$A$77,$G$8,"YTD","CORP")/1000000,1)</f>
        <v>-217</v>
      </c>
      <c r="J77" s="24"/>
      <c r="K77" s="44">
        <f>E77-I77</f>
        <v>-1.4000000000000057</v>
      </c>
      <c r="M77" s="17">
        <f>-ROUND(_xll.HPVAL($I$6,$I$7,$A$77,$I$8,"YTD","CORP")/1000000,1)</f>
        <v>-199.1</v>
      </c>
      <c r="N77" s="24"/>
      <c r="O77" s="44">
        <f>I77-M77</f>
        <v>-17.900000000000006</v>
      </c>
      <c r="Q77" s="17">
        <f>-ROUND(_xll.HPVAL($K$6,$K$7,$A$77,$K$8,"YTD","CORP")/1000000,1)</f>
        <v>0</v>
      </c>
      <c r="R77" s="24"/>
      <c r="S77" s="44">
        <f>M77-Q77</f>
        <v>-199.1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5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5">
      <c r="A79" s="42" t="s">
        <v>62</v>
      </c>
      <c r="C79" s="17">
        <f>ROUND(_xll.HPVAL($A$6,$A$7,A79,$A$8,"YTD","CORP")/1000000,1)</f>
        <v>703.8</v>
      </c>
      <c r="D79" s="17"/>
      <c r="E79" s="17">
        <f>ROUND(_xll.HPVAL($E$6,$E$7,A79,$E$8,"YTD","CORP")/1000000,1)</f>
        <v>714.4</v>
      </c>
      <c r="G79" s="44">
        <f t="shared" ref="G79:G89" si="0">+C79-E79</f>
        <v>-10.600000000000023</v>
      </c>
      <c r="H79" s="9"/>
      <c r="I79" s="17">
        <f>ROUND(_xll.HPVAL($G$6,$G$7,$A$79,$G$8,"YTD","CORP")/1000000,1)</f>
        <v>717.4</v>
      </c>
      <c r="J79" s="24"/>
      <c r="K79" s="44">
        <f t="shared" ref="K79:K89" si="1">+E79-I79</f>
        <v>-3</v>
      </c>
      <c r="M79" s="17">
        <f>ROUND(_xll.HPVAL($I$6,$I$7,$A$79,$I$8,"YTD","CORP")/1000000,1)</f>
        <v>725.5</v>
      </c>
      <c r="N79" s="24"/>
      <c r="O79" s="44">
        <f t="shared" ref="O79:O89" si="2">+I79-M79</f>
        <v>-8.1000000000000227</v>
      </c>
      <c r="Q79" s="17">
        <f>ROUND(_xll.HPVAL($K$6,$K$7,$A$79,$K$8,"YTD","CORP")/1000000,1)</f>
        <v>0</v>
      </c>
      <c r="R79" s="24"/>
      <c r="S79" s="44">
        <f t="shared" ref="S79:S89" si="3">+M79-Q79</f>
        <v>725.5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5">
      <c r="A80" s="42" t="s">
        <v>63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 t="shared" si="0"/>
        <v>0</v>
      </c>
      <c r="H80" s="9"/>
      <c r="I80" s="17">
        <f>ROUND(_xll.HPVAL($G$6,$G$7,$A$80,$G$8,"YTD","CORP")/1000000,1)</f>
        <v>0</v>
      </c>
      <c r="J80" s="24"/>
      <c r="K80" s="44">
        <f t="shared" si="1"/>
        <v>0</v>
      </c>
      <c r="M80" s="17">
        <f>ROUND(_xll.HPVAL($I$6,$I$7,$A$80,$I$8,"YTD","CORP")/1000000,1)</f>
        <v>0</v>
      </c>
      <c r="N80" s="24"/>
      <c r="O80" s="44">
        <f t="shared" si="2"/>
        <v>0</v>
      </c>
      <c r="Q80" s="17">
        <f>ROUND(_xll.HPVAL($K$6,$K$7,$A$80,$K$8,"YTD","CORP")/1000000,1)</f>
        <v>0</v>
      </c>
      <c r="R80" s="24"/>
      <c r="S80" s="44">
        <f t="shared" si="3"/>
        <v>0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5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5">
      <c r="A82" s="42" t="s">
        <v>65</v>
      </c>
      <c r="C82" s="17">
        <f>ROUND(_xll.HPVAL($A$6,$A$7,A82,$A$8,"YTD","CORP")/1000000,1)</f>
        <v>629.5</v>
      </c>
      <c r="D82" s="17"/>
      <c r="E82" s="17">
        <f>ROUND(_xll.HPVAL($E$6,$E$7,A82,$E$8,"YTD","CORP")/1000000,1)</f>
        <v>718.3</v>
      </c>
      <c r="G82" s="44">
        <f t="shared" si="0"/>
        <v>-88.799999999999955</v>
      </c>
      <c r="H82" s="9"/>
      <c r="I82" s="17">
        <f>ROUND(_xll.HPVAL($G$6,$G$7,$A$82,$G$8,"YTD","CORP")/1000000,1)</f>
        <v>741.8</v>
      </c>
      <c r="J82" s="24"/>
      <c r="K82" s="44">
        <f t="shared" si="1"/>
        <v>-23.5</v>
      </c>
      <c r="M82" s="17">
        <f>ROUND(_xll.HPVAL($I$6,$I$7,$A$82,$I$8,"YTD","CORP")/1000000,1)</f>
        <v>753.7</v>
      </c>
      <c r="N82" s="24"/>
      <c r="O82" s="44">
        <f t="shared" si="2"/>
        <v>-11.900000000000091</v>
      </c>
      <c r="Q82" s="17">
        <f>ROUND(_xll.HPVAL($K$6,$K$7,$A$82,$K$8,"YTD","CORP")/1000000,1)</f>
        <v>0</v>
      </c>
      <c r="R82" s="24"/>
      <c r="S82" s="44">
        <f t="shared" si="3"/>
        <v>753.7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5">
      <c r="A83" s="42" t="s">
        <v>66</v>
      </c>
      <c r="C83" s="17">
        <f>ROUND(_xll.HPVAL($A$6,$A$7,A83,$A$8,"YTD","CORP")/1000000,1)</f>
        <v>974.5</v>
      </c>
      <c r="D83" s="17"/>
      <c r="E83" s="17">
        <f>ROUND(_xll.HPVAL($E$6,$E$7,A83,$E$8,"YTD","CORP")/1000000,1)</f>
        <v>937.7</v>
      </c>
      <c r="G83" s="44">
        <f t="shared" si="0"/>
        <v>36.799999999999955</v>
      </c>
      <c r="H83" s="9"/>
      <c r="I83" s="17">
        <f>ROUND(_xll.HPVAL($G$6,$G$7,$A$83,$G$8,"YTD","CORP")/1000000,1)</f>
        <v>940.6</v>
      </c>
      <c r="J83" s="24"/>
      <c r="K83" s="44">
        <f t="shared" si="1"/>
        <v>-2.8999999999999773</v>
      </c>
      <c r="M83" s="17">
        <f>ROUND(_xll.HPVAL($I$6,$I$7,$A$83,$I$8,"YTD","CORP")/1000000,1)</f>
        <v>921.8</v>
      </c>
      <c r="N83" s="24"/>
      <c r="O83" s="44">
        <f t="shared" si="2"/>
        <v>18.800000000000068</v>
      </c>
      <c r="Q83" s="17">
        <f>ROUND(_xll.HPVAL($K$6,$K$7,$A$83,$K$8,"YTD","CORP")/1000000,1)</f>
        <v>0</v>
      </c>
      <c r="R83" s="24"/>
      <c r="S83" s="44">
        <f t="shared" si="3"/>
        <v>921.8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5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5">
      <c r="A85" s="42" t="s">
        <v>68</v>
      </c>
      <c r="C85" s="17">
        <f>ROUND(_xll.HPVAL($A$6,$A$7,A85,$A$8,"YTD","CORP")/1000000,1)</f>
        <v>0.1</v>
      </c>
      <c r="D85" s="17"/>
      <c r="E85" s="17">
        <f>ROUND(_xll.HPVAL($E$6,$E$7,A85,$E$8,"YTD","CORP")/1000000,1)</f>
        <v>0.1</v>
      </c>
      <c r="G85" s="44">
        <f t="shared" si="0"/>
        <v>0</v>
      </c>
      <c r="H85" s="9"/>
      <c r="I85" s="17">
        <f>ROUND(_xll.HPVAL($G$6,$G$7,$A$85,$G$8,"YTD","CORP")/1000000,1)</f>
        <v>0.1</v>
      </c>
      <c r="J85" s="24"/>
      <c r="K85" s="44">
        <f t="shared" si="1"/>
        <v>0</v>
      </c>
      <c r="M85" s="17">
        <f>ROUND(_xll.HPVAL($I$6,$I$7,$A$85,$I$8,"YTD","CORP")/1000000,1)</f>
        <v>0.1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0.1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5">
      <c r="A86" s="42" t="s">
        <v>69</v>
      </c>
      <c r="C86" s="17">
        <f>ROUND(_xll.HPVAL($A$6,$A$7,A86,$A$8,"YTD","CORP")/1000000,1)</f>
        <v>3070.5</v>
      </c>
      <c r="D86" s="17"/>
      <c r="E86" s="17">
        <f>ROUND(_xll.HPVAL($E$6,$E$7,A86,$E$8,"YTD","CORP")/1000000,1)</f>
        <v>3070.5</v>
      </c>
      <c r="G86" s="44">
        <f t="shared" si="0"/>
        <v>0</v>
      </c>
      <c r="H86" s="9"/>
      <c r="I86" s="17">
        <f>ROUND(_xll.HPVAL($G$6,$G$7,$A$86,$G$8,"YTD","CORP")/1000000,1)</f>
        <v>3069.5</v>
      </c>
      <c r="J86" s="24"/>
      <c r="K86" s="44">
        <f t="shared" si="1"/>
        <v>1</v>
      </c>
      <c r="M86" s="17">
        <f>ROUND(_xll.HPVAL($I$6,$I$7,$A$86,$I$8,"YTD","CORP")/1000000,1)</f>
        <v>3072.4</v>
      </c>
      <c r="N86" s="24"/>
      <c r="O86" s="44">
        <f t="shared" si="2"/>
        <v>-2.9000000000000909</v>
      </c>
      <c r="Q86" s="17">
        <f>ROUND(_xll.HPVAL($K$6,$K$7,$A$86,$K$8,"YTD","CORP")/1000000,1)</f>
        <v>0</v>
      </c>
      <c r="R86" s="24"/>
      <c r="S86" s="44">
        <f t="shared" si="3"/>
        <v>3072.4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5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5">
      <c r="A88" s="42" t="s">
        <v>71</v>
      </c>
      <c r="C88" s="17">
        <f>ROUND(_xll.HPVAL($A$6,$A$7,A88,$A$8,"YTD","CORP")/1000000,1)</f>
        <v>730.2</v>
      </c>
      <c r="D88" s="17"/>
      <c r="E88" s="17">
        <f>ROUND(_xll.HPVAL($E$6,$E$7,A88,$E$8,"YTD","CORP")/1000000,1)</f>
        <v>760.5</v>
      </c>
      <c r="G88" s="44">
        <f t="shared" si="0"/>
        <v>-30.299999999999955</v>
      </c>
      <c r="H88" s="9"/>
      <c r="I88" s="17">
        <f>ROUND(_xll.HPVAL($G$6,$G$7,$A$88,$G$8,"YTD","CORP")/1000000,1)</f>
        <v>812.5</v>
      </c>
      <c r="J88" s="24"/>
      <c r="K88" s="44">
        <f t="shared" si="1"/>
        <v>-52</v>
      </c>
      <c r="M88" s="17">
        <f>ROUND(_xll.HPVAL($I$6,$I$7,$A$88,$I$8,"YTD","CORP")/1000000,1)</f>
        <v>788.7</v>
      </c>
      <c r="N88" s="24"/>
      <c r="O88" s="44">
        <f t="shared" si="2"/>
        <v>23.799999999999955</v>
      </c>
      <c r="Q88" s="17">
        <f>ROUND(_xll.HPVAL($K$6,$K$7,$A$88,$K$8,"YTD","CORP")/1000000,1)</f>
        <v>0</v>
      </c>
      <c r="R88" s="24"/>
      <c r="S88" s="44">
        <f t="shared" si="3"/>
        <v>788.7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5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5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5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5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5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5">
      <c r="A94" s="42" t="s">
        <v>77</v>
      </c>
      <c r="C94" s="17">
        <f>ROUND(_xll.HPVAL($A$6,$A$7,A94,$A$8,"YTD","CORP")/1000000,1)</f>
        <v>-35</v>
      </c>
      <c r="D94" s="17"/>
      <c r="E94" s="17">
        <f>ROUND(_xll.HPVAL($E$6,$E$7,A94,$E$8,"YTD","CORP")/1000000,1)</f>
        <v>-14</v>
      </c>
      <c r="G94" s="44">
        <f>+C94-E94</f>
        <v>-21</v>
      </c>
      <c r="H94" s="9"/>
      <c r="I94" s="17">
        <f>ROUND(_xll.HPVAL($G$6,$G$7,$A$94,$G$8,"YTD","CORP")/1000000,1)</f>
        <v>6.3</v>
      </c>
      <c r="J94" s="24"/>
      <c r="K94" s="44">
        <f t="shared" si="12"/>
        <v>-20.3</v>
      </c>
      <c r="M94" s="17">
        <f>ROUND(_xll.HPVAL($I$6,$I$7,$A$94,$I$8,"YTD","CORP")/1000000,1)</f>
        <v>-16.899999999999999</v>
      </c>
      <c r="N94" s="24"/>
      <c r="O94" s="44">
        <f t="shared" si="13"/>
        <v>23.2</v>
      </c>
      <c r="Q94" s="17">
        <f>ROUND(_xll.HPVAL($K$6,$K$7,$A$94,$K$8,"YTD","CORP")/1000000,1)</f>
        <v>0</v>
      </c>
      <c r="R94" s="24"/>
      <c r="S94" s="44">
        <f t="shared" si="14"/>
        <v>-16.899999999999999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5">
      <c r="A95" s="42" t="s">
        <v>78</v>
      </c>
      <c r="C95" s="17">
        <f>ROUND(_xll.HPVAL($A$6,$A$7,A95,$A$8,"YTD","CORP")/1000000,1)</f>
        <v>75.900000000000006</v>
      </c>
      <c r="D95" s="17"/>
      <c r="E95" s="17">
        <v>0</v>
      </c>
      <c r="G95" s="44">
        <f>+C95-E95</f>
        <v>75.900000000000006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5">
      <c r="A96" s="42" t="s">
        <v>79</v>
      </c>
      <c r="C96" s="17">
        <f>ROUND(_xll.HPVAL($A$6,$A$7,A96,$A$8,"YTD","CORP")/1000000,1)</f>
        <v>0</v>
      </c>
      <c r="D96" s="17"/>
      <c r="E96" s="17">
        <f>ROUND(_xll.HPVAL($E$6,$E$7,A96,$E$8,"YTD","CORP")/1000000,1)</f>
        <v>0</v>
      </c>
      <c r="G96" s="45">
        <f>+C96-E96</f>
        <v>0</v>
      </c>
      <c r="H96" s="9"/>
      <c r="I96" s="17">
        <v>0</v>
      </c>
      <c r="J96" s="24"/>
      <c r="K96" s="45">
        <f t="shared" si="12"/>
        <v>0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8" thickBot="1" x14ac:dyDescent="0.3">
      <c r="A97" s="41" t="s">
        <v>90</v>
      </c>
      <c r="G97" s="46">
        <f>SUM(G74:G96)</f>
        <v>-1.9000000000000625</v>
      </c>
      <c r="K97" s="46">
        <f>SUM(K74:K96)</f>
        <v>-83.199999999999918</v>
      </c>
      <c r="O97" s="46">
        <f>SUM(O74:O96)</f>
        <v>43.79999999999977</v>
      </c>
      <c r="S97" s="46">
        <f>SUM(S74:S96)</f>
        <v>5479.5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8" thickTop="1" x14ac:dyDescent="0.25">
      <c r="A98" s="41"/>
    </row>
    <row r="99" spans="1:52" x14ac:dyDescent="0.25">
      <c r="A99" s="41" t="s">
        <v>91</v>
      </c>
      <c r="G99" s="43">
        <f>E41</f>
        <v>-27.700000000000045</v>
      </c>
      <c r="K99" s="43">
        <f>SUM($E$41:G41)</f>
        <v>-65.300000000000011</v>
      </c>
      <c r="O99" s="43">
        <f>SUM($E$41:I41)</f>
        <v>-58.900000000000063</v>
      </c>
      <c r="S99" s="43">
        <f>SUM($E$41:K41)</f>
        <v>2337.2000000000003</v>
      </c>
      <c r="W99" s="43">
        <f>SUM($E$41:M41)</f>
        <v>2337.2000000000003</v>
      </c>
      <c r="AA99" s="43">
        <f>SUM($E$41:O41)</f>
        <v>2337.2000000000003</v>
      </c>
      <c r="AE99" s="43">
        <f>SUM($E$41:Q41)</f>
        <v>2337.2000000000003</v>
      </c>
      <c r="AI99" s="43">
        <f>SUM($E$41:S41)</f>
        <v>2337.2000000000003</v>
      </c>
      <c r="AM99" s="43">
        <f>SUM($E$41:U41)</f>
        <v>2337.2000000000003</v>
      </c>
      <c r="AQ99" s="43">
        <f>SUM($E$41:W41)</f>
        <v>2337.2000000000003</v>
      </c>
      <c r="AU99" s="43">
        <f>SUM($E$41:Y41)</f>
        <v>2337.2000000000003</v>
      </c>
      <c r="AY99" s="43">
        <f>SUM($E$41:AA41)</f>
        <v>2337.2000000000003</v>
      </c>
    </row>
    <row r="100" spans="1:52" x14ac:dyDescent="0.25">
      <c r="A100" s="41" t="s">
        <v>92</v>
      </c>
      <c r="G100" s="43">
        <f>E43</f>
        <v>-1.9000000000000625</v>
      </c>
      <c r="K100" s="43">
        <f>SUM($E$43:G43)</f>
        <v>-85.09999999999998</v>
      </c>
      <c r="O100" s="43">
        <f>SUM($E$43:I43)</f>
        <v>-41.30000000000021</v>
      </c>
      <c r="S100" s="43">
        <f>SUM($E$43:K43)</f>
        <v>5438.2</v>
      </c>
      <c r="W100" s="43">
        <f>SUM($E$43:M43)</f>
        <v>5438.2</v>
      </c>
      <c r="AA100" s="43">
        <f>SUM($E$43:O43)</f>
        <v>5438.2</v>
      </c>
      <c r="AE100" s="43">
        <f>SUM($E$43:Q43)</f>
        <v>5438.2</v>
      </c>
      <c r="AI100" s="43">
        <f>SUM($E$43:S43)</f>
        <v>5438.2</v>
      </c>
      <c r="AM100" s="43">
        <f>SUM($E$43:U43)</f>
        <v>5438.2</v>
      </c>
      <c r="AQ100" s="43">
        <f>SUM($E$43:W43)</f>
        <v>5438.2</v>
      </c>
      <c r="AU100" s="43">
        <f>SUM($E$43:Y43)</f>
        <v>5438.2</v>
      </c>
      <c r="AY100" s="43">
        <f>SUM($E$43:AA43)</f>
        <v>5438.2</v>
      </c>
    </row>
    <row r="105" spans="1:52" x14ac:dyDescent="0.25">
      <c r="A105" s="52" t="s">
        <v>105</v>
      </c>
    </row>
    <row r="106" spans="1:52" x14ac:dyDescent="0.25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5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5">
      <c r="A108" s="9" t="s">
        <v>95</v>
      </c>
      <c r="C108" s="17"/>
      <c r="D108" s="17"/>
      <c r="E108" s="17">
        <f>-ROUND(_xll.HPVAL($E$6,$E$7,$A$108,$E$8,"YTD","CORP")/1000000,1)</f>
        <v>-13.5</v>
      </c>
      <c r="G108" s="44">
        <f>E108</f>
        <v>-13.5</v>
      </c>
      <c r="H108" s="9"/>
      <c r="I108" s="17">
        <f>-ROUND(_xll.HPVAL($G$6,$G$7,$A$108,$G$8,"YTD","CORP")/1000000,1)</f>
        <v>-18.5</v>
      </c>
      <c r="J108" s="24"/>
      <c r="K108" s="44">
        <f>I108-G108</f>
        <v>-5</v>
      </c>
      <c r="M108" s="17">
        <f>-ROUND(_xll.HPVAL($I$6,$I$7,$A$108,$I$8,"YTD","CORP")/1000000,1)</f>
        <v>-13.8</v>
      </c>
      <c r="N108" s="24"/>
      <c r="O108" s="44">
        <f>M108-I108</f>
        <v>4.6999999999999993</v>
      </c>
      <c r="Q108" s="17">
        <f>-ROUND(_xll.HPVAL($K$6,$K$7,$A$108,$K$8,"YTD","CORP")/1000000,1)</f>
        <v>0</v>
      </c>
      <c r="R108" s="24"/>
      <c r="S108" s="44">
        <f>Q108-M108</f>
        <v>13.8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5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5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8" thickBot="1" x14ac:dyDescent="0.3">
      <c r="A111" s="9" t="s">
        <v>90</v>
      </c>
      <c r="C111" s="17"/>
      <c r="D111" s="17"/>
      <c r="E111" s="17"/>
      <c r="G111" s="55">
        <f>SUM(G108:G110)</f>
        <v>-13.5</v>
      </c>
      <c r="H111" s="9"/>
      <c r="I111" s="17"/>
      <c r="J111" s="24"/>
      <c r="K111" s="55">
        <f>SUM(K108:K110)</f>
        <v>-5</v>
      </c>
      <c r="M111" s="17"/>
      <c r="N111" s="24"/>
      <c r="O111" s="55">
        <f>SUM(O108:O110)</f>
        <v>4.6999999999999993</v>
      </c>
      <c r="Q111" s="17"/>
      <c r="R111" s="24"/>
      <c r="S111" s="55">
        <f>SUM(S108:S110)</f>
        <v>13.8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8" thickTop="1" x14ac:dyDescent="0.25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5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5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5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5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5">
      <c r="A117" s="50" t="s">
        <v>100</v>
      </c>
      <c r="C117" s="17"/>
      <c r="D117" s="17"/>
      <c r="E117" s="17">
        <f>-ROUND(_xll.HPVAL($E$6,$E$7,$A$117,$E$8,"YTD","CORP")/1000000,1)</f>
        <v>-1</v>
      </c>
      <c r="G117" s="44">
        <f t="shared" si="23"/>
        <v>-1</v>
      </c>
      <c r="H117" s="9"/>
      <c r="I117" s="17">
        <f>-ROUND(_xll.HPVAL($G$6,$G$7,$A$117,$G$8,"YTD","CORP")/1000000,1)</f>
        <v>-2</v>
      </c>
      <c r="J117" s="24"/>
      <c r="K117" s="44">
        <f t="shared" si="24"/>
        <v>-1</v>
      </c>
      <c r="M117" s="17">
        <f>-ROUND(_xll.HPVAL($I$6,$I$7,$A$117,$I$8,"YTD","CORP")/1000000,1)</f>
        <v>-3.2</v>
      </c>
      <c r="N117" s="24"/>
      <c r="O117" s="44">
        <f t="shared" si="25"/>
        <v>-1.2000000000000002</v>
      </c>
      <c r="Q117" s="17">
        <f>-ROUND(_xll.HPVAL($K$6,$K$7,$A$117,$K$8,"YTD","CORP")/1000000,1)</f>
        <v>0</v>
      </c>
      <c r="R117" s="24"/>
      <c r="S117" s="44">
        <f t="shared" si="26"/>
        <v>3.2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5">
      <c r="A118" s="50" t="s">
        <v>101</v>
      </c>
      <c r="C118" s="17"/>
      <c r="D118" s="17"/>
      <c r="E118" s="17">
        <f>-ROUND(_xll.HPVAL($E$6,$E$7,$A$118,$E$8,"YTD","CORP")/1000000,1)</f>
        <v>-5.2</v>
      </c>
      <c r="G118" s="44">
        <f t="shared" si="23"/>
        <v>-5.2</v>
      </c>
      <c r="H118" s="9"/>
      <c r="I118" s="17">
        <f>-ROUND(_xll.HPVAL($G$6,$G$7,$A$118,$G$8,"YTD","CORP")/1000000,1)</f>
        <v>-9.9</v>
      </c>
      <c r="J118" s="24"/>
      <c r="K118" s="44">
        <f t="shared" si="24"/>
        <v>-4.7</v>
      </c>
      <c r="M118" s="17">
        <f>-ROUND(_xll.HPVAL($I$6,$I$7,$A$118,$I$8,"YTD","CORP")/1000000,1)</f>
        <v>-15.8</v>
      </c>
      <c r="N118" s="24"/>
      <c r="O118" s="44">
        <f t="shared" si="25"/>
        <v>-5.9</v>
      </c>
      <c r="Q118" s="17">
        <f>-ROUND(_xll.HPVAL($K$6,$K$7,$A$118,$K$8,"YTD","CORP")/1000000,1)</f>
        <v>0</v>
      </c>
      <c r="R118" s="24"/>
      <c r="S118" s="44">
        <f t="shared" si="26"/>
        <v>15.8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5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5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8" thickBot="1" x14ac:dyDescent="0.3">
      <c r="A121" s="41" t="s">
        <v>90</v>
      </c>
      <c r="G121" s="46">
        <f>SUM(G115:G120)</f>
        <v>-6.2</v>
      </c>
      <c r="K121" s="46">
        <f>SUM(K115:K120)</f>
        <v>-5.7</v>
      </c>
      <c r="O121" s="46">
        <f>SUM(O115:O120)</f>
        <v>-7.1000000000000005</v>
      </c>
      <c r="S121" s="46">
        <f>SUM(S115:S120)</f>
        <v>19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8" thickTop="1" x14ac:dyDescent="0.25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7" zoomScaleNormal="100" workbookViewId="0">
      <selection activeCell="I60" sqref="I60"/>
    </sheetView>
  </sheetViews>
  <sheetFormatPr defaultRowHeight="13.2" outlineLevelRow="1" x14ac:dyDescent="0.25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 x14ac:dyDescent="0.3">
      <c r="A1" s="1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6" x14ac:dyDescent="0.3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 x14ac:dyDescent="0.3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5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5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5">
      <c r="A6" s="31" t="s">
        <v>113</v>
      </c>
      <c r="B6" s="9"/>
      <c r="C6" s="9"/>
      <c r="D6" s="9"/>
      <c r="E6" s="31" t="str">
        <f>$A$6</f>
        <v>EGBLM4</v>
      </c>
      <c r="F6" s="10"/>
      <c r="G6" s="31" t="str">
        <f>$A$6</f>
        <v>EGBLM4</v>
      </c>
      <c r="H6" s="10"/>
      <c r="I6" s="31" t="str">
        <f>$A$6</f>
        <v>EGBLM4</v>
      </c>
      <c r="J6" s="10"/>
      <c r="K6" s="31" t="str">
        <f>$A$6</f>
        <v>EGBLM4</v>
      </c>
      <c r="L6" s="10"/>
      <c r="M6" s="31" t="str">
        <f>$A$6</f>
        <v>EGBLM4</v>
      </c>
      <c r="N6" s="10"/>
      <c r="O6" s="31" t="str">
        <f>$A$6</f>
        <v>EGBLM4</v>
      </c>
      <c r="P6" s="10"/>
      <c r="Q6" s="31" t="str">
        <f>$A$6</f>
        <v>EGBLM4</v>
      </c>
      <c r="R6" s="10"/>
      <c r="S6" s="31" t="str">
        <f>$A$6</f>
        <v>EGBLM4</v>
      </c>
      <c r="T6" s="10"/>
      <c r="U6" s="31" t="str">
        <f>$A$6</f>
        <v>EGBLM4</v>
      </c>
      <c r="V6" s="10"/>
      <c r="W6" s="31" t="str">
        <f>$A$6</f>
        <v>EGBLM4</v>
      </c>
      <c r="X6" s="10"/>
      <c r="Y6" s="31" t="str">
        <f>$A$6</f>
        <v>EGBLM4</v>
      </c>
      <c r="Z6" s="10"/>
      <c r="AA6" s="31" t="str">
        <f>$A$6</f>
        <v>EGBLM4</v>
      </c>
      <c r="AB6" s="10"/>
      <c r="AC6" s="10"/>
    </row>
    <row r="7" spans="1:29" x14ac:dyDescent="0.25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5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5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5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5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5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5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5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17.7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5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5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5">
      <c r="A17" s="9"/>
      <c r="B17" s="9"/>
      <c r="C17" s="3" t="s">
        <v>42</v>
      </c>
      <c r="D17" s="17">
        <f>-ROUND(_xll.HPVAL($A$6,$A$7,"TOT_INV_CONSUB",$A$8,"YTD","CORP")/1000000,1)</f>
        <v>-1.9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5">
      <c r="A18" s="9"/>
      <c r="B18" s="9"/>
      <c r="C18" s="3">
        <v>51</v>
      </c>
      <c r="D18" s="17">
        <f>-ROUND(_xll.HPVAL($A$6,$A$7,"0051",$A$8,"YTD","CORP")/1000000,1)</f>
        <v>1133.2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5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5">
      <c r="A20" s="9"/>
      <c r="B20" s="9"/>
      <c r="C20" s="3">
        <v>37</v>
      </c>
      <c r="D20" s="17">
        <f>-ROUND(_xll.HPVAL($A$6,$A$7,"0037",$A$8,"YTD","CORP")/1000000,1)</f>
        <v>-104.5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5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5">
      <c r="A22" s="9"/>
      <c r="B22" s="9"/>
      <c r="C22" s="3">
        <v>486</v>
      </c>
      <c r="D22" s="17">
        <f>ROUND(_xll.HPVAL($A$6,$A$7,"0486",$A$8,"YTD","CORP")/1000000,1)</f>
        <v>374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5">
      <c r="A23" s="9"/>
      <c r="B23" s="9"/>
      <c r="C23" s="3">
        <v>516</v>
      </c>
      <c r="D23" s="17">
        <f>ROUND(_xll.HPVAL($A$6,$A$7,"0516",$A$8,"YTD","CORP")/1000000,1)</f>
        <v>1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5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5">
      <c r="A25" s="9"/>
      <c r="B25" s="9"/>
      <c r="C25" s="3">
        <v>660</v>
      </c>
      <c r="D25" s="17">
        <f>ROUND(_xll.HPVAL($A$6,$A$7,"0660",$A$8,"YTD","CORP")/1000000,1)</f>
        <v>-985.4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5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5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5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5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5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5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5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5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5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 x14ac:dyDescent="0.3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5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5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5">
      <c r="A39" s="15" t="s">
        <v>23</v>
      </c>
      <c r="B39" s="15"/>
      <c r="C39" s="15"/>
      <c r="D39" s="15"/>
      <c r="E39" s="23">
        <v>357</v>
      </c>
      <c r="F39" s="15"/>
      <c r="G39" s="23">
        <f>E49</f>
        <v>1453.2</v>
      </c>
      <c r="H39" s="15"/>
      <c r="I39" s="23">
        <f>G49</f>
        <v>477.90000000000032</v>
      </c>
      <c r="J39" s="15"/>
      <c r="K39" s="23">
        <f>I49</f>
        <v>268.00000000000034</v>
      </c>
      <c r="L39" s="15"/>
      <c r="M39" s="23">
        <f>K49</f>
        <v>827.15000000000043</v>
      </c>
      <c r="N39" s="15"/>
      <c r="O39" s="23">
        <f>M49</f>
        <v>827.15000000000043</v>
      </c>
      <c r="P39" s="15"/>
      <c r="Q39" s="23">
        <f>O49</f>
        <v>827.15000000000043</v>
      </c>
      <c r="R39" s="15"/>
      <c r="S39" s="23">
        <f>Q49</f>
        <v>827.15000000000043</v>
      </c>
      <c r="T39" s="15"/>
      <c r="U39" s="23">
        <f>S49</f>
        <v>827.15000000000043</v>
      </c>
      <c r="V39" s="15"/>
      <c r="W39" s="23">
        <f>U49</f>
        <v>827.15000000000043</v>
      </c>
      <c r="X39" s="15"/>
      <c r="Y39" s="23">
        <f>W49</f>
        <v>827.15000000000043</v>
      </c>
      <c r="Z39" s="15"/>
      <c r="AA39" s="23">
        <f>Y49</f>
        <v>827.15000000000043</v>
      </c>
      <c r="AB39" s="15"/>
      <c r="AC39" s="23"/>
    </row>
    <row r="40" spans="1:29" x14ac:dyDescent="0.25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5">
      <c r="A41" s="8" t="s">
        <v>93</v>
      </c>
      <c r="B41" s="9"/>
      <c r="C41" s="9"/>
      <c r="D41" s="9"/>
      <c r="E41" s="24">
        <f>SUM(G$75:G$84)+G$90</f>
        <v>1969.8000000000002</v>
      </c>
      <c r="F41" s="9"/>
      <c r="G41" s="24">
        <f>SUM(K$75:K$84)+K$90</f>
        <v>-1532.8999999999996</v>
      </c>
      <c r="H41" s="24"/>
      <c r="I41" s="24">
        <f>SUM(O$75:O$84)+O$90</f>
        <v>-419.4</v>
      </c>
      <c r="J41" s="24"/>
      <c r="K41" s="24">
        <f>SUM(S$75:S$84)+S$90</f>
        <v>400.80000000000018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418.30000000000075</v>
      </c>
    </row>
    <row r="42" spans="1:29" x14ac:dyDescent="0.25">
      <c r="A42" s="8" t="s">
        <v>108</v>
      </c>
      <c r="B42" s="9"/>
      <c r="C42" s="9"/>
      <c r="D42" s="9"/>
      <c r="E42" s="49">
        <f>SUM(G$84:G$89)+SUM(G$91:G$96)+G$74</f>
        <v>222.60000000000002</v>
      </c>
      <c r="F42" s="9"/>
      <c r="G42" s="49">
        <f>SUM(K$84:K$89)+SUM(K$91:K$96)+K$74</f>
        <v>-417.69999999999993</v>
      </c>
      <c r="H42" s="24"/>
      <c r="I42" s="49">
        <f>SUM(O$84:O$89)+SUM(O$91:O$96)+O$74</f>
        <v>-0.40000000000000568</v>
      </c>
      <c r="J42" s="24"/>
      <c r="K42" s="49">
        <f>SUM(S$84:S$89)+SUM(S$91:S$96)+S$74</f>
        <v>717.5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5">
      <c r="A43" s="8" t="s">
        <v>94</v>
      </c>
      <c r="B43" s="9"/>
      <c r="C43" s="9"/>
      <c r="D43" s="9"/>
      <c r="E43" s="24">
        <f>SUM(E41:E42)</f>
        <v>2192.4</v>
      </c>
      <c r="F43" s="9"/>
      <c r="G43" s="24">
        <f>SUM(G41:G42)</f>
        <v>-1950.5999999999995</v>
      </c>
      <c r="H43" s="24"/>
      <c r="I43" s="24">
        <f>SUM(I41:I42)</f>
        <v>-419.79999999999995</v>
      </c>
      <c r="J43" s="24"/>
      <c r="K43" s="24">
        <f>SUM(K41:K42)</f>
        <v>1118.3000000000002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5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5">
      <c r="A47" s="9" t="s">
        <v>20</v>
      </c>
      <c r="B47" s="9"/>
      <c r="C47" s="9"/>
      <c r="D47" s="9"/>
      <c r="E47" s="28">
        <f>E43*E45</f>
        <v>1096.2</v>
      </c>
      <c r="F47" s="9"/>
      <c r="G47" s="28">
        <f>G43*G45</f>
        <v>-975.29999999999973</v>
      </c>
      <c r="H47" s="9"/>
      <c r="I47" s="28">
        <f>I43*I45</f>
        <v>-209.89999999999998</v>
      </c>
      <c r="J47" s="9"/>
      <c r="K47" s="28">
        <f>K43*K45</f>
        <v>559.15000000000009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5">
      <c r="A49" s="15" t="s">
        <v>24</v>
      </c>
      <c r="B49" s="15"/>
      <c r="C49" s="15"/>
      <c r="D49" s="15"/>
      <c r="E49" s="23">
        <f>E39+E47</f>
        <v>1453.2</v>
      </c>
      <c r="F49" s="15"/>
      <c r="G49" s="23">
        <f>G39+G47</f>
        <v>477.90000000000032</v>
      </c>
      <c r="H49" s="15"/>
      <c r="I49" s="23">
        <f>I39+I47</f>
        <v>268.00000000000034</v>
      </c>
      <c r="J49" s="15"/>
      <c r="K49" s="23">
        <f>K39+K47</f>
        <v>827.15000000000043</v>
      </c>
      <c r="L49" s="15"/>
      <c r="M49" s="23">
        <f>M39+M47</f>
        <v>827.15000000000043</v>
      </c>
      <c r="N49" s="15"/>
      <c r="O49" s="23">
        <f>O39+O47</f>
        <v>827.15000000000043</v>
      </c>
      <c r="P49" s="15"/>
      <c r="Q49" s="23">
        <f>Q39+Q47</f>
        <v>827.15000000000043</v>
      </c>
      <c r="R49" s="15"/>
      <c r="S49" s="23">
        <f>S39+S47</f>
        <v>827.15000000000043</v>
      </c>
      <c r="T49" s="15"/>
      <c r="U49" s="23">
        <f>U39+U47</f>
        <v>827.15000000000043</v>
      </c>
      <c r="V49" s="15"/>
      <c r="W49" s="23">
        <f>W39+W47</f>
        <v>827.15000000000043</v>
      </c>
      <c r="X49" s="15"/>
      <c r="Y49" s="23">
        <f>Y39+Y47</f>
        <v>827.15000000000043</v>
      </c>
      <c r="Z49" s="15"/>
      <c r="AA49" s="23">
        <f>AA39+AA47</f>
        <v>827.15000000000043</v>
      </c>
      <c r="AB49" s="15"/>
      <c r="AC49" s="23"/>
    </row>
    <row r="50" spans="1:3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5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5">
      <c r="A53" s="15" t="s">
        <v>29</v>
      </c>
      <c r="B53" s="15"/>
      <c r="C53" s="15"/>
      <c r="D53" s="15"/>
      <c r="E53" s="25">
        <f>ROUND(E49*E51,1)</f>
        <v>9.1</v>
      </c>
      <c r="F53" s="15"/>
      <c r="G53" s="25">
        <f>ROUND(G49*G51,1)</f>
        <v>3</v>
      </c>
      <c r="H53" s="25"/>
      <c r="I53" s="25">
        <f>ROUND(I49*I51,1)</f>
        <v>1.7</v>
      </c>
      <c r="J53" s="25"/>
      <c r="K53" s="25">
        <f>ROUND(K49*K51,1)</f>
        <v>5.2</v>
      </c>
      <c r="L53" s="25"/>
      <c r="M53" s="25">
        <f>ROUND(M49*M51,1)</f>
        <v>5.2</v>
      </c>
      <c r="N53" s="25"/>
      <c r="O53" s="25">
        <f>ROUND(O49*O51,1)</f>
        <v>5.2</v>
      </c>
      <c r="P53" s="25"/>
      <c r="Q53" s="25">
        <f>ROUND(Q49*Q51,1)</f>
        <v>5.2</v>
      </c>
      <c r="R53" s="25"/>
      <c r="S53" s="25">
        <f>ROUND(S49*S51,1)</f>
        <v>5.2</v>
      </c>
      <c r="T53" s="25"/>
      <c r="U53" s="25">
        <f>ROUND(U49*U51,1)</f>
        <v>5.2</v>
      </c>
      <c r="V53" s="25"/>
      <c r="W53" s="25">
        <f>ROUND(W49*W51,1)</f>
        <v>5.2</v>
      </c>
      <c r="X53" s="25"/>
      <c r="Y53" s="25">
        <f>ROUND(Y49*Y51,1)</f>
        <v>5.2</v>
      </c>
      <c r="Z53" s="25"/>
      <c r="AA53" s="25">
        <f>ROUND(AA49*AA51,1)</f>
        <v>5.2</v>
      </c>
      <c r="AB53" s="25"/>
      <c r="AC53" s="25">
        <f>SUM(E53:AA53)</f>
        <v>60.600000000000016</v>
      </c>
    </row>
    <row r="54" spans="1:3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5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5">
      <c r="A56" s="9"/>
      <c r="B56" s="9" t="s">
        <v>104</v>
      </c>
      <c r="C56" s="9"/>
      <c r="D56" s="9"/>
      <c r="E56" s="17">
        <f>G111</f>
        <v>-0.1</v>
      </c>
      <c r="F56" s="39"/>
      <c r="G56" s="17">
        <f>K111</f>
        <v>-0.19999999999999998</v>
      </c>
      <c r="H56" s="39"/>
      <c r="I56" s="17">
        <f>O111</f>
        <v>-0.3</v>
      </c>
      <c r="J56" s="39"/>
      <c r="K56" s="17">
        <f>S111</f>
        <v>0.6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5">
      <c r="A57" s="9"/>
      <c r="B57" s="9" t="s">
        <v>31</v>
      </c>
      <c r="C57" s="9"/>
      <c r="D57" s="9"/>
      <c r="E57" s="34">
        <f>G121</f>
        <v>0.60000000000000009</v>
      </c>
      <c r="F57" s="51"/>
      <c r="G57" s="34">
        <f>K121</f>
        <v>0.60000000000000009</v>
      </c>
      <c r="H57" s="51"/>
      <c r="I57" s="34">
        <f>O121</f>
        <v>-3.6</v>
      </c>
      <c r="J57" s="51"/>
      <c r="K57" s="34">
        <f>S121</f>
        <v>2.4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0</v>
      </c>
      <c r="AD57" s="36"/>
      <c r="AE57" s="36"/>
    </row>
    <row r="58" spans="1:31" ht="13.8" thickBot="1" x14ac:dyDescent="0.3">
      <c r="A58" s="15" t="s">
        <v>34</v>
      </c>
      <c r="B58" s="15"/>
      <c r="C58" s="15"/>
      <c r="D58" s="15"/>
      <c r="E58" s="57">
        <f>E53+E56+E57</f>
        <v>9.6</v>
      </c>
      <c r="F58" s="15"/>
      <c r="G58" s="57">
        <f>G53+G56+G57</f>
        <v>3.4</v>
      </c>
      <c r="H58" s="15"/>
      <c r="I58" s="57">
        <f>I53+I56+I57</f>
        <v>-2.2000000000000002</v>
      </c>
      <c r="J58" s="15"/>
      <c r="K58" s="57">
        <f>K53+K56+K57</f>
        <v>8.1999999999999993</v>
      </c>
      <c r="L58" s="15"/>
      <c r="M58" s="57">
        <f>M53+M56+M57</f>
        <v>5.2</v>
      </c>
      <c r="N58" s="15"/>
      <c r="O58" s="57">
        <f>O53+O56+O57</f>
        <v>5.2</v>
      </c>
      <c r="P58" s="15"/>
      <c r="Q58" s="57">
        <f>Q53+Q56+Q57</f>
        <v>5.2</v>
      </c>
      <c r="R58" s="15"/>
      <c r="S58" s="57">
        <f>S53+S56+S57</f>
        <v>5.2</v>
      </c>
      <c r="T58" s="15"/>
      <c r="U58" s="57">
        <f>U53+U56+U57</f>
        <v>5.2</v>
      </c>
      <c r="V58" s="15"/>
      <c r="W58" s="57">
        <f>W53+W56+W57</f>
        <v>5.2</v>
      </c>
      <c r="X58" s="15"/>
      <c r="Y58" s="57">
        <f>Y53+Y56+Y57</f>
        <v>5.2</v>
      </c>
      <c r="Z58" s="15"/>
      <c r="AA58" s="57">
        <f>AA53+AA56+AA57</f>
        <v>5.2</v>
      </c>
      <c r="AB58" s="15"/>
      <c r="AC58" s="57">
        <f>SUM(E58:AA58)</f>
        <v>60.600000000000016</v>
      </c>
    </row>
    <row r="59" spans="1:31" ht="13.8" thickTop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5">
      <c r="A60" s="9"/>
      <c r="B60" s="9"/>
      <c r="C60" s="9"/>
      <c r="D60" s="9"/>
      <c r="E60" s="9"/>
      <c r="F60" s="9"/>
      <c r="G60" s="9"/>
      <c r="H60" s="9"/>
      <c r="I60" s="62">
        <f>SUM(E58:I58)</f>
        <v>10.8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5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5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5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5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5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5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5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5">
      <c r="B68" s="9" t="s">
        <v>51</v>
      </c>
      <c r="C68" s="9" t="s">
        <v>52</v>
      </c>
      <c r="D68" s="9"/>
    </row>
    <row r="70" spans="1:51" x14ac:dyDescent="0.25">
      <c r="C70" s="15" t="s">
        <v>109</v>
      </c>
    </row>
    <row r="72" spans="1:51" x14ac:dyDescent="0.25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5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5">
      <c r="A74" s="41" t="s">
        <v>42</v>
      </c>
      <c r="C74" s="17">
        <f>-ROUND(_xll.HPVAL($A$6,$A$7,A74,$A$8,"YTD","CORP")/1000000,1)</f>
        <v>-1.9</v>
      </c>
      <c r="D74" s="17"/>
      <c r="E74" s="17">
        <f>-ROUND(_xll.HPVAL($E$6,$E$7,A74,$E$8,"YTD","CORP")/1000000,1)</f>
        <v>-1.9</v>
      </c>
      <c r="G74" s="44">
        <f>C74-E74</f>
        <v>0</v>
      </c>
      <c r="H74" s="9"/>
      <c r="I74" s="17">
        <f>-ROUND(_xll.HPVAL($G$6,$G$7,$A$74,$G$8,"YTD","CORP")/1000000,1)</f>
        <v>-1.9</v>
      </c>
      <c r="J74" s="24"/>
      <c r="K74" s="44">
        <f>E74-I74</f>
        <v>0</v>
      </c>
      <c r="M74" s="17">
        <f>-ROUND(_xll.HPVAL($I$6,$I$7,$A$74,$I$8,"YTD","CORP")/1000000,1)</f>
        <v>-1.9</v>
      </c>
      <c r="N74" s="24"/>
      <c r="O74" s="44">
        <f>I74-M74</f>
        <v>0</v>
      </c>
      <c r="Q74" s="17">
        <f>-ROUND(_xll.HPVAL($K$6,$K$7,$A$74,$K$8,"YTD","CORP")/1000000,1)</f>
        <v>0</v>
      </c>
      <c r="R74" s="24"/>
      <c r="S74" s="44">
        <f>M74-Q74</f>
        <v>-1.9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5">
      <c r="A75" s="42" t="s">
        <v>58</v>
      </c>
      <c r="C75" s="17">
        <f>-ROUND(_xll.HPVAL($A$6,$A$7,A75,$A$8,"YTD","CORP")/1000000,1)</f>
        <v>1133.2</v>
      </c>
      <c r="D75" s="17"/>
      <c r="E75" s="17">
        <f>-ROUND(_xll.HPVAL($E$6,$E$7,A75,$E$8,"YTD","CORP")/1000000,1)</f>
        <v>-552.1</v>
      </c>
      <c r="G75" s="44">
        <f>C75-E75</f>
        <v>1685.3000000000002</v>
      </c>
      <c r="H75" s="9"/>
      <c r="I75" s="17">
        <f>-ROUND(_xll.HPVAL($G$6,$G$7,$A$75,$G$8,"YTD","CORP")/1000000,1)</f>
        <v>416.2</v>
      </c>
      <c r="J75" s="24"/>
      <c r="K75" s="44">
        <f>E75-I75</f>
        <v>-968.3</v>
      </c>
      <c r="M75" s="17">
        <f>-ROUND(_xll.HPVAL($I$6,$I$7,$A$75,$I$8,"YTD","CORP")/1000000,1)</f>
        <v>1631.8</v>
      </c>
      <c r="N75" s="24"/>
      <c r="O75" s="44">
        <f>I75-M75</f>
        <v>-1215.5999999999999</v>
      </c>
      <c r="Q75" s="17">
        <f>-ROUND(_xll.HPVAL($K$6,$K$7,$A$75,$K$8,"YTD","CORP")/1000000,1)</f>
        <v>0</v>
      </c>
      <c r="R75" s="24"/>
      <c r="S75" s="44">
        <f>M75-Q75</f>
        <v>1631.8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5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5">
      <c r="A77" s="42" t="s">
        <v>60</v>
      </c>
      <c r="C77" s="17">
        <f>-ROUND(_xll.HPVAL($A$6,$A$7,A77,$A$8,"YTD","CORP")/1000000,1)</f>
        <v>-104.5</v>
      </c>
      <c r="D77" s="17"/>
      <c r="E77" s="17">
        <f>-ROUND(_xll.HPVAL($E$6,$E$7,A77,$E$8,"YTD","CORP")/1000000,1)</f>
        <v>-79.8</v>
      </c>
      <c r="G77" s="44">
        <f>C77-E77</f>
        <v>-24.700000000000003</v>
      </c>
      <c r="H77" s="9"/>
      <c r="I77" s="17">
        <f>-ROUND(_xll.HPVAL($G$6,$G$7,$A$77,$G$8,"YTD","CORP")/1000000,1)</f>
        <v>-133.30000000000001</v>
      </c>
      <c r="J77" s="24"/>
      <c r="K77" s="44">
        <f>E77-I77</f>
        <v>53.500000000000014</v>
      </c>
      <c r="M77" s="17">
        <f>-ROUND(_xll.HPVAL($I$6,$I$7,$A$77,$I$8,"YTD","CORP")/1000000,1)</f>
        <v>-141.6</v>
      </c>
      <c r="N77" s="24"/>
      <c r="O77" s="44">
        <f>I77-M77</f>
        <v>8.2999999999999829</v>
      </c>
      <c r="Q77" s="17">
        <f>-ROUND(_xll.HPVAL($K$6,$K$7,$A$77,$K$8,"YTD","CORP")/1000000,1)</f>
        <v>0</v>
      </c>
      <c r="R77" s="24"/>
      <c r="S77" s="44">
        <f>M77-Q77</f>
        <v>-141.6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5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5">
      <c r="A79" s="42" t="s">
        <v>62</v>
      </c>
      <c r="C79" s="17">
        <f>ROUND(_xll.HPVAL($A$6,$A$7,A79,$A$8,"YTD","CORP")/1000000,1)</f>
        <v>374</v>
      </c>
      <c r="D79" s="17"/>
      <c r="E79" s="17">
        <f>ROUND(_xll.HPVAL($E$6,$E$7,A79,$E$8,"YTD","CORP")/1000000,1)</f>
        <v>368.5</v>
      </c>
      <c r="G79" s="44">
        <f t="shared" ref="G79:G89" si="0">+C79-E79</f>
        <v>5.5</v>
      </c>
      <c r="H79" s="9"/>
      <c r="I79" s="17">
        <f>ROUND(_xll.HPVAL($G$6,$G$7,$A$79,$G$8,"YTD","CORP")/1000000,1)</f>
        <v>368.5</v>
      </c>
      <c r="J79" s="24"/>
      <c r="K79" s="44">
        <f t="shared" ref="K79:K89" si="1">+E79-I79</f>
        <v>0</v>
      </c>
      <c r="M79" s="17">
        <f>ROUND(_xll.HPVAL($I$6,$I$7,$A$79,$I$8,"YTD","CORP")/1000000,1)</f>
        <v>372</v>
      </c>
      <c r="N79" s="24"/>
      <c r="O79" s="44">
        <f t="shared" ref="O79:O89" si="2">+I79-M79</f>
        <v>-3.5</v>
      </c>
      <c r="Q79" s="17">
        <f>ROUND(_xll.HPVAL($K$6,$K$7,$A$79,$K$8,"YTD","CORP")/1000000,1)</f>
        <v>0</v>
      </c>
      <c r="R79" s="24"/>
      <c r="S79" s="44">
        <f t="shared" ref="S79:S89" si="3">+M79-Q79</f>
        <v>372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5">
      <c r="A80" s="42" t="s">
        <v>63</v>
      </c>
      <c r="C80" s="17">
        <f>ROUND(_xll.HPVAL($A$6,$A$7,A80,$A$8,"YTD","CORP")/1000000,1)</f>
        <v>1</v>
      </c>
      <c r="D80" s="17"/>
      <c r="E80" s="17">
        <f>ROUND(_xll.HPVAL($E$6,$E$7,A80,$E$8,"YTD","CORP")/1000000,1)</f>
        <v>597</v>
      </c>
      <c r="G80" s="44">
        <f t="shared" si="0"/>
        <v>-596</v>
      </c>
      <c r="H80" s="9"/>
      <c r="I80" s="17">
        <f>ROUND(_xll.HPVAL($G$6,$G$7,$A$80,$G$8,"YTD","CORP")/1000000,1)</f>
        <v>-32.1</v>
      </c>
      <c r="J80" s="24"/>
      <c r="K80" s="44">
        <f t="shared" si="1"/>
        <v>629.1</v>
      </c>
      <c r="M80" s="17">
        <f>ROUND(_xll.HPVAL($I$6,$I$7,$A$80,$I$8,"YTD","CORP")/1000000,1)</f>
        <v>-3.6</v>
      </c>
      <c r="N80" s="24"/>
      <c r="O80" s="44">
        <f t="shared" si="2"/>
        <v>-28.5</v>
      </c>
      <c r="Q80" s="17">
        <f>ROUND(_xll.HPVAL($K$6,$K$7,$A$80,$K$8,"YTD","CORP")/1000000,1)</f>
        <v>0</v>
      </c>
      <c r="R80" s="24"/>
      <c r="S80" s="44">
        <f t="shared" si="3"/>
        <v>-3.6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5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5">
      <c r="A82" s="42" t="s">
        <v>65</v>
      </c>
      <c r="C82" s="17">
        <f>ROUND(_xll.HPVAL($A$6,$A$7,A82,$A$8,"YTD","CORP")/1000000,1)</f>
        <v>-985.4</v>
      </c>
      <c r="D82" s="17"/>
      <c r="E82" s="17">
        <f>ROUND(_xll.HPVAL($E$6,$E$7,A82,$E$8,"YTD","CORP")/1000000,1)</f>
        <v>-1885.1</v>
      </c>
      <c r="G82" s="44">
        <f t="shared" si="0"/>
        <v>899.69999999999993</v>
      </c>
      <c r="H82" s="9"/>
      <c r="I82" s="17">
        <f>ROUND(_xll.HPVAL($G$6,$G$7,$A$82,$G$8,"YTD","CORP")/1000000,1)</f>
        <v>-637.9</v>
      </c>
      <c r="J82" s="24"/>
      <c r="K82" s="44">
        <f t="shared" si="1"/>
        <v>-1247.1999999999998</v>
      </c>
      <c r="M82" s="17">
        <f>ROUND(_xll.HPVAL($I$6,$I$7,$A$82,$I$8,"YTD","CORP")/1000000,1)</f>
        <v>-1457.8</v>
      </c>
      <c r="N82" s="24"/>
      <c r="O82" s="44">
        <f t="shared" si="2"/>
        <v>819.9</v>
      </c>
      <c r="Q82" s="17">
        <f>ROUND(_xll.HPVAL($K$6,$K$7,$A$82,$K$8,"YTD","CORP")/1000000,1)</f>
        <v>0</v>
      </c>
      <c r="R82" s="24"/>
      <c r="S82" s="44">
        <f t="shared" si="3"/>
        <v>-1457.8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5">
      <c r="A83" s="42" t="s">
        <v>66</v>
      </c>
      <c r="C83" s="17">
        <f>ROUND(_xll.HPVAL($A$6,$A$7,A83,$A$8,"YTD","CORP")/1000000,1)</f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5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5">
      <c r="A85" s="42" t="s">
        <v>68</v>
      </c>
      <c r="C85" s="17">
        <f>ROUND(_xll.HPVAL($A$6,$A$7,A85,$A$8,"YTD","CORP")/1000000,1)</f>
        <v>3.6</v>
      </c>
      <c r="D85" s="17"/>
      <c r="E85" s="17">
        <f>ROUND(_xll.HPVAL($E$6,$E$7,A85,$E$8,"YTD","CORP")/1000000,1)</f>
        <v>3.6</v>
      </c>
      <c r="G85" s="44">
        <f t="shared" si="0"/>
        <v>0</v>
      </c>
      <c r="H85" s="9"/>
      <c r="I85" s="17">
        <f>ROUND(_xll.HPVAL($G$6,$G$7,$A$85,$G$8,"YTD","CORP")/1000000,1)</f>
        <v>3.6</v>
      </c>
      <c r="J85" s="24"/>
      <c r="K85" s="44">
        <f t="shared" si="1"/>
        <v>0</v>
      </c>
      <c r="M85" s="17">
        <f>ROUND(_xll.HPVAL($I$6,$I$7,$A$85,$I$8,"YTD","CORP")/1000000,1)</f>
        <v>3.6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3.6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5">
      <c r="A86" s="42" t="s">
        <v>69</v>
      </c>
      <c r="C86" s="17">
        <f>ROUND(_xll.HPVAL($A$6,$A$7,A86,$A$8,"YTD","CORP")/1000000,1)</f>
        <v>162.5</v>
      </c>
      <c r="D86" s="17"/>
      <c r="E86" s="17">
        <f>ROUND(_xll.HPVAL($E$6,$E$7,A86,$E$8,"YTD","CORP")/1000000,1)</f>
        <v>162.5</v>
      </c>
      <c r="G86" s="44">
        <f t="shared" si="0"/>
        <v>0</v>
      </c>
      <c r="H86" s="9"/>
      <c r="I86" s="17">
        <f>ROUND(_xll.HPVAL($G$6,$G$7,$A$86,$G$8,"YTD","CORP")/1000000,1)</f>
        <v>162.6</v>
      </c>
      <c r="J86" s="24"/>
      <c r="K86" s="44">
        <f t="shared" si="1"/>
        <v>-9.9999999999994316E-2</v>
      </c>
      <c r="M86" s="17">
        <f>ROUND(_xll.HPVAL($I$6,$I$7,$A$86,$I$8,"YTD","CORP")/1000000,1)</f>
        <v>163.5</v>
      </c>
      <c r="N86" s="24"/>
      <c r="O86" s="44">
        <f t="shared" si="2"/>
        <v>-0.90000000000000568</v>
      </c>
      <c r="Q86" s="17">
        <f>ROUND(_xll.HPVAL($K$6,$K$7,$A$86,$K$8,"YTD","CORP")/1000000,1)</f>
        <v>0</v>
      </c>
      <c r="R86" s="24"/>
      <c r="S86" s="44">
        <f t="shared" si="3"/>
        <v>163.5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5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5">
      <c r="A88" s="42" t="s">
        <v>71</v>
      </c>
      <c r="C88" s="17">
        <f>ROUND(_xll.HPVAL($A$6,$A$7,A88,$A$8,"YTD","CORP")/1000000,1)</f>
        <v>307</v>
      </c>
      <c r="D88" s="17"/>
      <c r="E88" s="17">
        <f>ROUND(_xll.HPVAL($E$6,$E$7,A88,$E$8,"YTD","CORP")/1000000,1)</f>
        <v>135.19999999999999</v>
      </c>
      <c r="G88" s="44">
        <f t="shared" si="0"/>
        <v>171.8</v>
      </c>
      <c r="H88" s="9"/>
      <c r="I88" s="17">
        <f>ROUND(_xll.HPVAL($G$6,$G$7,$A$88,$G$8,"YTD","CORP")/1000000,1)</f>
        <v>552.79999999999995</v>
      </c>
      <c r="J88" s="24"/>
      <c r="K88" s="44">
        <f t="shared" si="1"/>
        <v>-417.59999999999997</v>
      </c>
      <c r="M88" s="17">
        <f>ROUND(_xll.HPVAL($I$6,$I$7,$A$88,$I$8,"YTD","CORP")/1000000,1)</f>
        <v>552.29999999999995</v>
      </c>
      <c r="N88" s="24"/>
      <c r="O88" s="44">
        <f t="shared" si="2"/>
        <v>0.5</v>
      </c>
      <c r="Q88" s="17">
        <f>ROUND(_xll.HPVAL($K$6,$K$7,$A$88,$K$8,"YTD","CORP")/1000000,1)</f>
        <v>0</v>
      </c>
      <c r="R88" s="24"/>
      <c r="S88" s="44">
        <f t="shared" si="3"/>
        <v>552.29999999999995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5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5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5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5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5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5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5">
      <c r="A95" s="42" t="s">
        <v>78</v>
      </c>
      <c r="C95" s="17">
        <f>ROUND(_xll.HPVAL($A$6,$A$7,A95,$A$8,"YTD","CORP")/1000000,1)</f>
        <v>50.8</v>
      </c>
      <c r="D95" s="17"/>
      <c r="E95" s="17">
        <v>0</v>
      </c>
      <c r="G95" s="44">
        <f>+C95-E95</f>
        <v>50.8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5">
      <c r="A96" s="42" t="s">
        <v>79</v>
      </c>
      <c r="C96" s="17">
        <f>ROUND(_xll.HPVAL($A$6,$A$7,A96,$A$8,"YTD","CORP")/1000000,1)</f>
        <v>0</v>
      </c>
      <c r="D96" s="17"/>
      <c r="E96" s="17">
        <f>ROUND(_xll.HPVAL($E$6,$E$7,A96,$E$8,"YTD","CORP")/1000000,1)</f>
        <v>0</v>
      </c>
      <c r="G96" s="45">
        <f>+C96-E96</f>
        <v>0</v>
      </c>
      <c r="H96" s="9"/>
      <c r="I96" s="17">
        <v>0</v>
      </c>
      <c r="J96" s="24"/>
      <c r="K96" s="45">
        <f t="shared" si="12"/>
        <v>0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8" thickBot="1" x14ac:dyDescent="0.3">
      <c r="A97" s="41" t="s">
        <v>90</v>
      </c>
      <c r="G97" s="46">
        <f>SUM(G74:G96)</f>
        <v>2192.4000000000005</v>
      </c>
      <c r="K97" s="46">
        <f>SUM(K74:K96)</f>
        <v>-1950.5999999999995</v>
      </c>
      <c r="O97" s="46">
        <f>SUM(O74:O96)</f>
        <v>-419.79999999999995</v>
      </c>
      <c r="S97" s="46">
        <f>SUM(S74:S96)</f>
        <v>1118.3000000000002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8" thickTop="1" x14ac:dyDescent="0.25">
      <c r="A98" s="41"/>
    </row>
    <row r="99" spans="1:52" x14ac:dyDescent="0.25">
      <c r="A99" s="41" t="s">
        <v>91</v>
      </c>
      <c r="G99" s="43">
        <f>E41</f>
        <v>1969.8000000000002</v>
      </c>
      <c r="K99" s="43">
        <f>SUM($E$41:G41)</f>
        <v>436.90000000000055</v>
      </c>
      <c r="O99" s="43">
        <f>SUM($E$41:I41)</f>
        <v>17.500000000000568</v>
      </c>
      <c r="S99" s="43">
        <f>SUM($E$41:K41)</f>
        <v>418.30000000000075</v>
      </c>
      <c r="W99" s="43">
        <f>SUM($E$41:M41)</f>
        <v>418.30000000000075</v>
      </c>
      <c r="AA99" s="43">
        <f>SUM($E$41:O41)</f>
        <v>418.30000000000075</v>
      </c>
      <c r="AE99" s="43">
        <f>SUM($E$41:Q41)</f>
        <v>418.30000000000075</v>
      </c>
      <c r="AI99" s="43">
        <f>SUM($E$41:S41)</f>
        <v>418.30000000000075</v>
      </c>
      <c r="AM99" s="43">
        <f>SUM($E$41:U41)</f>
        <v>418.30000000000075</v>
      </c>
      <c r="AQ99" s="43">
        <f>SUM($E$41:W41)</f>
        <v>418.30000000000075</v>
      </c>
      <c r="AU99" s="43">
        <f>SUM($E$41:Y41)</f>
        <v>418.30000000000075</v>
      </c>
      <c r="AY99" s="43">
        <f>SUM($E$41:AA41)</f>
        <v>418.30000000000075</v>
      </c>
    </row>
    <row r="100" spans="1:52" x14ac:dyDescent="0.25">
      <c r="A100" s="41" t="s">
        <v>92</v>
      </c>
      <c r="G100" s="43">
        <f>E43</f>
        <v>2192.4</v>
      </c>
      <c r="K100" s="43">
        <f>SUM($E$43:G43)</f>
        <v>241.80000000000064</v>
      </c>
      <c r="O100" s="43">
        <f>SUM($E$43:I43)</f>
        <v>-177.99999999999932</v>
      </c>
      <c r="S100" s="43">
        <f>SUM($E$43:K43)</f>
        <v>940.30000000000086</v>
      </c>
      <c r="W100" s="43">
        <f>SUM($E$43:M43)</f>
        <v>940.30000000000086</v>
      </c>
      <c r="AA100" s="43">
        <f>SUM($E$43:O43)</f>
        <v>940.30000000000086</v>
      </c>
      <c r="AE100" s="43">
        <f>SUM($E$43:Q43)</f>
        <v>940.30000000000086</v>
      </c>
      <c r="AI100" s="43">
        <f>SUM($E$43:S43)</f>
        <v>940.30000000000086</v>
      </c>
      <c r="AM100" s="43">
        <f>SUM($E$43:U43)</f>
        <v>940.30000000000086</v>
      </c>
      <c r="AQ100" s="43">
        <f>SUM($E$43:W43)</f>
        <v>940.30000000000086</v>
      </c>
      <c r="AU100" s="43">
        <f>SUM($E$43:Y43)</f>
        <v>940.30000000000086</v>
      </c>
      <c r="AY100" s="43">
        <f>SUM($E$43:AA43)</f>
        <v>940.30000000000086</v>
      </c>
    </row>
    <row r="105" spans="1:52" x14ac:dyDescent="0.25">
      <c r="A105" s="52" t="s">
        <v>105</v>
      </c>
    </row>
    <row r="106" spans="1:52" x14ac:dyDescent="0.25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5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5">
      <c r="A108" s="9" t="s">
        <v>95</v>
      </c>
      <c r="C108" s="17"/>
      <c r="D108" s="17"/>
      <c r="E108" s="17">
        <f>-ROUND(_xll.HPVAL($E$6,$E$7,$A$108,$E$8,"YTD","CORP")/1000000,1)</f>
        <v>-0.1</v>
      </c>
      <c r="G108" s="44">
        <f>E108</f>
        <v>-0.1</v>
      </c>
      <c r="H108" s="9"/>
      <c r="I108" s="17">
        <f>-ROUND(_xll.HPVAL($G$6,$G$7,$A$108,$G$8,"YTD","CORP")/1000000,1)</f>
        <v>-0.3</v>
      </c>
      <c r="J108" s="24"/>
      <c r="K108" s="44">
        <f>I108-G108</f>
        <v>-0.19999999999999998</v>
      </c>
      <c r="M108" s="17">
        <f>-ROUND(_xll.HPVAL($I$6,$I$7,$A$108,$I$8,"YTD","CORP")/1000000,1)</f>
        <v>-0.6</v>
      </c>
      <c r="N108" s="24"/>
      <c r="O108" s="44">
        <f>M108-I108</f>
        <v>-0.3</v>
      </c>
      <c r="Q108" s="17">
        <f>-ROUND(_xll.HPVAL($K$6,$K$7,$A$108,$K$8,"YTD","CORP")/1000000,1)</f>
        <v>0</v>
      </c>
      <c r="R108" s="24"/>
      <c r="S108" s="44">
        <f>Q108-M108</f>
        <v>0.6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5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5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8" thickBot="1" x14ac:dyDescent="0.3">
      <c r="A111" s="9" t="s">
        <v>90</v>
      </c>
      <c r="C111" s="17"/>
      <c r="D111" s="17"/>
      <c r="E111" s="17"/>
      <c r="G111" s="55">
        <f>SUM(G108:G110)</f>
        <v>-0.1</v>
      </c>
      <c r="H111" s="9"/>
      <c r="I111" s="17"/>
      <c r="J111" s="24"/>
      <c r="K111" s="55">
        <f>SUM(K108:K110)</f>
        <v>-0.19999999999999998</v>
      </c>
      <c r="M111" s="17"/>
      <c r="N111" s="24"/>
      <c r="O111" s="55">
        <f>SUM(O108:O110)</f>
        <v>-0.3</v>
      </c>
      <c r="Q111" s="17"/>
      <c r="R111" s="24"/>
      <c r="S111" s="55">
        <f>SUM(S108:S110)</f>
        <v>0.6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8" thickTop="1" x14ac:dyDescent="0.25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5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5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5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5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5">
      <c r="A117" s="50" t="s">
        <v>100</v>
      </c>
      <c r="C117" s="17"/>
      <c r="D117" s="17"/>
      <c r="E117" s="17">
        <f>-ROUND(_xll.HPVAL($E$6,$E$7,$A$117,$E$8,"YTD","CORP")/1000000,1)</f>
        <v>0.4</v>
      </c>
      <c r="G117" s="44">
        <f t="shared" si="23"/>
        <v>0.4</v>
      </c>
      <c r="H117" s="9"/>
      <c r="I117" s="17">
        <f>-ROUND(_xll.HPVAL($G$6,$G$7,$A$117,$G$8,"YTD","CORP")/1000000,1)</f>
        <v>1.1000000000000001</v>
      </c>
      <c r="J117" s="24"/>
      <c r="K117" s="44">
        <f t="shared" si="24"/>
        <v>0.70000000000000007</v>
      </c>
      <c r="M117" s="17">
        <f>-ROUND(_xll.HPVAL($I$6,$I$7,$A$117,$I$8,"YTD","CORP")/1000000,1)</f>
        <v>-2.2999999999999998</v>
      </c>
      <c r="N117" s="24"/>
      <c r="O117" s="44">
        <f t="shared" si="25"/>
        <v>-3.4</v>
      </c>
      <c r="Q117" s="17">
        <f>-ROUND(_xll.HPVAL($K$6,$K$7,$A$117,$K$8,"YTD","CORP")/1000000,1)</f>
        <v>0</v>
      </c>
      <c r="R117" s="24"/>
      <c r="S117" s="44">
        <f t="shared" si="26"/>
        <v>2.2999999999999998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5">
      <c r="A118" s="50" t="s">
        <v>101</v>
      </c>
      <c r="C118" s="17"/>
      <c r="D118" s="17"/>
      <c r="E118" s="17">
        <f>-ROUND(_xll.HPVAL($E$6,$E$7,$A$118,$E$8,"YTD","CORP")/1000000,1)</f>
        <v>0.2</v>
      </c>
      <c r="G118" s="44">
        <f t="shared" si="23"/>
        <v>0.2</v>
      </c>
      <c r="H118" s="9"/>
      <c r="I118" s="17">
        <f>-ROUND(_xll.HPVAL($G$6,$G$7,$A$118,$G$8,"YTD","CORP")/1000000,1)</f>
        <v>0.1</v>
      </c>
      <c r="J118" s="24"/>
      <c r="K118" s="44">
        <f t="shared" si="24"/>
        <v>-0.1</v>
      </c>
      <c r="M118" s="17">
        <f>-ROUND(_xll.HPVAL($I$6,$I$7,$A$118,$I$8,"YTD","CORP")/1000000,1)</f>
        <v>-0.1</v>
      </c>
      <c r="N118" s="24"/>
      <c r="O118" s="44">
        <f t="shared" si="25"/>
        <v>-0.2</v>
      </c>
      <c r="Q118" s="17">
        <f>-ROUND(_xll.HPVAL($K$6,$K$7,$A$118,$K$8,"YTD","CORP")/1000000,1)</f>
        <v>0</v>
      </c>
      <c r="R118" s="24"/>
      <c r="S118" s="44">
        <f t="shared" si="26"/>
        <v>0.1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5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5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8" thickBot="1" x14ac:dyDescent="0.3">
      <c r="A121" s="41" t="s">
        <v>90</v>
      </c>
      <c r="G121" s="46">
        <f>SUM(G115:G120)</f>
        <v>0.60000000000000009</v>
      </c>
      <c r="K121" s="46">
        <f>SUM(K115:K120)</f>
        <v>0.60000000000000009</v>
      </c>
      <c r="O121" s="46">
        <f>SUM(O115:O120)</f>
        <v>-3.6</v>
      </c>
      <c r="S121" s="46">
        <f>SUM(S115:S120)</f>
        <v>2.4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8" thickTop="1" x14ac:dyDescent="0.25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7" zoomScaleNormal="100" workbookViewId="0">
      <selection activeCell="D13" sqref="D13"/>
    </sheetView>
  </sheetViews>
  <sheetFormatPr defaultRowHeight="13.2" outlineLevelRow="1" x14ac:dyDescent="0.25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 x14ac:dyDescent="0.3">
      <c r="A1" s="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6" x14ac:dyDescent="0.3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 x14ac:dyDescent="0.3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5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5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5">
      <c r="A6" s="31" t="s">
        <v>114</v>
      </c>
      <c r="B6" s="9"/>
      <c r="C6" s="9"/>
      <c r="D6" s="9"/>
      <c r="E6" s="31" t="str">
        <f>$A$6</f>
        <v>EIM4</v>
      </c>
      <c r="F6" s="10"/>
      <c r="G6" s="31" t="str">
        <f>$A$6</f>
        <v>EIM4</v>
      </c>
      <c r="H6" s="10"/>
      <c r="I6" s="31" t="str">
        <f>$A$6</f>
        <v>EIM4</v>
      </c>
      <c r="J6" s="10"/>
      <c r="K6" s="31" t="str">
        <f>$A$6</f>
        <v>EIM4</v>
      </c>
      <c r="L6" s="10"/>
      <c r="M6" s="31" t="str">
        <f>$A$6</f>
        <v>EIM4</v>
      </c>
      <c r="N6" s="10"/>
      <c r="O6" s="31" t="str">
        <f>$A$6</f>
        <v>EIM4</v>
      </c>
      <c r="P6" s="10"/>
      <c r="Q6" s="31" t="str">
        <f>$A$6</f>
        <v>EIM4</v>
      </c>
      <c r="R6" s="10"/>
      <c r="S6" s="31" t="str">
        <f>$A$6</f>
        <v>EIM4</v>
      </c>
      <c r="T6" s="10"/>
      <c r="U6" s="31" t="str">
        <f>$A$6</f>
        <v>EIM4</v>
      </c>
      <c r="V6" s="10"/>
      <c r="W6" s="31" t="str">
        <f>$A$6</f>
        <v>EIM4</v>
      </c>
      <c r="X6" s="10"/>
      <c r="Y6" s="31" t="str">
        <f>$A$6</f>
        <v>EIM4</v>
      </c>
      <c r="Z6" s="10"/>
      <c r="AA6" s="31" t="str">
        <f>$A$6</f>
        <v>EIM4</v>
      </c>
      <c r="AB6" s="10"/>
      <c r="AC6" s="10"/>
    </row>
    <row r="7" spans="1:29" x14ac:dyDescent="0.25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5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5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5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5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5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5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5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7.7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5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5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5">
      <c r="A17" s="9"/>
      <c r="B17" s="9"/>
      <c r="C17" s="3" t="s">
        <v>42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5">
      <c r="A18" s="9"/>
      <c r="B18" s="9"/>
      <c r="C18" s="3">
        <v>51</v>
      </c>
      <c r="D18" s="17">
        <f>-ROUND(_xll.HPVAL($A$6,$A$7,"0051",$A$8,"YTD","CORP")/1000000,1)</f>
        <v>-96.3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5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5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5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5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5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5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5">
      <c r="A25" s="9"/>
      <c r="B25" s="9"/>
      <c r="C25" s="3">
        <v>660</v>
      </c>
      <c r="D25" s="17">
        <f>ROUND(_xll.HPVAL($A$6,$A$7,"0660",$A$8,"YTD","CORP")/1000000,1)</f>
        <v>34.4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5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5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5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5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5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5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5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5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5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 x14ac:dyDescent="0.3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5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5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5">
      <c r="A39" s="15" t="s">
        <v>23</v>
      </c>
      <c r="B39" s="15"/>
      <c r="C39" s="15"/>
      <c r="D39" s="15"/>
      <c r="E39" s="23">
        <v>0</v>
      </c>
      <c r="F39" s="15"/>
      <c r="G39" s="23">
        <f>E49</f>
        <v>-37.25</v>
      </c>
      <c r="H39" s="15"/>
      <c r="I39" s="23">
        <f>G49</f>
        <v>-59.75</v>
      </c>
      <c r="J39" s="15"/>
      <c r="K39" s="23">
        <f>I49</f>
        <v>-253.14999999999998</v>
      </c>
      <c r="L39" s="15"/>
      <c r="M39" s="23">
        <f>K49</f>
        <v>-30.899999999999977</v>
      </c>
      <c r="N39" s="15"/>
      <c r="O39" s="23">
        <f>M49</f>
        <v>-30.899999999999977</v>
      </c>
      <c r="P39" s="15"/>
      <c r="Q39" s="23">
        <f>O49</f>
        <v>-30.899999999999977</v>
      </c>
      <c r="R39" s="15"/>
      <c r="S39" s="23">
        <f>Q49</f>
        <v>-30.899999999999977</v>
      </c>
      <c r="T39" s="15"/>
      <c r="U39" s="23">
        <f>S49</f>
        <v>-30.899999999999977</v>
      </c>
      <c r="V39" s="15"/>
      <c r="W39" s="23">
        <f>U49</f>
        <v>-30.899999999999977</v>
      </c>
      <c r="X39" s="15"/>
      <c r="Y39" s="23">
        <f>W49</f>
        <v>-30.899999999999977</v>
      </c>
      <c r="Z39" s="15"/>
      <c r="AA39" s="23">
        <f>Y49</f>
        <v>-30.899999999999977</v>
      </c>
      <c r="AB39" s="15"/>
      <c r="AC39" s="23"/>
    </row>
    <row r="40" spans="1:29" x14ac:dyDescent="0.25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5">
      <c r="A41" s="8" t="s">
        <v>93</v>
      </c>
      <c r="B41" s="9"/>
      <c r="C41" s="9"/>
      <c r="D41" s="9"/>
      <c r="E41" s="24">
        <f>SUM(G$75:G$84)+G$90</f>
        <v>-74.400000000000006</v>
      </c>
      <c r="F41" s="9"/>
      <c r="G41" s="24">
        <f>SUM(K$75:K$84)+K$90</f>
        <v>-45</v>
      </c>
      <c r="H41" s="24"/>
      <c r="I41" s="24">
        <f>SUM(O$75:O$84)+O$90</f>
        <v>-386.79999999999995</v>
      </c>
      <c r="J41" s="24"/>
      <c r="K41" s="24">
        <f>SUM(S$75:S$84)+S$90</f>
        <v>444.3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-61.89999999999992</v>
      </c>
    </row>
    <row r="42" spans="1:29" x14ac:dyDescent="0.25">
      <c r="A42" s="8" t="s">
        <v>108</v>
      </c>
      <c r="B42" s="9"/>
      <c r="C42" s="9"/>
      <c r="D42" s="9"/>
      <c r="E42" s="49">
        <f>SUM(G$84:G$89)+SUM(G$91:G$96)+G$74</f>
        <v>-0.10000000000000009</v>
      </c>
      <c r="F42" s="9"/>
      <c r="G42" s="49">
        <f>SUM(K$84:K$89)+SUM(K$91:K$96)+K$74</f>
        <v>0</v>
      </c>
      <c r="H42" s="24"/>
      <c r="I42" s="49">
        <f>SUM(O$84:O$89)+SUM(O$91:O$96)+O$74</f>
        <v>0</v>
      </c>
      <c r="J42" s="24"/>
      <c r="K42" s="49">
        <f>SUM(S$84:S$89)+SUM(S$91:S$96)+S$74</f>
        <v>0.2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5">
      <c r="A43" s="8" t="s">
        <v>94</v>
      </c>
      <c r="B43" s="9"/>
      <c r="C43" s="9"/>
      <c r="D43" s="9"/>
      <c r="E43" s="24">
        <f>SUM(E41:E42)</f>
        <v>-74.5</v>
      </c>
      <c r="F43" s="9"/>
      <c r="G43" s="24">
        <f>SUM(G41:G42)</f>
        <v>-45</v>
      </c>
      <c r="H43" s="24"/>
      <c r="I43" s="24">
        <f>SUM(I41:I42)</f>
        <v>-386.79999999999995</v>
      </c>
      <c r="J43" s="24"/>
      <c r="K43" s="24">
        <f>SUM(K41:K42)</f>
        <v>444.5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5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5">
      <c r="A47" s="9" t="s">
        <v>20</v>
      </c>
      <c r="B47" s="9"/>
      <c r="C47" s="9"/>
      <c r="D47" s="9"/>
      <c r="E47" s="28">
        <f>E43*E45</f>
        <v>-37.25</v>
      </c>
      <c r="F47" s="9"/>
      <c r="G47" s="28">
        <f>G43*G45</f>
        <v>-22.5</v>
      </c>
      <c r="H47" s="9"/>
      <c r="I47" s="28">
        <f>I43*I45</f>
        <v>-193.39999999999998</v>
      </c>
      <c r="J47" s="9"/>
      <c r="K47" s="28">
        <f>K43*K45</f>
        <v>222.25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5">
      <c r="A49" s="15" t="s">
        <v>24</v>
      </c>
      <c r="B49" s="15"/>
      <c r="C49" s="15"/>
      <c r="D49" s="15"/>
      <c r="E49" s="23">
        <f>E39+E47</f>
        <v>-37.25</v>
      </c>
      <c r="F49" s="15"/>
      <c r="G49" s="23">
        <f>G39+G47</f>
        <v>-59.75</v>
      </c>
      <c r="H49" s="15"/>
      <c r="I49" s="23">
        <f>I39+I47</f>
        <v>-253.14999999999998</v>
      </c>
      <c r="J49" s="15"/>
      <c r="K49" s="23">
        <f>K39+K47</f>
        <v>-30.899999999999977</v>
      </c>
      <c r="L49" s="15"/>
      <c r="M49" s="23">
        <f>M39+M47</f>
        <v>-30.899999999999977</v>
      </c>
      <c r="N49" s="15"/>
      <c r="O49" s="23">
        <f>O39+O47</f>
        <v>-30.899999999999977</v>
      </c>
      <c r="P49" s="15"/>
      <c r="Q49" s="23">
        <f>Q39+Q47</f>
        <v>-30.899999999999977</v>
      </c>
      <c r="R49" s="15"/>
      <c r="S49" s="23">
        <f>S39+S47</f>
        <v>-30.899999999999977</v>
      </c>
      <c r="T49" s="15"/>
      <c r="U49" s="23">
        <f>U39+U47</f>
        <v>-30.899999999999977</v>
      </c>
      <c r="V49" s="15"/>
      <c r="W49" s="23">
        <f>W39+W47</f>
        <v>-30.899999999999977</v>
      </c>
      <c r="X49" s="15"/>
      <c r="Y49" s="23">
        <f>Y39+Y47</f>
        <v>-30.899999999999977</v>
      </c>
      <c r="Z49" s="15"/>
      <c r="AA49" s="23">
        <f>AA39+AA47</f>
        <v>-30.899999999999977</v>
      </c>
      <c r="AB49" s="15"/>
      <c r="AC49" s="23"/>
    </row>
    <row r="50" spans="1:3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5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5">
      <c r="A53" s="15" t="s">
        <v>29</v>
      </c>
      <c r="B53" s="15"/>
      <c r="C53" s="15"/>
      <c r="D53" s="15"/>
      <c r="E53" s="25">
        <f>ROUND(E49*E51,1)</f>
        <v>-0.2</v>
      </c>
      <c r="F53" s="15"/>
      <c r="G53" s="25">
        <f>ROUND(G49*G51,1)</f>
        <v>-0.4</v>
      </c>
      <c r="H53" s="25"/>
      <c r="I53" s="25">
        <f>ROUND(I49*I51,1)</f>
        <v>-1.6</v>
      </c>
      <c r="J53" s="25"/>
      <c r="K53" s="25">
        <f>ROUND(K49*K51,1)</f>
        <v>-0.2</v>
      </c>
      <c r="L53" s="25"/>
      <c r="M53" s="25">
        <f>ROUND(M49*M51,1)</f>
        <v>-0.2</v>
      </c>
      <c r="N53" s="25"/>
      <c r="O53" s="25">
        <f>ROUND(O49*O51,1)</f>
        <v>-0.2</v>
      </c>
      <c r="P53" s="25"/>
      <c r="Q53" s="25">
        <f>ROUND(Q49*Q51,1)</f>
        <v>-0.2</v>
      </c>
      <c r="R53" s="25"/>
      <c r="S53" s="25">
        <f>ROUND(S49*S51,1)</f>
        <v>-0.2</v>
      </c>
      <c r="T53" s="25"/>
      <c r="U53" s="25">
        <f>ROUND(U49*U51,1)</f>
        <v>-0.2</v>
      </c>
      <c r="V53" s="25"/>
      <c r="W53" s="25">
        <f>ROUND(W49*W51,1)</f>
        <v>-0.2</v>
      </c>
      <c r="X53" s="25"/>
      <c r="Y53" s="25">
        <f>ROUND(Y49*Y51,1)</f>
        <v>-0.2</v>
      </c>
      <c r="Z53" s="25"/>
      <c r="AA53" s="25">
        <f>ROUND(AA49*AA51,1)</f>
        <v>-0.2</v>
      </c>
      <c r="AB53" s="25"/>
      <c r="AC53" s="25">
        <f>SUM(E53:AA53)</f>
        <v>-4.0000000000000018</v>
      </c>
    </row>
    <row r="54" spans="1:3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5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5">
      <c r="A56" s="9"/>
      <c r="B56" s="9" t="s">
        <v>104</v>
      </c>
      <c r="C56" s="9"/>
      <c r="D56" s="9"/>
      <c r="E56" s="17">
        <f>G111</f>
        <v>0</v>
      </c>
      <c r="F56" s="39"/>
      <c r="G56" s="17">
        <f>K111</f>
        <v>0</v>
      </c>
      <c r="H56" s="39"/>
      <c r="I56" s="17">
        <f>O111</f>
        <v>0</v>
      </c>
      <c r="J56" s="39"/>
      <c r="K56" s="17">
        <f>S111</f>
        <v>0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5">
      <c r="A57" s="9"/>
      <c r="B57" s="9" t="s">
        <v>31</v>
      </c>
      <c r="C57" s="9"/>
      <c r="D57" s="9"/>
      <c r="E57" s="34">
        <f>G121</f>
        <v>0</v>
      </c>
      <c r="F57" s="51"/>
      <c r="G57" s="34">
        <f>K121</f>
        <v>0</v>
      </c>
      <c r="H57" s="51"/>
      <c r="I57" s="34">
        <f>O121</f>
        <v>-0.5</v>
      </c>
      <c r="J57" s="51"/>
      <c r="K57" s="34">
        <f>S121</f>
        <v>0.5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0</v>
      </c>
      <c r="AD57" s="36"/>
      <c r="AE57" s="36"/>
    </row>
    <row r="58" spans="1:31" ht="13.8" thickBot="1" x14ac:dyDescent="0.3">
      <c r="A58" s="15" t="s">
        <v>34</v>
      </c>
      <c r="B58" s="15"/>
      <c r="C58" s="15"/>
      <c r="D58" s="15"/>
      <c r="E58" s="57">
        <f>E53+E56+E57</f>
        <v>-0.2</v>
      </c>
      <c r="F58" s="15"/>
      <c r="G58" s="57">
        <f>G53+G56+G57</f>
        <v>-0.4</v>
      </c>
      <c r="H58" s="15"/>
      <c r="I58" s="57">
        <f>I53+I56+I57</f>
        <v>-2.1</v>
      </c>
      <c r="J58" s="15"/>
      <c r="K58" s="57">
        <f>K53+K56+K57</f>
        <v>0.3</v>
      </c>
      <c r="L58" s="15"/>
      <c r="M58" s="57">
        <f>M53+M56+M57</f>
        <v>-0.2</v>
      </c>
      <c r="N58" s="15"/>
      <c r="O58" s="57">
        <f>O53+O56+O57</f>
        <v>-0.2</v>
      </c>
      <c r="P58" s="15"/>
      <c r="Q58" s="57">
        <f>Q53+Q56+Q57</f>
        <v>-0.2</v>
      </c>
      <c r="R58" s="15"/>
      <c r="S58" s="57">
        <f>S53+S56+S57</f>
        <v>-0.2</v>
      </c>
      <c r="T58" s="15"/>
      <c r="U58" s="57">
        <f>U53+U56+U57</f>
        <v>-0.2</v>
      </c>
      <c r="V58" s="15"/>
      <c r="W58" s="57">
        <f>W53+W56+W57</f>
        <v>-0.2</v>
      </c>
      <c r="X58" s="15"/>
      <c r="Y58" s="57">
        <f>Y53+Y56+Y57</f>
        <v>-0.2</v>
      </c>
      <c r="Z58" s="15"/>
      <c r="AA58" s="57">
        <f>AA53+AA56+AA57</f>
        <v>-0.2</v>
      </c>
      <c r="AB58" s="15"/>
      <c r="AC58" s="57">
        <f>SUM(E58:AA58)</f>
        <v>-4.0000000000000018</v>
      </c>
    </row>
    <row r="59" spans="1:31" ht="13.8" thickTop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5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5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5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5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5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5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5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5">
      <c r="B68" s="9" t="s">
        <v>51</v>
      </c>
      <c r="C68" s="9" t="s">
        <v>52</v>
      </c>
      <c r="D68" s="9"/>
    </row>
    <row r="70" spans="1:51" x14ac:dyDescent="0.25">
      <c r="C70" s="15" t="s">
        <v>109</v>
      </c>
    </row>
    <row r="72" spans="1:51" x14ac:dyDescent="0.25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5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5">
      <c r="A74" s="41" t="s">
        <v>42</v>
      </c>
      <c r="C74" s="17">
        <f>-ROUND(_xll.HPVAL($A$6,$A$7,A74,$A$8,"YTD","CORP")/1000000,1)</f>
        <v>0</v>
      </c>
      <c r="D74" s="17"/>
      <c r="E74" s="17">
        <f>-ROUND(_xll.HPVAL($E$6,$E$7,A74,$E$8,"YTD","CORP")/1000000,1)</f>
        <v>0</v>
      </c>
      <c r="G74" s="44">
        <f>C74-E74</f>
        <v>0</v>
      </c>
      <c r="H74" s="9"/>
      <c r="I74" s="17">
        <f>-ROUND(_xll.HPVAL($G$6,$G$7,$A$74,$G$8,"YTD","CORP")/1000000,1)</f>
        <v>0</v>
      </c>
      <c r="J74" s="24"/>
      <c r="K74" s="44">
        <f>E74-I74</f>
        <v>0</v>
      </c>
      <c r="M74" s="17">
        <f>-ROUND(_xll.HPVAL($I$6,$I$7,$A$74,$I$8,"YTD","CORP")/1000000,1)</f>
        <v>0</v>
      </c>
      <c r="N74" s="24"/>
      <c r="O74" s="44">
        <f>I74-M74</f>
        <v>0</v>
      </c>
      <c r="Q74" s="17">
        <f>-ROUND(_xll.HPVAL($K$6,$K$7,$A$74,$K$8,"YTD","CORP")/1000000,1)</f>
        <v>0</v>
      </c>
      <c r="R74" s="24"/>
      <c r="S74" s="44">
        <f>M74-Q74</f>
        <v>0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5">
      <c r="A75" s="42" t="s">
        <v>58</v>
      </c>
      <c r="C75" s="17">
        <f>-ROUND(_xll.HPVAL($A$6,$A$7,A75,$A$8,"YTD","CORP")/1000000,1)</f>
        <v>-96.3</v>
      </c>
      <c r="D75" s="17"/>
      <c r="E75" s="17">
        <f>-ROUND(_xll.HPVAL($E$6,$E$7,A75,$E$8,"YTD","CORP")/1000000,1)</f>
        <v>-26.3</v>
      </c>
      <c r="G75" s="44">
        <f>C75-E75</f>
        <v>-70</v>
      </c>
      <c r="H75" s="9"/>
      <c r="I75" s="17">
        <f>-ROUND(_xll.HPVAL($G$6,$G$7,$A$75,$G$8,"YTD","CORP")/1000000,1)</f>
        <v>9.6999999999999993</v>
      </c>
      <c r="J75" s="24"/>
      <c r="K75" s="44">
        <f>E75-I75</f>
        <v>-36</v>
      </c>
      <c r="M75" s="17">
        <f>-ROUND(_xll.HPVAL($I$6,$I$7,$A$75,$I$8,"YTD","CORP")/1000000,1)</f>
        <v>45.6</v>
      </c>
      <c r="N75" s="24"/>
      <c r="O75" s="44">
        <f>I75-M75</f>
        <v>-35.900000000000006</v>
      </c>
      <c r="Q75" s="17">
        <f>-ROUND(_xll.HPVAL($K$6,$K$7,$A$75,$K$8,"YTD","CORP")/1000000,1)</f>
        <v>0</v>
      </c>
      <c r="R75" s="24"/>
      <c r="S75" s="44">
        <f>M75-Q75</f>
        <v>45.6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5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5">
      <c r="A77" s="42" t="s">
        <v>60</v>
      </c>
      <c r="C77" s="17">
        <f>-ROUND(_xll.HPVAL($A$6,$A$7,A77,$A$8,"YTD","CORP")/1000000,1)</f>
        <v>0</v>
      </c>
      <c r="D77" s="17"/>
      <c r="E77" s="17">
        <f>-ROUND(_xll.HPVAL($E$6,$E$7,A77,$E$8,"YTD","CORP")/1000000,1)</f>
        <v>0</v>
      </c>
      <c r="G77" s="44">
        <f>C77-E77</f>
        <v>0</v>
      </c>
      <c r="H77" s="9"/>
      <c r="I77" s="17">
        <f>-ROUND(_xll.HPVAL($G$6,$G$7,$A$77,$G$8,"YTD","CORP")/1000000,1)</f>
        <v>0</v>
      </c>
      <c r="J77" s="24"/>
      <c r="K77" s="44">
        <f>E77-I77</f>
        <v>0</v>
      </c>
      <c r="M77" s="17">
        <f>-ROUND(_xll.HPVAL($I$6,$I$7,$A$77,$I$8,"YTD","CORP")/1000000,1)</f>
        <v>0</v>
      </c>
      <c r="N77" s="24"/>
      <c r="O77" s="44">
        <f>I77-M77</f>
        <v>0</v>
      </c>
      <c r="Q77" s="17">
        <f>-ROUND(_xll.HPVAL($K$6,$K$7,$A$77,$K$8,"YTD","CORP")/1000000,1)</f>
        <v>0</v>
      </c>
      <c r="R77" s="24"/>
      <c r="S77" s="44">
        <f>M77-Q77</f>
        <v>0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5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5">
      <c r="A79" s="42" t="s">
        <v>62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ref="G79:G89" si="0">+C79-E79</f>
        <v>0</v>
      </c>
      <c r="H79" s="9"/>
      <c r="I79" s="17">
        <f>ROUND(_xll.HPVAL($G$6,$G$7,$A$79,$G$8,"YTD","CORP")/1000000,1)</f>
        <v>0</v>
      </c>
      <c r="J79" s="24"/>
      <c r="K79" s="44">
        <f t="shared" ref="K79:K89" si="1">+E79-I79</f>
        <v>0</v>
      </c>
      <c r="M79" s="17">
        <f>ROUND(_xll.HPVAL($I$6,$I$7,$A$79,$I$8,"YTD","CORP")/1000000,1)</f>
        <v>0</v>
      </c>
      <c r="N79" s="24"/>
      <c r="O79" s="44">
        <f t="shared" ref="O79:O89" si="2">+I79-M79</f>
        <v>0</v>
      </c>
      <c r="Q79" s="17">
        <f>ROUND(_xll.HPVAL($K$6,$K$7,$A$79,$K$8,"YTD","CORP")/1000000,1)</f>
        <v>0</v>
      </c>
      <c r="R79" s="24"/>
      <c r="S79" s="44">
        <f t="shared" ref="S79:S89" si="3">+M79-Q79</f>
        <v>0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5">
      <c r="A80" s="42" t="s">
        <v>63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 t="shared" si="0"/>
        <v>0</v>
      </c>
      <c r="H80" s="9"/>
      <c r="I80" s="17">
        <f>ROUND(_xll.HPVAL($G$6,$G$7,$A$80,$G$8,"YTD","CORP")/1000000,1)</f>
        <v>0</v>
      </c>
      <c r="J80" s="24"/>
      <c r="K80" s="44">
        <f t="shared" si="1"/>
        <v>0</v>
      </c>
      <c r="M80" s="17">
        <f>ROUND(_xll.HPVAL($I$6,$I$7,$A$80,$I$8,"YTD","CORP")/1000000,1)</f>
        <v>0</v>
      </c>
      <c r="N80" s="24"/>
      <c r="O80" s="44">
        <f t="shared" si="2"/>
        <v>0</v>
      </c>
      <c r="Q80" s="17">
        <f>ROUND(_xll.HPVAL($K$6,$K$7,$A$80,$K$8,"YTD","CORP")/1000000,1)</f>
        <v>0</v>
      </c>
      <c r="R80" s="24"/>
      <c r="S80" s="44">
        <f t="shared" si="3"/>
        <v>0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5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5">
      <c r="A82" s="42" t="s">
        <v>65</v>
      </c>
      <c r="C82" s="17">
        <f>ROUND(_xll.HPVAL($A$6,$A$7,A82,$A$8,"YTD","CORP")/1000000,1)</f>
        <v>34.4</v>
      </c>
      <c r="D82" s="17"/>
      <c r="E82" s="17">
        <f>ROUND(_xll.HPVAL($E$6,$E$7,A82,$E$8,"YTD","CORP")/1000000,1)</f>
        <v>38.799999999999997</v>
      </c>
      <c r="G82" s="44">
        <f t="shared" si="0"/>
        <v>-4.3999999999999986</v>
      </c>
      <c r="H82" s="9"/>
      <c r="I82" s="17">
        <f>ROUND(_xll.HPVAL($G$6,$G$7,$A$82,$G$8,"YTD","CORP")/1000000,1)</f>
        <v>47.8</v>
      </c>
      <c r="J82" s="24"/>
      <c r="K82" s="44">
        <f t="shared" si="1"/>
        <v>-9</v>
      </c>
      <c r="M82" s="17">
        <f>ROUND(_xll.HPVAL($I$6,$I$7,$A$82,$I$8,"YTD","CORP")/1000000,1)</f>
        <v>398.7</v>
      </c>
      <c r="N82" s="24"/>
      <c r="O82" s="44">
        <f t="shared" si="2"/>
        <v>-350.9</v>
      </c>
      <c r="Q82" s="17">
        <f>ROUND(_xll.HPVAL($K$6,$K$7,$A$82,$K$8,"YTD","CORP")/1000000,1)</f>
        <v>0</v>
      </c>
      <c r="R82" s="24"/>
      <c r="S82" s="44">
        <f t="shared" si="3"/>
        <v>398.7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5">
      <c r="A83" s="42" t="s">
        <v>66</v>
      </c>
      <c r="C83" s="17">
        <f>ROUND(_xll.HPVAL($A$6,$A$7,A83,$A$8,"YTD","CORP")/1000000,1)</f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5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5">
      <c r="A85" s="42" t="s">
        <v>68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5">
      <c r="A86" s="42" t="s">
        <v>69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5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5">
      <c r="A88" s="42" t="s">
        <v>71</v>
      </c>
      <c r="C88" s="17">
        <f>ROUND(_xll.HPVAL($A$6,$A$7,A88,$A$8,"YTD","CORP")/1000000,1)</f>
        <v>3.6</v>
      </c>
      <c r="D88" s="17"/>
      <c r="E88" s="17">
        <f>ROUND(_xll.HPVAL($E$6,$E$7,A88,$E$8,"YTD","CORP")/1000000,1)</f>
        <v>0.2</v>
      </c>
      <c r="G88" s="44">
        <f t="shared" si="0"/>
        <v>3.4</v>
      </c>
      <c r="H88" s="9"/>
      <c r="I88" s="17">
        <f>ROUND(_xll.HPVAL($G$6,$G$7,$A$88,$G$8,"YTD","CORP")/1000000,1)</f>
        <v>0.2</v>
      </c>
      <c r="J88" s="24"/>
      <c r="K88" s="44">
        <f t="shared" si="1"/>
        <v>0</v>
      </c>
      <c r="M88" s="17">
        <f>ROUND(_xll.HPVAL($I$6,$I$7,$A$88,$I$8,"YTD","CORP")/1000000,1)</f>
        <v>0.2</v>
      </c>
      <c r="N88" s="24"/>
      <c r="O88" s="44">
        <f t="shared" si="2"/>
        <v>0</v>
      </c>
      <c r="Q88" s="17">
        <f>ROUND(_xll.HPVAL($K$6,$K$7,$A$88,$K$8,"YTD","CORP")/1000000,1)</f>
        <v>0</v>
      </c>
      <c r="R88" s="24"/>
      <c r="S88" s="44">
        <f t="shared" si="3"/>
        <v>0.2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5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5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5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5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5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5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5">
      <c r="A95" s="42" t="s">
        <v>78</v>
      </c>
      <c r="C95" s="17">
        <f>ROUND(_xll.HPVAL($A$6,$A$7,A95,$A$8,"YTD","CORP")/1000000,1)</f>
        <v>-3.5</v>
      </c>
      <c r="D95" s="17"/>
      <c r="E95" s="17">
        <v>0</v>
      </c>
      <c r="G95" s="44">
        <f>+C95-E95</f>
        <v>-3.5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5">
      <c r="A96" s="42" t="s">
        <v>79</v>
      </c>
      <c r="C96" s="17">
        <f>ROUND(_xll.HPVAL($A$6,$A$7,A96,$A$8,"YTD","CORP")/1000000,1)</f>
        <v>0</v>
      </c>
      <c r="D96" s="17"/>
      <c r="E96" s="17">
        <f>ROUND(_xll.HPVAL($E$6,$E$7,A96,$E$8,"YTD","CORP")/1000000,1)</f>
        <v>0</v>
      </c>
      <c r="G96" s="45">
        <f>+C96-E96</f>
        <v>0</v>
      </c>
      <c r="H96" s="9"/>
      <c r="I96" s="17">
        <v>0</v>
      </c>
      <c r="J96" s="24"/>
      <c r="K96" s="45">
        <f t="shared" si="12"/>
        <v>0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8" thickBot="1" x14ac:dyDescent="0.3">
      <c r="A97" s="41" t="s">
        <v>90</v>
      </c>
      <c r="G97" s="46">
        <f>SUM(G74:G96)</f>
        <v>-74.5</v>
      </c>
      <c r="K97" s="46">
        <f>SUM(K74:K96)</f>
        <v>-45</v>
      </c>
      <c r="O97" s="46">
        <f>SUM(O74:O96)</f>
        <v>-386.79999999999995</v>
      </c>
      <c r="S97" s="46">
        <f>SUM(S74:S96)</f>
        <v>444.5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8" thickTop="1" x14ac:dyDescent="0.25">
      <c r="A98" s="41"/>
    </row>
    <row r="99" spans="1:52" x14ac:dyDescent="0.25">
      <c r="A99" s="41" t="s">
        <v>91</v>
      </c>
      <c r="G99" s="43">
        <f>E41</f>
        <v>-74.400000000000006</v>
      </c>
      <c r="K99" s="43">
        <f>SUM($E$41:G41)</f>
        <v>-119.4</v>
      </c>
      <c r="O99" s="43">
        <f>SUM($E$41:I41)</f>
        <v>-506.19999999999993</v>
      </c>
      <c r="S99" s="43">
        <f>SUM($E$41:K41)</f>
        <v>-61.89999999999992</v>
      </c>
      <c r="W99" s="43">
        <f>SUM($E$41:M41)</f>
        <v>-61.89999999999992</v>
      </c>
      <c r="AA99" s="43">
        <f>SUM($E$41:O41)</f>
        <v>-61.89999999999992</v>
      </c>
      <c r="AE99" s="43">
        <f>SUM($E$41:Q41)</f>
        <v>-61.89999999999992</v>
      </c>
      <c r="AI99" s="43">
        <f>SUM($E$41:S41)</f>
        <v>-61.89999999999992</v>
      </c>
      <c r="AM99" s="43">
        <f>SUM($E$41:U41)</f>
        <v>-61.89999999999992</v>
      </c>
      <c r="AQ99" s="43">
        <f>SUM($E$41:W41)</f>
        <v>-61.89999999999992</v>
      </c>
      <c r="AU99" s="43">
        <f>SUM($E$41:Y41)</f>
        <v>-61.89999999999992</v>
      </c>
      <c r="AY99" s="43">
        <f>SUM($E$41:AA41)</f>
        <v>-61.89999999999992</v>
      </c>
    </row>
    <row r="100" spans="1:52" x14ac:dyDescent="0.25">
      <c r="A100" s="41" t="s">
        <v>92</v>
      </c>
      <c r="G100" s="43">
        <f>E43</f>
        <v>-74.5</v>
      </c>
      <c r="K100" s="43">
        <f>SUM($E$43:G43)</f>
        <v>-119.5</v>
      </c>
      <c r="O100" s="43">
        <f>SUM($E$43:I43)</f>
        <v>-506.29999999999995</v>
      </c>
      <c r="S100" s="43">
        <f>SUM($E$43:K43)</f>
        <v>-61.799999999999955</v>
      </c>
      <c r="W100" s="43">
        <f>SUM($E$43:M43)</f>
        <v>-61.799999999999955</v>
      </c>
      <c r="AA100" s="43">
        <f>SUM($E$43:O43)</f>
        <v>-61.799999999999955</v>
      </c>
      <c r="AE100" s="43">
        <f>SUM($E$43:Q43)</f>
        <v>-61.799999999999955</v>
      </c>
      <c r="AI100" s="43">
        <f>SUM($E$43:S43)</f>
        <v>-61.799999999999955</v>
      </c>
      <c r="AM100" s="43">
        <f>SUM($E$43:U43)</f>
        <v>-61.799999999999955</v>
      </c>
      <c r="AQ100" s="43">
        <f>SUM($E$43:W43)</f>
        <v>-61.799999999999955</v>
      </c>
      <c r="AU100" s="43">
        <f>SUM($E$43:Y43)</f>
        <v>-61.799999999999955</v>
      </c>
      <c r="AY100" s="43">
        <f>SUM($E$43:AA43)</f>
        <v>-61.799999999999955</v>
      </c>
    </row>
    <row r="105" spans="1:52" x14ac:dyDescent="0.25">
      <c r="A105" s="52" t="s">
        <v>105</v>
      </c>
    </row>
    <row r="106" spans="1:52" x14ac:dyDescent="0.25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5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5">
      <c r="A108" s="9" t="s">
        <v>95</v>
      </c>
      <c r="C108" s="17"/>
      <c r="D108" s="17"/>
      <c r="E108" s="17">
        <f>-ROUND(_xll.HPVAL($E$6,$E$7,$A$108,$E$8,"YTD","CORP")/1000000,1)</f>
        <v>0</v>
      </c>
      <c r="G108" s="44">
        <f>E108</f>
        <v>0</v>
      </c>
      <c r="H108" s="9"/>
      <c r="I108" s="17">
        <f>-ROUND(_xll.HPVAL($G$6,$G$7,$A$108,$G$8,"YTD","CORP")/1000000,1)</f>
        <v>0</v>
      </c>
      <c r="J108" s="24"/>
      <c r="K108" s="44">
        <f>I108-G108</f>
        <v>0</v>
      </c>
      <c r="M108" s="17">
        <f>-ROUND(_xll.HPVAL($I$6,$I$7,$A$108,$I$8,"YTD","CORP")/1000000,1)</f>
        <v>0</v>
      </c>
      <c r="N108" s="24"/>
      <c r="O108" s="44">
        <f>M108-I108</f>
        <v>0</v>
      </c>
      <c r="Q108" s="17">
        <f>-ROUND(_xll.HPVAL($K$6,$K$7,$A$108,$K$8,"YTD","CORP")/1000000,1)</f>
        <v>0</v>
      </c>
      <c r="R108" s="24"/>
      <c r="S108" s="44">
        <f>Q108-M108</f>
        <v>0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5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5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8" thickBot="1" x14ac:dyDescent="0.3">
      <c r="A111" s="9" t="s">
        <v>90</v>
      </c>
      <c r="C111" s="17"/>
      <c r="D111" s="17"/>
      <c r="E111" s="17"/>
      <c r="G111" s="55">
        <f>SUM(G108:G110)</f>
        <v>0</v>
      </c>
      <c r="H111" s="9"/>
      <c r="I111" s="17"/>
      <c r="J111" s="24"/>
      <c r="K111" s="55">
        <f>SUM(K108:K110)</f>
        <v>0</v>
      </c>
      <c r="M111" s="17"/>
      <c r="N111" s="24"/>
      <c r="O111" s="55">
        <f>SUM(O108:O110)</f>
        <v>0</v>
      </c>
      <c r="Q111" s="17"/>
      <c r="R111" s="24"/>
      <c r="S111" s="55">
        <f>SUM(S108:S110)</f>
        <v>0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8" thickTop="1" x14ac:dyDescent="0.25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5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5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5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5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5">
      <c r="A117" s="50" t="s">
        <v>100</v>
      </c>
      <c r="C117" s="17"/>
      <c r="D117" s="17"/>
      <c r="E117" s="17">
        <f>-ROUND(_xll.HPVAL($E$6,$E$7,$A$117,$E$8,"YTD","CORP")/1000000,1)</f>
        <v>0</v>
      </c>
      <c r="G117" s="44">
        <f t="shared" si="23"/>
        <v>0</v>
      </c>
      <c r="H117" s="9"/>
      <c r="I117" s="17">
        <f>-ROUND(_xll.HPVAL($G$6,$G$7,$A$117,$G$8,"YTD","CORP")/1000000,1)</f>
        <v>0</v>
      </c>
      <c r="J117" s="24"/>
      <c r="K117" s="44">
        <f t="shared" si="24"/>
        <v>0</v>
      </c>
      <c r="M117" s="17">
        <f>-ROUND(_xll.HPVAL($I$6,$I$7,$A$117,$I$8,"YTD","CORP")/1000000,1)</f>
        <v>-0.5</v>
      </c>
      <c r="N117" s="24"/>
      <c r="O117" s="44">
        <f t="shared" si="25"/>
        <v>-0.5</v>
      </c>
      <c r="Q117" s="17">
        <f>-ROUND(_xll.HPVAL($K$6,$K$7,$A$117,$K$8,"YTD","CORP")/1000000,1)</f>
        <v>0</v>
      </c>
      <c r="R117" s="24"/>
      <c r="S117" s="44">
        <f t="shared" si="26"/>
        <v>0.5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5">
      <c r="A118" s="50" t="s">
        <v>101</v>
      </c>
      <c r="C118" s="17"/>
      <c r="D118" s="17"/>
      <c r="E118" s="17">
        <f>-ROUND(_xll.HPVAL($E$6,$E$7,$A$118,$E$8,"YTD","CORP")/1000000,1)</f>
        <v>0</v>
      </c>
      <c r="G118" s="44">
        <f t="shared" si="23"/>
        <v>0</v>
      </c>
      <c r="H118" s="9"/>
      <c r="I118" s="17">
        <f>-ROUND(_xll.HPVAL($G$6,$G$7,$A$118,$G$8,"YTD","CORP")/1000000,1)</f>
        <v>0</v>
      </c>
      <c r="J118" s="24"/>
      <c r="K118" s="44">
        <f t="shared" si="24"/>
        <v>0</v>
      </c>
      <c r="M118" s="17">
        <f>-ROUND(_xll.HPVAL($I$6,$I$7,$A$118,$I$8,"YTD","CORP")/1000000,1)</f>
        <v>0</v>
      </c>
      <c r="N118" s="24"/>
      <c r="O118" s="44">
        <f t="shared" si="25"/>
        <v>0</v>
      </c>
      <c r="Q118" s="17">
        <f>-ROUND(_xll.HPVAL($K$6,$K$7,$A$118,$K$8,"YTD","CORP")/1000000,1)</f>
        <v>0</v>
      </c>
      <c r="R118" s="24"/>
      <c r="S118" s="44">
        <f t="shared" si="26"/>
        <v>0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5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5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8" thickBot="1" x14ac:dyDescent="0.3">
      <c r="A121" s="41" t="s">
        <v>90</v>
      </c>
      <c r="G121" s="46">
        <f>SUM(G115:G120)</f>
        <v>0</v>
      </c>
      <c r="K121" s="46">
        <f>SUM(K115:K120)</f>
        <v>0</v>
      </c>
      <c r="O121" s="46">
        <f>SUM(O115:O120)</f>
        <v>-0.5</v>
      </c>
      <c r="S121" s="46">
        <f>SUM(S115:S120)</f>
        <v>0.5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8" thickTop="1" x14ac:dyDescent="0.25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3" zoomScaleNormal="100" workbookViewId="0">
      <selection activeCell="B47" sqref="B47"/>
    </sheetView>
  </sheetViews>
  <sheetFormatPr defaultRowHeight="13.2" outlineLevelRow="1" x14ac:dyDescent="0.25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 x14ac:dyDescent="0.3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6" x14ac:dyDescent="0.3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 x14ac:dyDescent="0.3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5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5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5">
      <c r="A6" s="31" t="s">
        <v>115</v>
      </c>
      <c r="B6" s="9"/>
      <c r="C6" s="9"/>
      <c r="D6" s="9"/>
      <c r="E6" s="31" t="str">
        <f>$A$6</f>
        <v>ENTWK4</v>
      </c>
      <c r="F6" s="10"/>
      <c r="G6" s="31" t="str">
        <f>$A$6</f>
        <v>ENTWK4</v>
      </c>
      <c r="H6" s="10"/>
      <c r="I6" s="31" t="str">
        <f>$A$6</f>
        <v>ENTWK4</v>
      </c>
      <c r="J6" s="10"/>
      <c r="K6" s="31" t="str">
        <f>$A$6</f>
        <v>ENTWK4</v>
      </c>
      <c r="L6" s="10"/>
      <c r="M6" s="31" t="str">
        <f>$A$6</f>
        <v>ENTWK4</v>
      </c>
      <c r="N6" s="10"/>
      <c r="O6" s="31" t="str">
        <f>$A$6</f>
        <v>ENTWK4</v>
      </c>
      <c r="P6" s="10"/>
      <c r="Q6" s="31" t="str">
        <f>$A$6</f>
        <v>ENTWK4</v>
      </c>
      <c r="R6" s="10"/>
      <c r="S6" s="31" t="str">
        <f>$A$6</f>
        <v>ENTWK4</v>
      </c>
      <c r="T6" s="10"/>
      <c r="U6" s="31" t="str">
        <f>$A$6</f>
        <v>ENTWK4</v>
      </c>
      <c r="V6" s="10"/>
      <c r="W6" s="31" t="str">
        <f>$A$6</f>
        <v>ENTWK4</v>
      </c>
      <c r="X6" s="10"/>
      <c r="Y6" s="31" t="str">
        <f>$A$6</f>
        <v>ENTWK4</v>
      </c>
      <c r="Z6" s="10"/>
      <c r="AA6" s="31" t="str">
        <f>$A$6</f>
        <v>ENTWK4</v>
      </c>
      <c r="AB6" s="10"/>
      <c r="AC6" s="10"/>
    </row>
    <row r="7" spans="1:29" x14ac:dyDescent="0.25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5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5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5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5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5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5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5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5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5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5">
      <c r="A17" s="9"/>
      <c r="B17" s="9"/>
      <c r="C17" s="3" t="s">
        <v>42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5">
      <c r="A18" s="9"/>
      <c r="B18" s="9"/>
      <c r="C18" s="3">
        <v>51</v>
      </c>
      <c r="D18" s="17">
        <f>-ROUND(_xll.HPVAL($A$6,$A$7,"0051",$A$8,"YTD","CORP")/1000000,1)</f>
        <v>-72.099999999999994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5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5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5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5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5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5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5">
      <c r="A25" s="9"/>
      <c r="B25" s="9"/>
      <c r="C25" s="3">
        <v>660</v>
      </c>
      <c r="D25" s="17">
        <f>ROUND(_xll.HPVAL($A$6,$A$7,"0660",$A$8,"YTD","CORP")/1000000,1)</f>
        <v>36.1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5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5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5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5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5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5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5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5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5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 x14ac:dyDescent="0.3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5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5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5">
      <c r="A39" s="15" t="s">
        <v>23</v>
      </c>
      <c r="B39" s="15"/>
      <c r="C39" s="15"/>
      <c r="D39" s="15"/>
      <c r="E39" s="23">
        <v>0</v>
      </c>
      <c r="F39" s="15"/>
      <c r="G39" s="23">
        <f>E49</f>
        <v>-6.2999999999999936</v>
      </c>
      <c r="H39" s="15"/>
      <c r="I39" s="23">
        <f>G49</f>
        <v>-45</v>
      </c>
      <c r="J39" s="15"/>
      <c r="K39" s="23">
        <f>I49</f>
        <v>-58.699999999999996</v>
      </c>
      <c r="L39" s="15"/>
      <c r="M39" s="23">
        <f>K49</f>
        <v>-3.4499999999999957</v>
      </c>
      <c r="N39" s="15"/>
      <c r="O39" s="23">
        <f>M49</f>
        <v>-3.4499999999999957</v>
      </c>
      <c r="P39" s="15"/>
      <c r="Q39" s="23">
        <f>O49</f>
        <v>-3.4499999999999957</v>
      </c>
      <c r="R39" s="15"/>
      <c r="S39" s="23">
        <f>Q49</f>
        <v>-3.4499999999999957</v>
      </c>
      <c r="T39" s="15"/>
      <c r="U39" s="23">
        <f>S49</f>
        <v>-3.4499999999999957</v>
      </c>
      <c r="V39" s="15"/>
      <c r="W39" s="23">
        <f>U49</f>
        <v>-3.4499999999999957</v>
      </c>
      <c r="X39" s="15"/>
      <c r="Y39" s="23">
        <f>W49</f>
        <v>-3.4499999999999957</v>
      </c>
      <c r="Z39" s="15"/>
      <c r="AA39" s="23">
        <f>Y49</f>
        <v>-3.4499999999999957</v>
      </c>
      <c r="AB39" s="15"/>
      <c r="AC39" s="23"/>
    </row>
    <row r="40" spans="1:29" x14ac:dyDescent="0.25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5">
      <c r="A41" s="8" t="s">
        <v>93</v>
      </c>
      <c r="B41" s="9"/>
      <c r="C41" s="9"/>
      <c r="D41" s="9"/>
      <c r="E41" s="24">
        <f>SUM(G$75:G$84)+G$90</f>
        <v>-12.599999999999987</v>
      </c>
      <c r="F41" s="9"/>
      <c r="G41" s="24">
        <f>SUM(K$75:K$84)+K$90</f>
        <v>-77.40000000000002</v>
      </c>
      <c r="H41" s="24"/>
      <c r="I41" s="24">
        <f>SUM(O$75:O$84)+O$90</f>
        <v>-27.399999999999991</v>
      </c>
      <c r="J41" s="24"/>
      <c r="K41" s="24">
        <f>SUM(S$75:S$84)+S$90</f>
        <v>81.400000000000006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-35.999999999999986</v>
      </c>
    </row>
    <row r="42" spans="1:29" x14ac:dyDescent="0.25">
      <c r="A42" s="8" t="s">
        <v>108</v>
      </c>
      <c r="B42" s="9"/>
      <c r="C42" s="9"/>
      <c r="D42" s="9"/>
      <c r="E42" s="49">
        <f>SUM(G$84:G$89)+SUM(G$91:G$96)+G$74</f>
        <v>0</v>
      </c>
      <c r="F42" s="9"/>
      <c r="G42" s="49">
        <f>SUM(K$84:K$89)+SUM(K$91:K$96)+K$74</f>
        <v>0</v>
      </c>
      <c r="H42" s="24"/>
      <c r="I42" s="49">
        <f>SUM(O$84:O$89)+SUM(O$91:O$96)+O$74</f>
        <v>0</v>
      </c>
      <c r="J42" s="24"/>
      <c r="K42" s="49">
        <f>SUM(S$84:S$89)+SUM(S$91:S$96)+S$74</f>
        <v>29.1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5">
      <c r="A43" s="8" t="s">
        <v>94</v>
      </c>
      <c r="B43" s="9"/>
      <c r="C43" s="9"/>
      <c r="D43" s="9"/>
      <c r="E43" s="24">
        <f>SUM(E41:E42)</f>
        <v>-12.599999999999987</v>
      </c>
      <c r="F43" s="9"/>
      <c r="G43" s="24">
        <f>SUM(G41:G42)</f>
        <v>-77.40000000000002</v>
      </c>
      <c r="H43" s="24"/>
      <c r="I43" s="24">
        <f>SUM(I41:I42)</f>
        <v>-27.399999999999991</v>
      </c>
      <c r="J43" s="24"/>
      <c r="K43" s="24">
        <f>SUM(K41:K42)</f>
        <v>110.5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5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5">
      <c r="A47" s="9" t="s">
        <v>20</v>
      </c>
      <c r="B47" s="9"/>
      <c r="C47" s="9"/>
      <c r="D47" s="9"/>
      <c r="E47" s="28">
        <f>E43*E45</f>
        <v>-6.2999999999999936</v>
      </c>
      <c r="F47" s="9"/>
      <c r="G47" s="28">
        <f>G43*G45</f>
        <v>-38.70000000000001</v>
      </c>
      <c r="H47" s="9"/>
      <c r="I47" s="28">
        <f>I43*I45</f>
        <v>-13.699999999999996</v>
      </c>
      <c r="J47" s="9"/>
      <c r="K47" s="28">
        <f>K43*K45</f>
        <v>55.25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5">
      <c r="A49" s="15" t="s">
        <v>24</v>
      </c>
      <c r="B49" s="15"/>
      <c r="C49" s="15"/>
      <c r="D49" s="15"/>
      <c r="E49" s="23">
        <f>E39+E47</f>
        <v>-6.2999999999999936</v>
      </c>
      <c r="F49" s="15"/>
      <c r="G49" s="23">
        <f>G39+G47</f>
        <v>-45</v>
      </c>
      <c r="H49" s="15"/>
      <c r="I49" s="23">
        <f>I39+I47</f>
        <v>-58.699999999999996</v>
      </c>
      <c r="J49" s="15"/>
      <c r="K49" s="23">
        <f>K39+K47</f>
        <v>-3.4499999999999957</v>
      </c>
      <c r="L49" s="15"/>
      <c r="M49" s="23">
        <f>M39+M47</f>
        <v>-3.4499999999999957</v>
      </c>
      <c r="N49" s="15"/>
      <c r="O49" s="23">
        <f>O39+O47</f>
        <v>-3.4499999999999957</v>
      </c>
      <c r="P49" s="15"/>
      <c r="Q49" s="23">
        <f>Q39+Q47</f>
        <v>-3.4499999999999957</v>
      </c>
      <c r="R49" s="15"/>
      <c r="S49" s="23">
        <f>S39+S47</f>
        <v>-3.4499999999999957</v>
      </c>
      <c r="T49" s="15"/>
      <c r="U49" s="23">
        <f>U39+U47</f>
        <v>-3.4499999999999957</v>
      </c>
      <c r="V49" s="15"/>
      <c r="W49" s="23">
        <f>W39+W47</f>
        <v>-3.4499999999999957</v>
      </c>
      <c r="X49" s="15"/>
      <c r="Y49" s="23">
        <f>Y39+Y47</f>
        <v>-3.4499999999999957</v>
      </c>
      <c r="Z49" s="15"/>
      <c r="AA49" s="23">
        <f>AA39+AA47</f>
        <v>-3.4499999999999957</v>
      </c>
      <c r="AB49" s="15"/>
      <c r="AC49" s="23"/>
    </row>
    <row r="50" spans="1:3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5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5">
      <c r="A53" s="15" t="s">
        <v>29</v>
      </c>
      <c r="B53" s="15"/>
      <c r="C53" s="15"/>
      <c r="D53" s="15"/>
      <c r="E53" s="25">
        <f>ROUND(E49*E51,1)</f>
        <v>0</v>
      </c>
      <c r="F53" s="15"/>
      <c r="G53" s="25">
        <f>ROUND(G49*G51,1)</f>
        <v>-0.3</v>
      </c>
      <c r="H53" s="25"/>
      <c r="I53" s="25">
        <f>ROUND(I49*I51,1)</f>
        <v>-0.4</v>
      </c>
      <c r="J53" s="25"/>
      <c r="K53" s="25">
        <f>ROUND(K49*K51,1)</f>
        <v>0</v>
      </c>
      <c r="L53" s="25"/>
      <c r="M53" s="25">
        <f>ROUND(M49*M51,1)</f>
        <v>0</v>
      </c>
      <c r="N53" s="25"/>
      <c r="O53" s="25">
        <f>ROUND(O49*O51,1)</f>
        <v>0</v>
      </c>
      <c r="P53" s="25"/>
      <c r="Q53" s="25">
        <f>ROUND(Q49*Q51,1)</f>
        <v>0</v>
      </c>
      <c r="R53" s="25"/>
      <c r="S53" s="25">
        <f>ROUND(S49*S51,1)</f>
        <v>0</v>
      </c>
      <c r="T53" s="25"/>
      <c r="U53" s="25">
        <f>ROUND(U49*U51,1)</f>
        <v>0</v>
      </c>
      <c r="V53" s="25"/>
      <c r="W53" s="25">
        <f>ROUND(W49*W51,1)</f>
        <v>0</v>
      </c>
      <c r="X53" s="25"/>
      <c r="Y53" s="25">
        <f>ROUND(Y49*Y51,1)</f>
        <v>0</v>
      </c>
      <c r="Z53" s="25"/>
      <c r="AA53" s="25">
        <f>ROUND(AA49*AA51,1)</f>
        <v>0</v>
      </c>
      <c r="AB53" s="25"/>
      <c r="AC53" s="25">
        <f>SUM(E53:AA53)</f>
        <v>-0.7</v>
      </c>
    </row>
    <row r="54" spans="1:3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5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5">
      <c r="A56" s="9"/>
      <c r="B56" s="9" t="s">
        <v>104</v>
      </c>
      <c r="C56" s="9"/>
      <c r="D56" s="9"/>
      <c r="E56" s="17">
        <f>G111</f>
        <v>0</v>
      </c>
      <c r="F56" s="39"/>
      <c r="G56" s="17">
        <f>K111</f>
        <v>0</v>
      </c>
      <c r="H56" s="39"/>
      <c r="I56" s="17">
        <f>O111</f>
        <v>0</v>
      </c>
      <c r="J56" s="39"/>
      <c r="K56" s="17">
        <f>S111</f>
        <v>0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5">
      <c r="A57" s="9"/>
      <c r="B57" s="9" t="s">
        <v>31</v>
      </c>
      <c r="C57" s="9"/>
      <c r="D57" s="9"/>
      <c r="E57" s="34">
        <f>G121</f>
        <v>0</v>
      </c>
      <c r="F57" s="51"/>
      <c r="G57" s="34">
        <f>K121</f>
        <v>0</v>
      </c>
      <c r="H57" s="51"/>
      <c r="I57" s="34">
        <f>O121</f>
        <v>0</v>
      </c>
      <c r="J57" s="51"/>
      <c r="K57" s="34">
        <f>S121</f>
        <v>0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0</v>
      </c>
      <c r="AD57" s="36"/>
      <c r="AE57" s="36"/>
    </row>
    <row r="58" spans="1:31" ht="13.8" thickBot="1" x14ac:dyDescent="0.3">
      <c r="A58" s="15" t="s">
        <v>34</v>
      </c>
      <c r="B58" s="15"/>
      <c r="C58" s="15"/>
      <c r="D58" s="15"/>
      <c r="E58" s="57">
        <f>E53+E56+E57</f>
        <v>0</v>
      </c>
      <c r="F58" s="15"/>
      <c r="G58" s="57">
        <f>G53+G56+G57</f>
        <v>-0.3</v>
      </c>
      <c r="H58" s="15"/>
      <c r="I58" s="57">
        <f>I53+I56+I57</f>
        <v>-0.4</v>
      </c>
      <c r="J58" s="15"/>
      <c r="K58" s="57">
        <f>K53+K56+K57</f>
        <v>0</v>
      </c>
      <c r="L58" s="15"/>
      <c r="M58" s="57">
        <f>M53+M56+M57</f>
        <v>0</v>
      </c>
      <c r="N58" s="15"/>
      <c r="O58" s="57">
        <f>O53+O56+O57</f>
        <v>0</v>
      </c>
      <c r="P58" s="15"/>
      <c r="Q58" s="57">
        <f>Q53+Q56+Q57</f>
        <v>0</v>
      </c>
      <c r="R58" s="15"/>
      <c r="S58" s="57">
        <f>S53+S56+S57</f>
        <v>0</v>
      </c>
      <c r="T58" s="15"/>
      <c r="U58" s="57">
        <f>U53+U56+U57</f>
        <v>0</v>
      </c>
      <c r="V58" s="15"/>
      <c r="W58" s="57">
        <f>W53+W56+W57</f>
        <v>0</v>
      </c>
      <c r="X58" s="15"/>
      <c r="Y58" s="57">
        <f>Y53+Y56+Y57</f>
        <v>0</v>
      </c>
      <c r="Z58" s="15"/>
      <c r="AA58" s="57">
        <f>AA53+AA56+AA57</f>
        <v>0</v>
      </c>
      <c r="AB58" s="15"/>
      <c r="AC58" s="57">
        <f>SUM(E58:AA58)</f>
        <v>-0.7</v>
      </c>
    </row>
    <row r="59" spans="1:31" ht="13.8" thickTop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5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5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5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5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5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5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5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5">
      <c r="B68" s="9" t="s">
        <v>51</v>
      </c>
      <c r="C68" s="9" t="s">
        <v>52</v>
      </c>
      <c r="D68" s="9"/>
    </row>
    <row r="70" spans="1:51" x14ac:dyDescent="0.25">
      <c r="C70" s="15" t="s">
        <v>109</v>
      </c>
    </row>
    <row r="72" spans="1:51" x14ac:dyDescent="0.25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5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5">
      <c r="A74" s="41" t="s">
        <v>42</v>
      </c>
      <c r="C74" s="17">
        <f>-ROUND(_xll.HPVAL($A$6,$A$7,A74,$A$8,"YTD","CORP")/1000000,1)</f>
        <v>0</v>
      </c>
      <c r="D74" s="17"/>
      <c r="E74" s="17">
        <f>-ROUND(_xll.HPVAL($E$6,$E$7,A74,$E$8,"YTD","CORP")/1000000,1)</f>
        <v>0</v>
      </c>
      <c r="G74" s="44">
        <f>C74-E74</f>
        <v>0</v>
      </c>
      <c r="H74" s="9"/>
      <c r="I74" s="17">
        <f>-ROUND(_xll.HPVAL($G$6,$G$7,$A$74,$G$8,"YTD","CORP")/1000000,1)</f>
        <v>0</v>
      </c>
      <c r="J74" s="24"/>
      <c r="K74" s="44">
        <f>E74-I74</f>
        <v>0</v>
      </c>
      <c r="M74" s="17">
        <f>-ROUND(_xll.HPVAL($I$6,$I$7,$A$74,$I$8,"YTD","CORP")/1000000,1)</f>
        <v>0</v>
      </c>
      <c r="N74" s="24"/>
      <c r="O74" s="44">
        <f>I74-M74</f>
        <v>0</v>
      </c>
      <c r="Q74" s="17">
        <f>-ROUND(_xll.HPVAL($K$6,$K$7,$A$74,$K$8,"YTD","CORP")/1000000,1)</f>
        <v>0</v>
      </c>
      <c r="R74" s="24"/>
      <c r="S74" s="44">
        <f>M74-Q74</f>
        <v>0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5">
      <c r="A75" s="42" t="s">
        <v>58</v>
      </c>
      <c r="C75" s="17">
        <f>-ROUND(_xll.HPVAL($A$6,$A$7,A75,$A$8,"YTD","CORP")/1000000,1)</f>
        <v>-72.099999999999994</v>
      </c>
      <c r="D75" s="17"/>
      <c r="E75" s="17">
        <f>-ROUND(_xll.HPVAL($E$6,$E$7,A75,$E$8,"YTD","CORP")/1000000,1)</f>
        <v>-88.7</v>
      </c>
      <c r="G75" s="44">
        <f>C75-E75</f>
        <v>16.600000000000009</v>
      </c>
      <c r="H75" s="9"/>
      <c r="I75" s="17">
        <f>-ROUND(_xll.HPVAL($G$6,$G$7,$A$75,$G$8,"YTD","CORP")/1000000,1)</f>
        <v>-78.8</v>
      </c>
      <c r="J75" s="24"/>
      <c r="K75" s="44">
        <f>E75-I75</f>
        <v>-9.9000000000000057</v>
      </c>
      <c r="M75" s="17">
        <f>-ROUND(_xll.HPVAL($I$6,$I$7,$A$75,$I$8,"YTD","CORP")/1000000,1)</f>
        <v>-99</v>
      </c>
      <c r="N75" s="24"/>
      <c r="O75" s="44">
        <f>I75-M75</f>
        <v>20.200000000000003</v>
      </c>
      <c r="Q75" s="17">
        <f>-ROUND(_xll.HPVAL($K$6,$K$7,$A$75,$K$8,"YTD","CORP")/1000000,1)</f>
        <v>0</v>
      </c>
      <c r="R75" s="24"/>
      <c r="S75" s="44">
        <f>M75-Q75</f>
        <v>-99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5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5">
      <c r="A77" s="42" t="s">
        <v>60</v>
      </c>
      <c r="C77" s="17">
        <f>-ROUND(_xll.HPVAL($A$6,$A$7,A77,$A$8,"YTD","CORP")/1000000,1)</f>
        <v>0</v>
      </c>
      <c r="D77" s="17"/>
      <c r="E77" s="17">
        <f>-ROUND(_xll.HPVAL($E$6,$E$7,A77,$E$8,"YTD","CORP")/1000000,1)</f>
        <v>0</v>
      </c>
      <c r="G77" s="44">
        <f>C77-E77</f>
        <v>0</v>
      </c>
      <c r="H77" s="9"/>
      <c r="I77" s="17">
        <f>-ROUND(_xll.HPVAL($G$6,$G$7,$A$77,$G$8,"YTD","CORP")/1000000,1)</f>
        <v>0</v>
      </c>
      <c r="J77" s="24"/>
      <c r="K77" s="44">
        <f>E77-I77</f>
        <v>0</v>
      </c>
      <c r="M77" s="17">
        <f>-ROUND(_xll.HPVAL($I$6,$I$7,$A$77,$I$8,"YTD","CORP")/1000000,1)</f>
        <v>0</v>
      </c>
      <c r="N77" s="24"/>
      <c r="O77" s="44">
        <f>I77-M77</f>
        <v>0</v>
      </c>
      <c r="Q77" s="17">
        <f>-ROUND(_xll.HPVAL($K$6,$K$7,$A$77,$K$8,"YTD","CORP")/1000000,1)</f>
        <v>0</v>
      </c>
      <c r="R77" s="24"/>
      <c r="S77" s="44">
        <f>M77-Q77</f>
        <v>0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5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5">
      <c r="A79" s="42" t="s">
        <v>62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ref="G79:G89" si="0">+C79-E79</f>
        <v>0</v>
      </c>
      <c r="H79" s="9"/>
      <c r="I79" s="17">
        <f>ROUND(_xll.HPVAL($G$6,$G$7,$A$79,$G$8,"YTD","CORP")/1000000,1)</f>
        <v>0</v>
      </c>
      <c r="J79" s="24"/>
      <c r="K79" s="44">
        <f t="shared" ref="K79:K89" si="1">+E79-I79</f>
        <v>0</v>
      </c>
      <c r="M79" s="17">
        <f>ROUND(_xll.HPVAL($I$6,$I$7,$A$79,$I$8,"YTD","CORP")/1000000,1)</f>
        <v>0</v>
      </c>
      <c r="N79" s="24"/>
      <c r="O79" s="44">
        <f t="shared" ref="O79:O89" si="2">+I79-M79</f>
        <v>0</v>
      </c>
      <c r="Q79" s="17">
        <f>ROUND(_xll.HPVAL($K$6,$K$7,$A$79,$K$8,"YTD","CORP")/1000000,1)</f>
        <v>0</v>
      </c>
      <c r="R79" s="24"/>
      <c r="S79" s="44">
        <f t="shared" ref="S79:S89" si="3">+M79-Q79</f>
        <v>0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5">
      <c r="A80" s="42" t="s">
        <v>63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 t="shared" si="0"/>
        <v>0</v>
      </c>
      <c r="H80" s="9"/>
      <c r="I80" s="17">
        <f>ROUND(_xll.HPVAL($G$6,$G$7,$A$80,$G$8,"YTD","CORP")/1000000,1)</f>
        <v>0</v>
      </c>
      <c r="J80" s="24"/>
      <c r="K80" s="44">
        <f t="shared" si="1"/>
        <v>0</v>
      </c>
      <c r="M80" s="17">
        <f>ROUND(_xll.HPVAL($I$6,$I$7,$A$80,$I$8,"YTD","CORP")/1000000,1)</f>
        <v>0</v>
      </c>
      <c r="N80" s="24"/>
      <c r="O80" s="44">
        <f t="shared" si="2"/>
        <v>0</v>
      </c>
      <c r="Q80" s="17">
        <f>ROUND(_xll.HPVAL($K$6,$K$7,$A$80,$K$8,"YTD","CORP")/1000000,1)</f>
        <v>0</v>
      </c>
      <c r="R80" s="24"/>
      <c r="S80" s="44">
        <f t="shared" si="3"/>
        <v>0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5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5">
      <c r="A82" s="42" t="s">
        <v>65</v>
      </c>
      <c r="C82" s="17">
        <f>ROUND(_xll.HPVAL($A$6,$A$7,A82,$A$8,"YTD","CORP")/1000000,1)</f>
        <v>36.1</v>
      </c>
      <c r="D82" s="17"/>
      <c r="E82" s="17">
        <f>ROUND(_xll.HPVAL($E$6,$E$7,A82,$E$8,"YTD","CORP")/1000000,1)</f>
        <v>65.3</v>
      </c>
      <c r="G82" s="44">
        <f t="shared" si="0"/>
        <v>-29.199999999999996</v>
      </c>
      <c r="H82" s="9"/>
      <c r="I82" s="17">
        <f>ROUND(_xll.HPVAL($G$6,$G$7,$A$82,$G$8,"YTD","CORP")/1000000,1)</f>
        <v>132.80000000000001</v>
      </c>
      <c r="J82" s="24"/>
      <c r="K82" s="44">
        <f t="shared" si="1"/>
        <v>-67.500000000000014</v>
      </c>
      <c r="M82" s="17">
        <f>ROUND(_xll.HPVAL($I$6,$I$7,$A$82,$I$8,"YTD","CORP")/1000000,1)</f>
        <v>180.4</v>
      </c>
      <c r="N82" s="24"/>
      <c r="O82" s="44">
        <f t="shared" si="2"/>
        <v>-47.599999999999994</v>
      </c>
      <c r="Q82" s="17">
        <f>ROUND(_xll.HPVAL($K$6,$K$7,$A$82,$K$8,"YTD","CORP")/1000000,1)</f>
        <v>0</v>
      </c>
      <c r="R82" s="24"/>
      <c r="S82" s="44">
        <f t="shared" si="3"/>
        <v>180.4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5">
      <c r="A83" s="42" t="s">
        <v>66</v>
      </c>
      <c r="C83" s="17">
        <f>ROUND(_xll.HPVAL($A$6,$A$7,A83,$A$8,"YTD","CORP")/1000000,1)</f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5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5">
      <c r="A85" s="42" t="s">
        <v>68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5">
      <c r="A86" s="42" t="s">
        <v>69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5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5">
      <c r="A88" s="42" t="s">
        <v>71</v>
      </c>
      <c r="C88" s="17">
        <f>ROUND(_xll.HPVAL($A$6,$A$7,A88,$A$8,"YTD","CORP")/1000000,1)</f>
        <v>0</v>
      </c>
      <c r="D88" s="17"/>
      <c r="E88" s="17">
        <f>ROUND(_xll.HPVAL($E$6,$E$7,A88,$E$8,"YTD","CORP")/1000000,1)</f>
        <v>29.1</v>
      </c>
      <c r="G88" s="44">
        <f t="shared" si="0"/>
        <v>-29.1</v>
      </c>
      <c r="H88" s="9"/>
      <c r="I88" s="17">
        <f>ROUND(_xll.HPVAL($G$6,$G$7,$A$88,$G$8,"YTD","CORP")/1000000,1)</f>
        <v>29.1</v>
      </c>
      <c r="J88" s="24"/>
      <c r="K88" s="44">
        <f t="shared" si="1"/>
        <v>0</v>
      </c>
      <c r="M88" s="17">
        <f>ROUND(_xll.HPVAL($I$6,$I$7,$A$88,$I$8,"YTD","CORP")/1000000,1)</f>
        <v>29.1</v>
      </c>
      <c r="N88" s="24"/>
      <c r="O88" s="44">
        <f t="shared" si="2"/>
        <v>0</v>
      </c>
      <c r="Q88" s="17">
        <f>ROUND(_xll.HPVAL($K$6,$K$7,$A$88,$K$8,"YTD","CORP")/1000000,1)</f>
        <v>0</v>
      </c>
      <c r="R88" s="24"/>
      <c r="S88" s="44">
        <f t="shared" si="3"/>
        <v>29.1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5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5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5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5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5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5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5">
      <c r="A95" s="42" t="s">
        <v>78</v>
      </c>
      <c r="C95" s="17">
        <f>ROUND(_xll.HPVAL($A$6,$A$7,A95,$A$8,"YTD","CORP")/1000000,1)</f>
        <v>29.1</v>
      </c>
      <c r="D95" s="17"/>
      <c r="E95" s="17">
        <v>0</v>
      </c>
      <c r="G95" s="44">
        <f>+C95-E95</f>
        <v>29.1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5">
      <c r="A96" s="42" t="s">
        <v>79</v>
      </c>
      <c r="C96" s="17">
        <f>ROUND(_xll.HPVAL($A$6,$A$7,A96,$A$8,"YTD","CORP")/1000000,1)</f>
        <v>0</v>
      </c>
      <c r="D96" s="17"/>
      <c r="E96" s="17">
        <f>ROUND(_xll.HPVAL($E$6,$E$7,A96,$E$8,"YTD","CORP")/1000000,1)</f>
        <v>0</v>
      </c>
      <c r="G96" s="45">
        <f>+C96-E96</f>
        <v>0</v>
      </c>
      <c r="H96" s="9"/>
      <c r="I96" s="17">
        <v>0</v>
      </c>
      <c r="J96" s="24"/>
      <c r="K96" s="45">
        <f t="shared" si="12"/>
        <v>0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8" thickBot="1" x14ac:dyDescent="0.3">
      <c r="A97" s="41" t="s">
        <v>90</v>
      </c>
      <c r="G97" s="46">
        <f>SUM(G74:G96)</f>
        <v>-12.599999999999987</v>
      </c>
      <c r="K97" s="46">
        <f>SUM(K74:K96)</f>
        <v>-77.40000000000002</v>
      </c>
      <c r="O97" s="46">
        <f>SUM(O74:O96)</f>
        <v>-27.399999999999991</v>
      </c>
      <c r="S97" s="46">
        <f>SUM(S74:S96)</f>
        <v>110.5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8" thickTop="1" x14ac:dyDescent="0.25">
      <c r="A98" s="41"/>
    </row>
    <row r="99" spans="1:52" x14ac:dyDescent="0.25">
      <c r="A99" s="41" t="s">
        <v>91</v>
      </c>
      <c r="G99" s="43">
        <f>E41</f>
        <v>-12.599999999999987</v>
      </c>
      <c r="K99" s="43">
        <f>SUM($E$41:G41)</f>
        <v>-90</v>
      </c>
      <c r="O99" s="43">
        <f>SUM($E$41:I41)</f>
        <v>-117.39999999999999</v>
      </c>
      <c r="S99" s="43">
        <f>SUM($E$41:K41)</f>
        <v>-35.999999999999986</v>
      </c>
      <c r="W99" s="43">
        <f>SUM($E$41:M41)</f>
        <v>-35.999999999999986</v>
      </c>
      <c r="AA99" s="43">
        <f>SUM($E$41:O41)</f>
        <v>-35.999999999999986</v>
      </c>
      <c r="AE99" s="43">
        <f>SUM($E$41:Q41)</f>
        <v>-35.999999999999986</v>
      </c>
      <c r="AI99" s="43">
        <f>SUM($E$41:S41)</f>
        <v>-35.999999999999986</v>
      </c>
      <c r="AM99" s="43">
        <f>SUM($E$41:U41)</f>
        <v>-35.999999999999986</v>
      </c>
      <c r="AQ99" s="43">
        <f>SUM($E$41:W41)</f>
        <v>-35.999999999999986</v>
      </c>
      <c r="AU99" s="43">
        <f>SUM($E$41:Y41)</f>
        <v>-35.999999999999986</v>
      </c>
      <c r="AY99" s="43">
        <f>SUM($E$41:AA41)</f>
        <v>-35.999999999999986</v>
      </c>
    </row>
    <row r="100" spans="1:52" x14ac:dyDescent="0.25">
      <c r="A100" s="41" t="s">
        <v>92</v>
      </c>
      <c r="G100" s="43">
        <f>E43</f>
        <v>-12.599999999999987</v>
      </c>
      <c r="K100" s="43">
        <f>SUM($E$43:G43)</f>
        <v>-90</v>
      </c>
      <c r="O100" s="43">
        <f>SUM($E$43:I43)</f>
        <v>-117.39999999999999</v>
      </c>
      <c r="S100" s="43">
        <f>SUM($E$43:K43)</f>
        <v>-6.8999999999999915</v>
      </c>
      <c r="W100" s="43">
        <f>SUM($E$43:M43)</f>
        <v>-6.8999999999999915</v>
      </c>
      <c r="AA100" s="43">
        <f>SUM($E$43:O43)</f>
        <v>-6.8999999999999915</v>
      </c>
      <c r="AE100" s="43">
        <f>SUM($E$43:Q43)</f>
        <v>-6.8999999999999915</v>
      </c>
      <c r="AI100" s="43">
        <f>SUM($E$43:S43)</f>
        <v>-6.8999999999999915</v>
      </c>
      <c r="AM100" s="43">
        <f>SUM($E$43:U43)</f>
        <v>-6.8999999999999915</v>
      </c>
      <c r="AQ100" s="43">
        <f>SUM($E$43:W43)</f>
        <v>-6.8999999999999915</v>
      </c>
      <c r="AU100" s="43">
        <f>SUM($E$43:Y43)</f>
        <v>-6.8999999999999915</v>
      </c>
      <c r="AY100" s="43">
        <f>SUM($E$43:AA43)</f>
        <v>-6.8999999999999915</v>
      </c>
    </row>
    <row r="105" spans="1:52" x14ac:dyDescent="0.25">
      <c r="A105" s="52" t="s">
        <v>105</v>
      </c>
    </row>
    <row r="106" spans="1:52" x14ac:dyDescent="0.25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5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5">
      <c r="A108" s="9" t="s">
        <v>95</v>
      </c>
      <c r="C108" s="17"/>
      <c r="D108" s="17"/>
      <c r="E108" s="17">
        <f>-ROUND(_xll.HPVAL($E$6,$E$7,$A$108,$E$8,"YTD","CORP")/1000000,1)</f>
        <v>0</v>
      </c>
      <c r="G108" s="44">
        <f>E108</f>
        <v>0</v>
      </c>
      <c r="H108" s="9"/>
      <c r="I108" s="17">
        <f>-ROUND(_xll.HPVAL($G$6,$G$7,$A$108,$G$8,"YTD","CORP")/1000000,1)</f>
        <v>0</v>
      </c>
      <c r="J108" s="24"/>
      <c r="K108" s="44">
        <f>I108-G108</f>
        <v>0</v>
      </c>
      <c r="M108" s="17">
        <f>-ROUND(_xll.HPVAL($I$6,$I$7,$A$108,$I$8,"YTD","CORP")/1000000,1)</f>
        <v>0</v>
      </c>
      <c r="N108" s="24"/>
      <c r="O108" s="44">
        <f>M108-I108</f>
        <v>0</v>
      </c>
      <c r="Q108" s="17">
        <f>-ROUND(_xll.HPVAL($K$6,$K$7,$A$108,$K$8,"YTD","CORP")/1000000,1)</f>
        <v>0</v>
      </c>
      <c r="R108" s="24"/>
      <c r="S108" s="44">
        <f>Q108-M108</f>
        <v>0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5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5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8" thickBot="1" x14ac:dyDescent="0.3">
      <c r="A111" s="9" t="s">
        <v>90</v>
      </c>
      <c r="C111" s="17"/>
      <c r="D111" s="17"/>
      <c r="E111" s="17"/>
      <c r="G111" s="55">
        <f>SUM(G108:G110)</f>
        <v>0</v>
      </c>
      <c r="H111" s="9"/>
      <c r="I111" s="17"/>
      <c r="J111" s="24"/>
      <c r="K111" s="55">
        <f>SUM(K108:K110)</f>
        <v>0</v>
      </c>
      <c r="M111" s="17"/>
      <c r="N111" s="24"/>
      <c r="O111" s="55">
        <f>SUM(O108:O110)</f>
        <v>0</v>
      </c>
      <c r="Q111" s="17"/>
      <c r="R111" s="24"/>
      <c r="S111" s="55">
        <f>SUM(S108:S110)</f>
        <v>0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8" thickTop="1" x14ac:dyDescent="0.25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5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5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5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5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5">
      <c r="A117" s="50" t="s">
        <v>100</v>
      </c>
      <c r="C117" s="17"/>
      <c r="D117" s="17"/>
      <c r="E117" s="17">
        <f>-ROUND(_xll.HPVAL($E$6,$E$7,$A$117,$E$8,"YTD","CORP")/1000000,1)</f>
        <v>0</v>
      </c>
      <c r="G117" s="44">
        <f t="shared" si="23"/>
        <v>0</v>
      </c>
      <c r="H117" s="9"/>
      <c r="I117" s="17">
        <f>-ROUND(_xll.HPVAL($G$6,$G$7,$A$117,$G$8,"YTD","CORP")/1000000,1)</f>
        <v>0</v>
      </c>
      <c r="J117" s="24"/>
      <c r="K117" s="44">
        <f t="shared" si="24"/>
        <v>0</v>
      </c>
      <c r="M117" s="17">
        <f>-ROUND(_xll.HPVAL($I$6,$I$7,$A$117,$I$8,"YTD","CORP")/1000000,1)</f>
        <v>0</v>
      </c>
      <c r="N117" s="24"/>
      <c r="O117" s="44">
        <f t="shared" si="25"/>
        <v>0</v>
      </c>
      <c r="Q117" s="17">
        <f>-ROUND(_xll.HPVAL($K$6,$K$7,$A$117,$K$8,"YTD","CORP")/1000000,1)</f>
        <v>0</v>
      </c>
      <c r="R117" s="24"/>
      <c r="S117" s="44">
        <f t="shared" si="26"/>
        <v>0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5">
      <c r="A118" s="50" t="s">
        <v>101</v>
      </c>
      <c r="C118" s="17"/>
      <c r="D118" s="17"/>
      <c r="E118" s="17">
        <f>-ROUND(_xll.HPVAL($E$6,$E$7,$A$118,$E$8,"YTD","CORP")/1000000,1)</f>
        <v>0</v>
      </c>
      <c r="G118" s="44">
        <f t="shared" si="23"/>
        <v>0</v>
      </c>
      <c r="H118" s="9"/>
      <c r="I118" s="17">
        <f>-ROUND(_xll.HPVAL($G$6,$G$7,$A$118,$G$8,"YTD","CORP")/1000000,1)</f>
        <v>0</v>
      </c>
      <c r="J118" s="24"/>
      <c r="K118" s="44">
        <f t="shared" si="24"/>
        <v>0</v>
      </c>
      <c r="M118" s="17">
        <f>-ROUND(_xll.HPVAL($I$6,$I$7,$A$118,$I$8,"YTD","CORP")/1000000,1)</f>
        <v>0</v>
      </c>
      <c r="N118" s="24"/>
      <c r="O118" s="44">
        <f t="shared" si="25"/>
        <v>0</v>
      </c>
      <c r="Q118" s="17">
        <f>-ROUND(_xll.HPVAL($K$6,$K$7,$A$118,$K$8,"YTD","CORP")/1000000,1)</f>
        <v>0</v>
      </c>
      <c r="R118" s="24"/>
      <c r="S118" s="44">
        <f t="shared" si="26"/>
        <v>0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5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5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8" thickBot="1" x14ac:dyDescent="0.3">
      <c r="A121" s="41" t="s">
        <v>90</v>
      </c>
      <c r="G121" s="46">
        <f>SUM(G115:G120)</f>
        <v>0</v>
      </c>
      <c r="K121" s="46">
        <f>SUM(K115:K120)</f>
        <v>0</v>
      </c>
      <c r="O121" s="46">
        <f>SUM(O115:O120)</f>
        <v>0</v>
      </c>
      <c r="S121" s="46">
        <f>SUM(S115:S120)</f>
        <v>0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8" thickTop="1" x14ac:dyDescent="0.25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6" zoomScaleNormal="100" workbookViewId="0">
      <selection activeCell="D13" sqref="D13"/>
    </sheetView>
  </sheetViews>
  <sheetFormatPr defaultRowHeight="13.2" outlineLevelRow="1" x14ac:dyDescent="0.25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 x14ac:dyDescent="0.3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6" x14ac:dyDescent="0.3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 x14ac:dyDescent="0.3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5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5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5">
      <c r="A6" s="31" t="s">
        <v>116</v>
      </c>
      <c r="B6" s="9"/>
      <c r="C6" s="9"/>
      <c r="D6" s="9"/>
      <c r="E6" s="31" t="str">
        <f>$A$6</f>
        <v>RETAIL4</v>
      </c>
      <c r="F6" s="10"/>
      <c r="G6" s="31" t="str">
        <f>$A$6</f>
        <v>RETAIL4</v>
      </c>
      <c r="H6" s="10"/>
      <c r="I6" s="31" t="str">
        <f>$A$6</f>
        <v>RETAIL4</v>
      </c>
      <c r="J6" s="10"/>
      <c r="K6" s="31" t="str">
        <f>$A$6</f>
        <v>RETAIL4</v>
      </c>
      <c r="L6" s="10"/>
      <c r="M6" s="31" t="str">
        <f>$A$6</f>
        <v>RETAIL4</v>
      </c>
      <c r="N6" s="10"/>
      <c r="O6" s="31" t="str">
        <f>$A$6</f>
        <v>RETAIL4</v>
      </c>
      <c r="P6" s="10"/>
      <c r="Q6" s="31" t="str">
        <f>$A$6</f>
        <v>RETAIL4</v>
      </c>
      <c r="R6" s="10"/>
      <c r="S6" s="31" t="str">
        <f>$A$6</f>
        <v>RETAIL4</v>
      </c>
      <c r="T6" s="10"/>
      <c r="U6" s="31" t="str">
        <f>$A$6</f>
        <v>RETAIL4</v>
      </c>
      <c r="V6" s="10"/>
      <c r="W6" s="31" t="str">
        <f>$A$6</f>
        <v>RETAIL4</v>
      </c>
      <c r="X6" s="10"/>
      <c r="Y6" s="31" t="str">
        <f>$A$6</f>
        <v>RETAIL4</v>
      </c>
      <c r="Z6" s="10"/>
      <c r="AA6" s="31" t="str">
        <f>$A$6</f>
        <v>RETAIL4</v>
      </c>
      <c r="AB6" s="10"/>
      <c r="AC6" s="10"/>
    </row>
    <row r="7" spans="1:29" x14ac:dyDescent="0.25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5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5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5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5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5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5">
      <c r="A13" s="9"/>
      <c r="B13" s="9" t="s">
        <v>36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5">
      <c r="A14" s="9"/>
      <c r="B14" s="9" t="s">
        <v>37</v>
      </c>
      <c r="C14" s="9"/>
      <c r="D14" s="17">
        <f>ROUND((_xll.HPVAL($A$6,$A$7,"TOT_OTH_LT_DEBT",$A$8,"YTD","CORP")+_xll.HPVAL($A$6,"PY_R","TOT_NP_OTHER",$A$8,"YTD","CORP")+_xll.HPVAL($A$6,$A$7,"0775",$A$8,"YTD","CORP"))/1000000,1)</f>
        <v>1.7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5">
      <c r="A15" s="9"/>
      <c r="B15" s="9" t="s">
        <v>50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5">
      <c r="A16" s="9"/>
      <c r="B16" s="9" t="s">
        <v>38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5">
      <c r="A17" s="9"/>
      <c r="B17" s="9"/>
      <c r="C17" s="3" t="s">
        <v>42</v>
      </c>
      <c r="D17" s="17">
        <f>-ROUND(_xll.HPVAL($A$6,$A$7,"TOT_INV_CONSUB",$A$8,"YTD","CORP")/1000000,1)</f>
        <v>-200.3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5">
      <c r="A18" s="9"/>
      <c r="B18" s="9"/>
      <c r="C18" s="3">
        <v>51</v>
      </c>
      <c r="D18" s="17">
        <f>-ROUND(_xll.HPVAL($A$6,$A$7,"0051",$A$8,"YTD","CORP")/1000000,1)</f>
        <v>-1691.2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5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5">
      <c r="A20" s="9"/>
      <c r="B20" s="9"/>
      <c r="C20" s="3">
        <v>37</v>
      </c>
      <c r="D20" s="17">
        <f>-ROUND(_xll.HPVAL($A$6,$A$7,"0037",$A$8,"YTD","CORP")/1000000,1)</f>
        <v>-1.7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5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5">
      <c r="A22" s="9"/>
      <c r="B22" s="9"/>
      <c r="C22" s="3">
        <v>486</v>
      </c>
      <c r="D22" s="17">
        <f>ROUND(_xll.HPVAL($A$6,$A$7,"0486",$A$8,"YTD","CORP")/1000000,1)</f>
        <v>106.9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5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5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5">
      <c r="A25" s="9"/>
      <c r="B25" s="9"/>
      <c r="C25" s="3">
        <v>660</v>
      </c>
      <c r="D25" s="17">
        <f>ROUND(_xll.HPVAL($A$6,$A$7,"0660",$A$8,"YTD","CORP")/1000000,1)</f>
        <v>1884.7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5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5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5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5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5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5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5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5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5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 x14ac:dyDescent="0.3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5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5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5">
      <c r="A39" s="15" t="s">
        <v>23</v>
      </c>
      <c r="B39" s="15"/>
      <c r="C39" s="15"/>
      <c r="D39" s="15"/>
      <c r="E39" s="23">
        <v>858.9</v>
      </c>
      <c r="F39" s="15"/>
      <c r="G39" s="23">
        <f>E49</f>
        <v>129.54999999999995</v>
      </c>
      <c r="H39" s="15"/>
      <c r="I39" s="23">
        <f>G49</f>
        <v>-3.7000000000000171</v>
      </c>
      <c r="J39" s="15"/>
      <c r="K39" s="23">
        <f>I49</f>
        <v>849.55000000000018</v>
      </c>
      <c r="L39" s="15"/>
      <c r="M39" s="23">
        <f>K49</f>
        <v>1224.1000000000004</v>
      </c>
      <c r="N39" s="15"/>
      <c r="O39" s="23">
        <f>M49</f>
        <v>1224.1000000000004</v>
      </c>
      <c r="P39" s="15"/>
      <c r="Q39" s="23">
        <f>O49</f>
        <v>1224.1000000000004</v>
      </c>
      <c r="R39" s="15"/>
      <c r="S39" s="23">
        <f>Q49</f>
        <v>1224.1000000000004</v>
      </c>
      <c r="T39" s="15"/>
      <c r="U39" s="23">
        <f>S49</f>
        <v>1224.1000000000004</v>
      </c>
      <c r="V39" s="15"/>
      <c r="W39" s="23">
        <f>U49</f>
        <v>1224.1000000000004</v>
      </c>
      <c r="X39" s="15"/>
      <c r="Y39" s="23">
        <f>W49</f>
        <v>1224.1000000000004</v>
      </c>
      <c r="Z39" s="15"/>
      <c r="AA39" s="23">
        <f>Y49</f>
        <v>1224.1000000000004</v>
      </c>
      <c r="AB39" s="15"/>
      <c r="AC39" s="23"/>
    </row>
    <row r="40" spans="1:29" x14ac:dyDescent="0.25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5">
      <c r="A41" s="8" t="s">
        <v>93</v>
      </c>
      <c r="B41" s="9"/>
      <c r="C41" s="9"/>
      <c r="D41" s="9"/>
      <c r="E41" s="24">
        <f>SUM(G$75:G$84)+G$90</f>
        <v>-1256.3</v>
      </c>
      <c r="F41" s="9"/>
      <c r="G41" s="24">
        <f>SUM(K$75:K$84)+K$90</f>
        <v>-268.69999999999993</v>
      </c>
      <c r="H41" s="24"/>
      <c r="I41" s="24">
        <f>SUM(O$75:O$84)+O$90</f>
        <v>1506.2000000000005</v>
      </c>
      <c r="J41" s="24"/>
      <c r="K41" s="24">
        <f>SUM(S$75:S$84)+S$90</f>
        <v>317.5</v>
      </c>
      <c r="L41" s="24"/>
      <c r="M41" s="24">
        <f>SUM(W$75:W$84)+W$90</f>
        <v>0</v>
      </c>
      <c r="N41" s="24"/>
      <c r="O41" s="24">
        <f>SUM(AA$75:AA$84)+AA$90</f>
        <v>0</v>
      </c>
      <c r="P41" s="24"/>
      <c r="Q41" s="24">
        <f>SUM(AE$75:AE$84)+AE$90</f>
        <v>0</v>
      </c>
      <c r="R41" s="24"/>
      <c r="S41" s="24">
        <f>SUM(AI$75:AI$84)+AI$90</f>
        <v>0</v>
      </c>
      <c r="T41" s="24"/>
      <c r="U41" s="24">
        <f>SUM(AM$75:AM$84)+AM$90</f>
        <v>0</v>
      </c>
      <c r="V41" s="24"/>
      <c r="W41" s="24">
        <f>SUM(AQ$75:AQ$84)+AQ$90</f>
        <v>0</v>
      </c>
      <c r="X41" s="24"/>
      <c r="Y41" s="24">
        <f>SUM(AU$75:AU$84)+AU$90</f>
        <v>0</v>
      </c>
      <c r="Z41" s="24"/>
      <c r="AA41" s="24">
        <f>SUM(AY$75:AY$84)+AY$90</f>
        <v>0</v>
      </c>
      <c r="AB41" s="9"/>
      <c r="AC41" s="25">
        <f>SUM(E41:AA41)</f>
        <v>298.7000000000005</v>
      </c>
    </row>
    <row r="42" spans="1:29" x14ac:dyDescent="0.25">
      <c r="A42" s="8" t="s">
        <v>108</v>
      </c>
      <c r="B42" s="9"/>
      <c r="C42" s="9"/>
      <c r="D42" s="9"/>
      <c r="E42" s="49">
        <f>SUM(G$84:G$89)+SUM(G$91:G$96)+G$74</f>
        <v>-202.40000000000003</v>
      </c>
      <c r="F42" s="9"/>
      <c r="G42" s="49">
        <f>SUM(K$84:K$89)+SUM(K$91:K$96)+K$74</f>
        <v>2.2000000000000002</v>
      </c>
      <c r="H42" s="24"/>
      <c r="I42" s="49">
        <f>SUM(O$84:O$89)+SUM(O$91:O$96)+O$74</f>
        <v>200.3</v>
      </c>
      <c r="J42" s="24"/>
      <c r="K42" s="49">
        <f>SUM(S$84:S$89)+SUM(S$91:S$96)+S$74</f>
        <v>431.60000000000008</v>
      </c>
      <c r="L42" s="24"/>
      <c r="M42" s="49">
        <f>SUM(W$84:W$89)+SUM(W$91:W$96)+W$74</f>
        <v>0</v>
      </c>
      <c r="N42" s="24"/>
      <c r="O42" s="49">
        <f>SUM(AA$84:AA$89)+SUM(AA$91:AA$96)+AA$74</f>
        <v>0</v>
      </c>
      <c r="P42" s="24"/>
      <c r="Q42" s="49">
        <f>SUM(AE$84:AE$89)+SUM(AE$91:AE$96)+AE$74</f>
        <v>0</v>
      </c>
      <c r="R42" s="24"/>
      <c r="S42" s="49">
        <f>SUM(AI$84:AI$89)+SUM(AI$91:AI$96)+AI$74</f>
        <v>0</v>
      </c>
      <c r="T42" s="24"/>
      <c r="U42" s="49">
        <f>SUM(AM$84:AM$89)+SUM(AM$91:AM$96)+AM$74</f>
        <v>0</v>
      </c>
      <c r="V42" s="24"/>
      <c r="W42" s="49">
        <f>SUM(AQ$84:AQ$89)+SUM(AQ$91:AQ$96)+AQ$74</f>
        <v>0</v>
      </c>
      <c r="X42" s="24"/>
      <c r="Y42" s="49">
        <f>SUM(AU$84:AU$89)+SUM(AU$91:AU$96)+AU$74</f>
        <v>0</v>
      </c>
      <c r="Z42" s="24"/>
      <c r="AA42" s="49">
        <f>SUM(AY$84:AY$89)+SUM(AY$91:AY$96)+AY$74</f>
        <v>0</v>
      </c>
      <c r="AB42" s="9"/>
      <c r="AC42" s="25"/>
    </row>
    <row r="43" spans="1:29" x14ac:dyDescent="0.25">
      <c r="A43" s="8" t="s">
        <v>94</v>
      </c>
      <c r="B43" s="9"/>
      <c r="C43" s="9"/>
      <c r="D43" s="9"/>
      <c r="E43" s="24">
        <f>SUM(E41:E42)</f>
        <v>-1458.7</v>
      </c>
      <c r="F43" s="9"/>
      <c r="G43" s="24">
        <f>SUM(G41:G42)</f>
        <v>-266.49999999999994</v>
      </c>
      <c r="H43" s="24"/>
      <c r="I43" s="24">
        <f>SUM(I41:I42)</f>
        <v>1706.5000000000005</v>
      </c>
      <c r="J43" s="24"/>
      <c r="K43" s="24">
        <f>SUM(K41:K42)</f>
        <v>749.10000000000014</v>
      </c>
      <c r="L43" s="24"/>
      <c r="M43" s="24">
        <f>SUM(M41:M42)</f>
        <v>0</v>
      </c>
      <c r="N43" s="24"/>
      <c r="O43" s="24">
        <f>SUM(O41:O42)</f>
        <v>0</v>
      </c>
      <c r="P43" s="24"/>
      <c r="Q43" s="24">
        <f>SUM(Q41:Q42)</f>
        <v>0</v>
      </c>
      <c r="R43" s="24"/>
      <c r="S43" s="24">
        <f>SUM(S41:S42)</f>
        <v>0</v>
      </c>
      <c r="T43" s="24"/>
      <c r="U43" s="24">
        <f>SUM(U41:U42)</f>
        <v>0</v>
      </c>
      <c r="V43" s="24"/>
      <c r="W43" s="24">
        <f>SUM(W41:W42)</f>
        <v>0</v>
      </c>
      <c r="X43" s="24"/>
      <c r="Y43" s="24">
        <f>SUM(Y41:Y42)</f>
        <v>0</v>
      </c>
      <c r="Z43" s="24"/>
      <c r="AA43" s="24">
        <f>SUM(AA41:AA42)</f>
        <v>0</v>
      </c>
      <c r="AB43" s="9"/>
      <c r="AC43" s="25"/>
    </row>
    <row r="44" spans="1:29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5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5">
      <c r="A47" s="9" t="s">
        <v>20</v>
      </c>
      <c r="B47" s="9"/>
      <c r="C47" s="9"/>
      <c r="D47" s="9"/>
      <c r="E47" s="28">
        <f>E43*E45</f>
        <v>-729.35</v>
      </c>
      <c r="F47" s="9"/>
      <c r="G47" s="28">
        <f>G43*G45</f>
        <v>-133.24999999999997</v>
      </c>
      <c r="H47" s="9"/>
      <c r="I47" s="28">
        <f>I43*I45</f>
        <v>853.25000000000023</v>
      </c>
      <c r="J47" s="9"/>
      <c r="K47" s="28">
        <f>K43*K45</f>
        <v>374.55000000000007</v>
      </c>
      <c r="L47" s="9"/>
      <c r="M47" s="28">
        <f>M43*M45</f>
        <v>0</v>
      </c>
      <c r="N47" s="9"/>
      <c r="O47" s="28">
        <f>O43*O45</f>
        <v>0</v>
      </c>
      <c r="P47" s="9"/>
      <c r="Q47" s="28">
        <f>Q43*Q45</f>
        <v>0</v>
      </c>
      <c r="R47" s="9"/>
      <c r="S47" s="28">
        <f>S43*S45</f>
        <v>0</v>
      </c>
      <c r="T47" s="9"/>
      <c r="U47" s="28">
        <f>U43*U45</f>
        <v>0</v>
      </c>
      <c r="V47" s="9"/>
      <c r="W47" s="28">
        <f>W43*W45</f>
        <v>0</v>
      </c>
      <c r="X47" s="9"/>
      <c r="Y47" s="28">
        <f>Y43*Y45</f>
        <v>0</v>
      </c>
      <c r="Z47" s="9"/>
      <c r="AA47" s="28">
        <f>AA43*AA45</f>
        <v>0</v>
      </c>
      <c r="AB47" s="9"/>
      <c r="AC47" s="19"/>
    </row>
    <row r="48" spans="1:29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5">
      <c r="A49" s="15" t="s">
        <v>24</v>
      </c>
      <c r="B49" s="15"/>
      <c r="C49" s="15"/>
      <c r="D49" s="15"/>
      <c r="E49" s="23">
        <f>E39+E47</f>
        <v>129.54999999999995</v>
      </c>
      <c r="F49" s="15"/>
      <c r="G49" s="23">
        <f>G39+G47</f>
        <v>-3.7000000000000171</v>
      </c>
      <c r="H49" s="15"/>
      <c r="I49" s="23">
        <f>I39+I47</f>
        <v>849.55000000000018</v>
      </c>
      <c r="J49" s="15"/>
      <c r="K49" s="23">
        <f>K39+K47</f>
        <v>1224.1000000000004</v>
      </c>
      <c r="L49" s="15"/>
      <c r="M49" s="23">
        <f>M39+M47</f>
        <v>1224.1000000000004</v>
      </c>
      <c r="N49" s="15"/>
      <c r="O49" s="23">
        <f>O39+O47</f>
        <v>1224.1000000000004</v>
      </c>
      <c r="P49" s="15"/>
      <c r="Q49" s="23">
        <f>Q39+Q47</f>
        <v>1224.1000000000004</v>
      </c>
      <c r="R49" s="15"/>
      <c r="S49" s="23">
        <f>S39+S47</f>
        <v>1224.1000000000004</v>
      </c>
      <c r="T49" s="15"/>
      <c r="U49" s="23">
        <f>U39+U47</f>
        <v>1224.1000000000004</v>
      </c>
      <c r="V49" s="15"/>
      <c r="W49" s="23">
        <f>W39+W47</f>
        <v>1224.1000000000004</v>
      </c>
      <c r="X49" s="15"/>
      <c r="Y49" s="23">
        <f>Y39+Y47</f>
        <v>1224.1000000000004</v>
      </c>
      <c r="Z49" s="15"/>
      <c r="AA49" s="23">
        <f>AA39+AA47</f>
        <v>1224.1000000000004</v>
      </c>
      <c r="AB49" s="15"/>
      <c r="AC49" s="23"/>
    </row>
    <row r="50" spans="1:3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5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5">
      <c r="A53" s="15" t="s">
        <v>29</v>
      </c>
      <c r="B53" s="15"/>
      <c r="C53" s="15"/>
      <c r="D53" s="15"/>
      <c r="E53" s="25">
        <f>ROUND(E49*E51,1)</f>
        <v>0.8</v>
      </c>
      <c r="F53" s="15"/>
      <c r="G53" s="25">
        <f>ROUND(G49*G51,1)</f>
        <v>0</v>
      </c>
      <c r="H53" s="25"/>
      <c r="I53" s="25">
        <f>ROUND(I49*I51,1)</f>
        <v>5.3</v>
      </c>
      <c r="J53" s="25"/>
      <c r="K53" s="25">
        <f>ROUND(K49*K51,1)</f>
        <v>7.7</v>
      </c>
      <c r="L53" s="25"/>
      <c r="M53" s="25">
        <f>ROUND(M49*M51,1)</f>
        <v>7.7</v>
      </c>
      <c r="N53" s="25"/>
      <c r="O53" s="25">
        <f>ROUND(O49*O51,1)</f>
        <v>7.7</v>
      </c>
      <c r="P53" s="25"/>
      <c r="Q53" s="25">
        <f>ROUND(Q49*Q51,1)</f>
        <v>7.7</v>
      </c>
      <c r="R53" s="25"/>
      <c r="S53" s="25">
        <f>ROUND(S49*S51,1)</f>
        <v>7.7</v>
      </c>
      <c r="T53" s="25"/>
      <c r="U53" s="25">
        <f>ROUND(U49*U51,1)</f>
        <v>7.7</v>
      </c>
      <c r="V53" s="25"/>
      <c r="W53" s="25">
        <f>ROUND(W49*W51,1)</f>
        <v>7.7</v>
      </c>
      <c r="X53" s="25"/>
      <c r="Y53" s="25">
        <f>ROUND(Y49*Y51,1)</f>
        <v>7.7</v>
      </c>
      <c r="Z53" s="25"/>
      <c r="AA53" s="25">
        <f>ROUND(AA49*AA51,1)</f>
        <v>7.7</v>
      </c>
      <c r="AB53" s="25"/>
      <c r="AC53" s="25">
        <f>SUM(E53:AA53)</f>
        <v>75.400000000000006</v>
      </c>
    </row>
    <row r="54" spans="1:3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5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5">
      <c r="A56" s="9"/>
      <c r="B56" s="9" t="s">
        <v>104</v>
      </c>
      <c r="C56" s="9"/>
      <c r="D56" s="9"/>
      <c r="E56" s="17">
        <f>G111</f>
        <v>-0.2</v>
      </c>
      <c r="F56" s="39"/>
      <c r="G56" s="17">
        <f>K111</f>
        <v>0</v>
      </c>
      <c r="H56" s="39"/>
      <c r="I56" s="17">
        <f>O111</f>
        <v>-0.2</v>
      </c>
      <c r="J56" s="39"/>
      <c r="K56" s="17">
        <f>S111</f>
        <v>0.4</v>
      </c>
      <c r="L56" s="39"/>
      <c r="M56" s="17">
        <f>W111</f>
        <v>0</v>
      </c>
      <c r="N56" s="39"/>
      <c r="O56" s="17">
        <f>AA111</f>
        <v>0</v>
      </c>
      <c r="P56" s="39"/>
      <c r="Q56" s="17">
        <f>AE111</f>
        <v>0</v>
      </c>
      <c r="R56" s="39"/>
      <c r="S56" s="17">
        <f>AI111</f>
        <v>0</v>
      </c>
      <c r="T56" s="39"/>
      <c r="U56" s="17">
        <f>AM111</f>
        <v>0</v>
      </c>
      <c r="V56" s="39"/>
      <c r="W56" s="17">
        <f>AQ111</f>
        <v>0</v>
      </c>
      <c r="X56" s="39"/>
      <c r="Y56" s="17">
        <f>AU111</f>
        <v>0</v>
      </c>
      <c r="Z56" s="39"/>
      <c r="AA56" s="17">
        <f>AY111</f>
        <v>0</v>
      </c>
      <c r="AB56" s="9"/>
      <c r="AC56" s="20">
        <f>SUM(E56:AA56)</f>
        <v>0</v>
      </c>
    </row>
    <row r="57" spans="1:31" x14ac:dyDescent="0.25">
      <c r="A57" s="9"/>
      <c r="B57" s="9" t="s">
        <v>31</v>
      </c>
      <c r="C57" s="9"/>
      <c r="D57" s="9"/>
      <c r="E57" s="34">
        <f>G121</f>
        <v>-0.7</v>
      </c>
      <c r="F57" s="51"/>
      <c r="G57" s="34">
        <f>K121</f>
        <v>-0.5</v>
      </c>
      <c r="H57" s="51"/>
      <c r="I57" s="34">
        <f>O121</f>
        <v>-0.60000000000000009</v>
      </c>
      <c r="J57" s="51"/>
      <c r="K57" s="34">
        <f>S121</f>
        <v>1.8</v>
      </c>
      <c r="L57" s="51"/>
      <c r="M57" s="34">
        <f>W121</f>
        <v>0</v>
      </c>
      <c r="N57" s="51"/>
      <c r="O57" s="34">
        <f>AA121</f>
        <v>0</v>
      </c>
      <c r="P57" s="51"/>
      <c r="Q57" s="34">
        <f>AE121</f>
        <v>0</v>
      </c>
      <c r="R57" s="51"/>
      <c r="S57" s="34">
        <f>AI121</f>
        <v>0</v>
      </c>
      <c r="T57" s="51"/>
      <c r="U57" s="34">
        <f>AM121</f>
        <v>0</v>
      </c>
      <c r="V57" s="51"/>
      <c r="W57" s="34">
        <f>AQ121</f>
        <v>0</v>
      </c>
      <c r="X57" s="51"/>
      <c r="Y57" s="34">
        <f>AU121</f>
        <v>0</v>
      </c>
      <c r="Z57" s="34"/>
      <c r="AA57" s="34">
        <f>AY121</f>
        <v>0</v>
      </c>
      <c r="AB57" s="40"/>
      <c r="AC57" s="19">
        <f>SUM(E57:AA57)</f>
        <v>0</v>
      </c>
      <c r="AD57" s="36"/>
      <c r="AE57" s="36"/>
    </row>
    <row r="58" spans="1:31" ht="13.8" thickBot="1" x14ac:dyDescent="0.3">
      <c r="A58" s="15" t="s">
        <v>34</v>
      </c>
      <c r="B58" s="15"/>
      <c r="C58" s="15"/>
      <c r="D58" s="15"/>
      <c r="E58" s="57">
        <f>E53+E56+E57</f>
        <v>-9.9999999999999867E-2</v>
      </c>
      <c r="F58" s="15"/>
      <c r="G58" s="57">
        <f>G53+G56+G57</f>
        <v>-0.5</v>
      </c>
      <c r="H58" s="15"/>
      <c r="I58" s="57">
        <f>I53+I56+I57</f>
        <v>4.5</v>
      </c>
      <c r="J58" s="15"/>
      <c r="K58" s="57">
        <f>K53+K56+K57</f>
        <v>9.9</v>
      </c>
      <c r="L58" s="15"/>
      <c r="M58" s="57">
        <f>M53+M56+M57</f>
        <v>7.7</v>
      </c>
      <c r="N58" s="15"/>
      <c r="O58" s="57">
        <f>O53+O56+O57</f>
        <v>7.7</v>
      </c>
      <c r="P58" s="15"/>
      <c r="Q58" s="57">
        <f>Q53+Q56+Q57</f>
        <v>7.7</v>
      </c>
      <c r="R58" s="15"/>
      <c r="S58" s="57">
        <f>S53+S56+S57</f>
        <v>7.7</v>
      </c>
      <c r="T58" s="15"/>
      <c r="U58" s="57">
        <f>U53+U56+U57</f>
        <v>7.7</v>
      </c>
      <c r="V58" s="15"/>
      <c r="W58" s="57">
        <f>W53+W56+W57</f>
        <v>7.7</v>
      </c>
      <c r="X58" s="15"/>
      <c r="Y58" s="57">
        <f>Y53+Y56+Y57</f>
        <v>7.7</v>
      </c>
      <c r="Z58" s="15"/>
      <c r="AA58" s="57">
        <f>AA53+AA56+AA57</f>
        <v>7.7</v>
      </c>
      <c r="AB58" s="15"/>
      <c r="AC58" s="57">
        <f>SUM(E58:AA58)</f>
        <v>75.400000000000006</v>
      </c>
    </row>
    <row r="59" spans="1:31" ht="13.8" thickTop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5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5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5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5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5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5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5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5">
      <c r="B68" s="9" t="s">
        <v>51</v>
      </c>
      <c r="C68" s="9" t="s">
        <v>52</v>
      </c>
      <c r="D68" s="9"/>
    </row>
    <row r="70" spans="1:51" x14ac:dyDescent="0.25">
      <c r="C70" s="15" t="s">
        <v>109</v>
      </c>
    </row>
    <row r="72" spans="1:51" x14ac:dyDescent="0.25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5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5">
      <c r="A74" s="41" t="s">
        <v>42</v>
      </c>
      <c r="C74" s="17">
        <f>-ROUND(_xll.HPVAL($A$6,$A$7,A74,$A$8,"YTD","CORP")/1000000,1)</f>
        <v>-200.3</v>
      </c>
      <c r="D74" s="17"/>
      <c r="E74" s="17">
        <f>-ROUND(_xll.HPVAL($E$6,$E$7,A74,$E$8,"YTD","CORP")/1000000,1)</f>
        <v>0</v>
      </c>
      <c r="G74" s="44">
        <f>C74-E74</f>
        <v>-200.3</v>
      </c>
      <c r="H74" s="9"/>
      <c r="I74" s="17">
        <f>-ROUND(_xll.HPVAL($G$6,$G$7,$A$74,$G$8,"YTD","CORP")/1000000,1)</f>
        <v>0</v>
      </c>
      <c r="J74" s="24"/>
      <c r="K74" s="44">
        <f>E74-I74</f>
        <v>0</v>
      </c>
      <c r="M74" s="17">
        <f>-ROUND(_xll.HPVAL($I$6,$I$7,$A$74,$I$8,"YTD","CORP")/1000000,1)</f>
        <v>-200.3</v>
      </c>
      <c r="N74" s="24"/>
      <c r="O74" s="44">
        <f>I74-M74</f>
        <v>200.3</v>
      </c>
      <c r="Q74" s="17">
        <f>-ROUND(_xll.HPVAL($K$6,$K$7,$A$74,$K$8,"YTD","CORP")/1000000,1)</f>
        <v>0</v>
      </c>
      <c r="R74" s="24"/>
      <c r="S74" s="44">
        <f>M74-Q74</f>
        <v>-200.3</v>
      </c>
      <c r="U74" s="17">
        <f>-ROUND(_xll.HPVAL($M$6,$M$7,$A$74,$M$8,"YTD","CORP")/1000000,1)</f>
        <v>0</v>
      </c>
      <c r="V74" s="24"/>
      <c r="W74" s="44">
        <f>Q74-U74</f>
        <v>0</v>
      </c>
      <c r="Y74" s="17">
        <f>-ROUND(_xll.HPVAL($W$6,$W$7,$A$74,$W$8,"YTD","CORP")/1000000,1)</f>
        <v>0</v>
      </c>
      <c r="Z74" s="24"/>
      <c r="AA74" s="44">
        <f>U74-Y74</f>
        <v>0</v>
      </c>
      <c r="AC74" s="17">
        <f>-ROUND(_xll.HPVAL($Q$6,$Q$7,$A$74,$Q$8,"YTD","CORP")/1000000,1)</f>
        <v>0</v>
      </c>
      <c r="AD74" s="24"/>
      <c r="AE74" s="44">
        <f>Y74-AC74</f>
        <v>0</v>
      </c>
      <c r="AG74" s="17">
        <f>-ROUND(_xll.HPVAL($S$6,$S$7,$A$74,$S$8,"YTD","CORP")/1000000,1)</f>
        <v>0</v>
      </c>
      <c r="AH74" s="24"/>
      <c r="AI74" s="44">
        <f>AC74-AG74</f>
        <v>0</v>
      </c>
      <c r="AK74" s="17">
        <f>-ROUND(_xll.HPVAL($U$6,$U$7,$A$74,$U$8,"YTD","CORP")/1000000,1)</f>
        <v>0</v>
      </c>
      <c r="AL74" s="24"/>
      <c r="AM74" s="44">
        <f>AG74-AK74</f>
        <v>0</v>
      </c>
      <c r="AO74" s="17">
        <f>-ROUND(_xll.HPVAL($W$6,$W$7,$A$74,$W$8,"YTD","CORP")/1000000,1)</f>
        <v>0</v>
      </c>
      <c r="AP74" s="24"/>
      <c r="AQ74" s="44">
        <f>AK74-AO74</f>
        <v>0</v>
      </c>
      <c r="AS74" s="17">
        <f>-ROUND(_xll.HPVAL($Y$6,$Y$7,$A$74,$Y$8,"YTD","CORP")/1000000,1)</f>
        <v>0</v>
      </c>
      <c r="AT74" s="24"/>
      <c r="AU74" s="44">
        <f>AO74-AS74</f>
        <v>0</v>
      </c>
      <c r="AW74" s="17">
        <f>-ROUND(_xll.HPVAL($AA$6,$AA$7,$A$74,$AA$8,"YTD","CORP")/1000000,1)</f>
        <v>0</v>
      </c>
      <c r="AX74" s="24"/>
      <c r="AY74" s="44">
        <f>AS74-AW74</f>
        <v>0</v>
      </c>
    </row>
    <row r="75" spans="1:51" x14ac:dyDescent="0.25">
      <c r="A75" s="42" t="s">
        <v>58</v>
      </c>
      <c r="C75" s="17">
        <f>-ROUND(_xll.HPVAL($A$6,$A$7,A75,$A$8,"YTD","CORP")/1000000,1)</f>
        <v>-1691.2</v>
      </c>
      <c r="D75" s="17"/>
      <c r="E75" s="17">
        <f>-ROUND(_xll.HPVAL($E$6,$E$7,A75,$E$8,"YTD","CORP")/1000000,1)</f>
        <v>121.3</v>
      </c>
      <c r="G75" s="44">
        <f>C75-E75</f>
        <v>-1812.5</v>
      </c>
      <c r="H75" s="9"/>
      <c r="I75" s="17">
        <f>-ROUND(_xll.HPVAL($G$6,$G$7,$A$75,$G$8,"YTD","CORP")/1000000,1)</f>
        <v>-43.1</v>
      </c>
      <c r="J75" s="24"/>
      <c r="K75" s="44">
        <f>E75-I75</f>
        <v>164.4</v>
      </c>
      <c r="M75" s="17">
        <f>-ROUND(_xll.HPVAL($I$6,$I$7,$A$75,$I$8,"YTD","CORP")/1000000,1)</f>
        <v>-2460.8000000000002</v>
      </c>
      <c r="N75" s="24"/>
      <c r="O75" s="44">
        <f>I75-M75</f>
        <v>2417.7000000000003</v>
      </c>
      <c r="Q75" s="17">
        <f>-ROUND(_xll.HPVAL($K$6,$K$7,$A$75,$K$8,"YTD","CORP")/1000000,1)</f>
        <v>0</v>
      </c>
      <c r="R75" s="24"/>
      <c r="S75" s="44">
        <f>M75-Q75</f>
        <v>-2460.8000000000002</v>
      </c>
      <c r="U75" s="17">
        <f>-ROUND(_xll.HPVAL($M$6,$M$7,$A$75,$M$8,"YTD","CORP")/1000000,1)</f>
        <v>0</v>
      </c>
      <c r="V75" s="24"/>
      <c r="W75" s="44">
        <f>Q75-U75</f>
        <v>0</v>
      </c>
      <c r="Y75" s="17">
        <f>-ROUND(_xll.HPVAL($W$6,$W$7,$A$75,$W$8,"YTD","CORP")/1000000,1)</f>
        <v>0</v>
      </c>
      <c r="Z75" s="24"/>
      <c r="AA75" s="44">
        <f>U75-Y75</f>
        <v>0</v>
      </c>
      <c r="AC75" s="17">
        <f>-ROUND(_xll.HPVAL($Q$6,$Q$7,$A$75,$Q$8,"YTD","CORP")/1000000,1)</f>
        <v>0</v>
      </c>
      <c r="AD75" s="24"/>
      <c r="AE75" s="44">
        <f>Y75-AC75</f>
        <v>0</v>
      </c>
      <c r="AG75" s="17">
        <f>-ROUND(_xll.HPVAL($S$6,$S$7,$A$75,$S$8,"YTD","CORP")/1000000,1)</f>
        <v>0</v>
      </c>
      <c r="AH75" s="24"/>
      <c r="AI75" s="44">
        <f>AC75-AG75</f>
        <v>0</v>
      </c>
      <c r="AK75" s="17">
        <f>-ROUND(_xll.HPVAL($U$6,$U$7,$A$75,$U$8,"YTD","CORP")/1000000,1)</f>
        <v>0</v>
      </c>
      <c r="AL75" s="24"/>
      <c r="AM75" s="44">
        <f>AG75-AK75</f>
        <v>0</v>
      </c>
      <c r="AO75" s="17">
        <f>-ROUND(_xll.HPVAL($W$6,$W$7,$A$75,$W$8,"YTD","CORP")/1000000,1)</f>
        <v>0</v>
      </c>
      <c r="AP75" s="24"/>
      <c r="AQ75" s="44">
        <f>AK75-AO75</f>
        <v>0</v>
      </c>
      <c r="AS75" s="17">
        <f>-ROUND(_xll.HPVAL($Y$6,$Y$7,$A$75,$Y$8,"YTD","CORP")/1000000,1)</f>
        <v>0</v>
      </c>
      <c r="AT75" s="24"/>
      <c r="AU75" s="44">
        <f>AO75-AS75</f>
        <v>0</v>
      </c>
      <c r="AW75" s="17">
        <f>-ROUND(_xll.HPVAL($AA$6,$AA$7,$A$75,$AA$8,"YTD","CORP")/1000000,1)</f>
        <v>0</v>
      </c>
      <c r="AX75" s="24"/>
      <c r="AY75" s="44">
        <f>AS75-AW75</f>
        <v>0</v>
      </c>
    </row>
    <row r="76" spans="1:51" x14ac:dyDescent="0.25">
      <c r="A76" s="42" t="s">
        <v>59</v>
      </c>
      <c r="C76" s="17">
        <f>-ROUND(_xll.HPVAL($A$6,$A$7,A76,$A$8,"YTD","CORP")/1000000,1)</f>
        <v>0</v>
      </c>
      <c r="D76" s="17"/>
      <c r="E76" s="17">
        <f>-ROUND(_xll.HPVAL($E$6,$E$7,A76,$E$8,"YTD","CORP")/1000000,1)</f>
        <v>0</v>
      </c>
      <c r="G76" s="44">
        <f>C76-E76</f>
        <v>0</v>
      </c>
      <c r="H76" s="9"/>
      <c r="I76" s="17">
        <f>-ROUND(_xll.HPVAL($G$6,$G$7,$A$76,$G$8,"YTD","CORP")/1000000,1)</f>
        <v>0</v>
      </c>
      <c r="J76" s="24"/>
      <c r="K76" s="44">
        <f>E76-I76</f>
        <v>0</v>
      </c>
      <c r="M76" s="17">
        <f>-ROUND(_xll.HPVAL($I$6,$I$7,$A$76,$I$8,"YTD","CORP")/1000000,1)</f>
        <v>0</v>
      </c>
      <c r="N76" s="24"/>
      <c r="O76" s="44">
        <f>I76-M76</f>
        <v>0</v>
      </c>
      <c r="Q76" s="17">
        <f>-ROUND(_xll.HPVAL($K$6,$K$7,$A$76,$K$8,"YTD","CORP")/1000000,1)</f>
        <v>0</v>
      </c>
      <c r="R76" s="24"/>
      <c r="S76" s="44">
        <f>M76-Q76</f>
        <v>0</v>
      </c>
      <c r="U76" s="17">
        <f>-ROUND(_xll.HPVAL($M$6,$M$7,$A$76,$M$8,"YTD","CORP")/1000000,1)</f>
        <v>0</v>
      </c>
      <c r="V76" s="24"/>
      <c r="W76" s="44">
        <f>Q76-U76</f>
        <v>0</v>
      </c>
      <c r="Y76" s="17">
        <f>-ROUND(_xll.HPVAL($W$6,$W$7,$A$76,$W$8,"YTD","CORP")/1000000,1)</f>
        <v>0</v>
      </c>
      <c r="Z76" s="24"/>
      <c r="AA76" s="44">
        <f>U76-Y76</f>
        <v>0</v>
      </c>
      <c r="AC76" s="17">
        <f>-ROUND(_xll.HPVAL($Q$6,$Q$7,$A$76,$Q$8,"YTD","CORP")/1000000,1)</f>
        <v>0</v>
      </c>
      <c r="AD76" s="24"/>
      <c r="AE76" s="44">
        <f>Y76-AC76</f>
        <v>0</v>
      </c>
      <c r="AG76" s="17">
        <f>-ROUND(_xll.HPVAL($S$6,$S$7,$A$76,$S$8,"YTD","CORP")/1000000,1)</f>
        <v>0</v>
      </c>
      <c r="AH76" s="24"/>
      <c r="AI76" s="44">
        <f>AC76-AG76</f>
        <v>0</v>
      </c>
      <c r="AK76" s="17">
        <f>-ROUND(_xll.HPVAL($U$6,$U$7,$A$76,$U$8,"YTD","CORP")/1000000,1)</f>
        <v>0</v>
      </c>
      <c r="AL76" s="24"/>
      <c r="AM76" s="44">
        <f>AG76-AK76</f>
        <v>0</v>
      </c>
      <c r="AO76" s="17">
        <f>-ROUND(_xll.HPVAL($W$6,$W$7,$A$76,$W$8,"YTD","CORP")/1000000,1)</f>
        <v>0</v>
      </c>
      <c r="AP76" s="24"/>
      <c r="AQ76" s="44">
        <f>AK76-AO76</f>
        <v>0</v>
      </c>
      <c r="AS76" s="17">
        <f>-ROUND(_xll.HPVAL($Y$6,$Y$7,$A$76,$Y$8,"YTD","CORP")/1000000,1)</f>
        <v>0</v>
      </c>
      <c r="AT76" s="24"/>
      <c r="AU76" s="44">
        <f>AO76-AS76</f>
        <v>0</v>
      </c>
      <c r="AW76" s="17">
        <f>-ROUND(_xll.HPVAL($AA$6,$AA$7,$A$76,$AA$8,"YTD","CORP")/1000000,1)</f>
        <v>0</v>
      </c>
      <c r="AX76" s="24"/>
      <c r="AY76" s="44">
        <f>AS76-AW76</f>
        <v>0</v>
      </c>
    </row>
    <row r="77" spans="1:51" x14ac:dyDescent="0.25">
      <c r="A77" s="42" t="s">
        <v>60</v>
      </c>
      <c r="C77" s="17">
        <f>-ROUND(_xll.HPVAL($A$6,$A$7,A77,$A$8,"YTD","CORP")/1000000,1)</f>
        <v>-1.7</v>
      </c>
      <c r="D77" s="17"/>
      <c r="E77" s="17">
        <f>-ROUND(_xll.HPVAL($E$6,$E$7,A77,$E$8,"YTD","CORP")/1000000,1)</f>
        <v>-1.7</v>
      </c>
      <c r="G77" s="44">
        <f>C77-E77</f>
        <v>0</v>
      </c>
      <c r="H77" s="9"/>
      <c r="I77" s="17">
        <f>-ROUND(_xll.HPVAL($G$6,$G$7,$A$77,$G$8,"YTD","CORP")/1000000,1)</f>
        <v>-1.7</v>
      </c>
      <c r="J77" s="24"/>
      <c r="K77" s="44">
        <f>E77-I77</f>
        <v>0</v>
      </c>
      <c r="M77" s="17">
        <f>-ROUND(_xll.HPVAL($I$6,$I$7,$A$77,$I$8,"YTD","CORP")/1000000,1)</f>
        <v>-1.7</v>
      </c>
      <c r="N77" s="24"/>
      <c r="O77" s="44">
        <f>I77-M77</f>
        <v>0</v>
      </c>
      <c r="Q77" s="17">
        <f>-ROUND(_xll.HPVAL($K$6,$K$7,$A$77,$K$8,"YTD","CORP")/1000000,1)</f>
        <v>0</v>
      </c>
      <c r="R77" s="24"/>
      <c r="S77" s="44">
        <f>M77-Q77</f>
        <v>-1.7</v>
      </c>
      <c r="U77" s="17">
        <f>-ROUND(_xll.HPVAL($M$6,$M$7,$A$77,$M$8,"YTD","CORP")/1000000,1)</f>
        <v>0</v>
      </c>
      <c r="V77" s="24"/>
      <c r="W77" s="44">
        <f>Q77-U77</f>
        <v>0</v>
      </c>
      <c r="Y77" s="17">
        <f>-ROUND(_xll.HPVAL($W$6,$W$7,$A$77,$W$8,"YTD","CORP")/1000000,1)</f>
        <v>0</v>
      </c>
      <c r="Z77" s="24"/>
      <c r="AA77" s="44">
        <f>U77-Y77</f>
        <v>0</v>
      </c>
      <c r="AC77" s="17">
        <f>-ROUND(_xll.HPVAL($Q$6,$Q$7,$A$77,$Q$8,"YTD","CORP")/1000000,1)</f>
        <v>0</v>
      </c>
      <c r="AD77" s="24"/>
      <c r="AE77" s="44">
        <f>Y77-AC77</f>
        <v>0</v>
      </c>
      <c r="AG77" s="17">
        <f>-ROUND(_xll.HPVAL($S$6,$S$7,$A$77,$S$8,"YTD","CORP")/1000000,1)</f>
        <v>0</v>
      </c>
      <c r="AH77" s="24"/>
      <c r="AI77" s="44">
        <f>AC77-AG77</f>
        <v>0</v>
      </c>
      <c r="AK77" s="17">
        <f>-ROUND(_xll.HPVAL($U$6,$U$7,$A$77,$U$8,"YTD","CORP")/1000000,1)</f>
        <v>0</v>
      </c>
      <c r="AL77" s="24"/>
      <c r="AM77" s="44">
        <f>AG77-AK77</f>
        <v>0</v>
      </c>
      <c r="AO77" s="17">
        <f>-ROUND(_xll.HPVAL($W$6,$W$7,$A$77,$W$8,"YTD","CORP")/1000000,1)</f>
        <v>0</v>
      </c>
      <c r="AP77" s="24"/>
      <c r="AQ77" s="44">
        <f>AK77-AO77</f>
        <v>0</v>
      </c>
      <c r="AS77" s="17">
        <f>-ROUND(_xll.HPVAL($Y$6,$Y$7,$A$77,$Y$8,"YTD","CORP")/1000000,1)</f>
        <v>0</v>
      </c>
      <c r="AT77" s="24"/>
      <c r="AU77" s="44">
        <f>AO77-AS77</f>
        <v>0</v>
      </c>
      <c r="AW77" s="17">
        <f>-ROUND(_xll.HPVAL($AA$6,$AA$7,$A$77,$AA$8,"YTD","CORP")/1000000,1)</f>
        <v>0</v>
      </c>
      <c r="AX77" s="24"/>
      <c r="AY77" s="44">
        <f>AS77-AW77</f>
        <v>0</v>
      </c>
    </row>
    <row r="78" spans="1:51" x14ac:dyDescent="0.25">
      <c r="A78" s="42" t="s">
        <v>61</v>
      </c>
      <c r="C78" s="17">
        <f>-ROUND(_xll.HPVAL($A$6,$A$7,A78,$A$8,"YTD","CORP")/1000000,1)</f>
        <v>0</v>
      </c>
      <c r="D78" s="17"/>
      <c r="E78" s="17">
        <f>-ROUND(_xll.HPVAL($E$6,$E$7,A78,$E$8,"YTD","CORP")/1000000,1)</f>
        <v>0</v>
      </c>
      <c r="G78" s="44">
        <f>C78-E78</f>
        <v>0</v>
      </c>
      <c r="H78" s="9"/>
      <c r="I78" s="17">
        <f>-ROUND(_xll.HPVAL($G$6,$G$7,$A$78,$G$8,"YTD","CORP")/1000000,1)</f>
        <v>0</v>
      </c>
      <c r="J78" s="24"/>
      <c r="K78" s="44">
        <f>E78-I78</f>
        <v>0</v>
      </c>
      <c r="M78" s="17">
        <f>-ROUND(_xll.HPVAL($I$6,$I$7,$A$78,$I$8,"YTD","CORP")/1000000,1)</f>
        <v>0</v>
      </c>
      <c r="N78" s="24"/>
      <c r="O78" s="44">
        <f>I78-M78</f>
        <v>0</v>
      </c>
      <c r="Q78" s="17">
        <f>-ROUND(_xll.HPVAL($K$6,$K$7,$A$78,$K$8,"YTD","CORP")/1000000,1)</f>
        <v>0</v>
      </c>
      <c r="R78" s="24"/>
      <c r="S78" s="44">
        <f>M78-Q78</f>
        <v>0</v>
      </c>
      <c r="U78" s="17">
        <f>-ROUND(_xll.HPVAL($M$6,$M$7,$A$78,$M$8,"YTD","CORP")/1000000,1)</f>
        <v>0</v>
      </c>
      <c r="V78" s="24"/>
      <c r="W78" s="44">
        <f>Q78-U78</f>
        <v>0</v>
      </c>
      <c r="Y78" s="17">
        <f>-ROUND(_xll.HPVAL($W$6,$W$7,$A$78,$W$8,"YTD","CORP")/1000000,1)</f>
        <v>0</v>
      </c>
      <c r="Z78" s="24"/>
      <c r="AA78" s="44">
        <f>U78-Y78</f>
        <v>0</v>
      </c>
      <c r="AC78" s="17">
        <f>-ROUND(_xll.HPVAL($Q$6,$Q$7,$A$78,$Q$8,"YTD","CORP")/1000000,1)</f>
        <v>0</v>
      </c>
      <c r="AD78" s="24"/>
      <c r="AE78" s="44">
        <f>Y78-AC78</f>
        <v>0</v>
      </c>
      <c r="AG78" s="17">
        <f>-ROUND(_xll.HPVAL($S$6,$S$7,$A$78,$S$8,"YTD","CORP")/1000000,1)</f>
        <v>0</v>
      </c>
      <c r="AH78" s="24"/>
      <c r="AI78" s="44">
        <f>AC78-AG78</f>
        <v>0</v>
      </c>
      <c r="AK78" s="17">
        <f>-ROUND(_xll.HPVAL($U$6,$U$7,$A$78,$U$8,"YTD","CORP")/1000000,1)</f>
        <v>0</v>
      </c>
      <c r="AL78" s="24"/>
      <c r="AM78" s="44">
        <f>AG78-AK78</f>
        <v>0</v>
      </c>
      <c r="AO78" s="17">
        <f>-ROUND(_xll.HPVAL($W$6,$W$7,$A$78,$W$8,"YTD","CORP")/1000000,1)</f>
        <v>0</v>
      </c>
      <c r="AP78" s="24"/>
      <c r="AQ78" s="44">
        <f>AK78-AO78</f>
        <v>0</v>
      </c>
      <c r="AS78" s="17">
        <f>-ROUND(_xll.HPVAL($Y$6,$Y$7,$A$78,$Y$8,"YTD","CORP")/1000000,1)</f>
        <v>0</v>
      </c>
      <c r="AT78" s="24"/>
      <c r="AU78" s="44">
        <f>AO78-AS78</f>
        <v>0</v>
      </c>
      <c r="AW78" s="17">
        <f>-ROUND(_xll.HPVAL($AA$6,$AA$7,$A$78,$AA$8,"YTD","CORP")/1000000,1)</f>
        <v>0</v>
      </c>
      <c r="AX78" s="24"/>
      <c r="AY78" s="44">
        <f>AS78-AW78</f>
        <v>0</v>
      </c>
    </row>
    <row r="79" spans="1:51" x14ac:dyDescent="0.25">
      <c r="A79" s="42" t="s">
        <v>62</v>
      </c>
      <c r="C79" s="17">
        <f>ROUND(_xll.HPVAL($A$6,$A$7,A79,$A$8,"YTD","CORP")/1000000,1)</f>
        <v>106.9</v>
      </c>
      <c r="D79" s="17"/>
      <c r="E79" s="17">
        <f>ROUND(_xll.HPVAL($E$6,$E$7,A79,$E$8,"YTD","CORP")/1000000,1)</f>
        <v>113</v>
      </c>
      <c r="G79" s="44">
        <f t="shared" ref="G79:G89" si="0">+C79-E79</f>
        <v>-6.0999999999999943</v>
      </c>
      <c r="H79" s="9"/>
      <c r="I79" s="17">
        <f>ROUND(_xll.HPVAL($G$6,$G$7,$A$79,$G$8,"YTD","CORP")/1000000,1)</f>
        <v>114.4</v>
      </c>
      <c r="J79" s="24"/>
      <c r="K79" s="44">
        <f t="shared" ref="K79:K89" si="1">+E79-I79</f>
        <v>-1.4000000000000057</v>
      </c>
      <c r="M79" s="17">
        <f>ROUND(_xll.HPVAL($I$6,$I$7,$A$79,$I$8,"YTD","CORP")/1000000,1)</f>
        <v>114.9</v>
      </c>
      <c r="N79" s="24"/>
      <c r="O79" s="44">
        <f t="shared" ref="O79:O89" si="2">+I79-M79</f>
        <v>-0.5</v>
      </c>
      <c r="Q79" s="17">
        <f>ROUND(_xll.HPVAL($K$6,$K$7,$A$79,$K$8,"YTD","CORP")/1000000,1)</f>
        <v>0</v>
      </c>
      <c r="R79" s="24"/>
      <c r="S79" s="44">
        <f t="shared" ref="S79:S89" si="3">+M79-Q79</f>
        <v>114.9</v>
      </c>
      <c r="U79" s="17">
        <f>ROUND(_xll.HPVAL($M$6,$M$7,$A$79,$M$8,"YTD","CORP")/1000000,1)</f>
        <v>0</v>
      </c>
      <c r="V79" s="24"/>
      <c r="W79" s="44">
        <f t="shared" ref="W79:W89" si="4">+Q79-U79</f>
        <v>0</v>
      </c>
      <c r="Y79" s="17">
        <f>ROUND(_xll.HPVAL($W$6,$W$7,$A$79,$W$8,"YTD","CORP")/1000000,1)</f>
        <v>0</v>
      </c>
      <c r="Z79" s="24"/>
      <c r="AA79" s="44">
        <f t="shared" ref="AA79:AA89" si="5">+U79-Y79</f>
        <v>0</v>
      </c>
      <c r="AC79" s="17">
        <f>ROUND(_xll.HPVAL($Q$6,$Q$7,$A$79,$Q$8,"YTD","CORP")/1000000,1)</f>
        <v>0</v>
      </c>
      <c r="AD79" s="24"/>
      <c r="AE79" s="44">
        <f t="shared" ref="AE79:AE89" si="6">+Y79-AC79</f>
        <v>0</v>
      </c>
      <c r="AG79" s="17">
        <f>ROUND(_xll.HPVAL($S$6,$S$7,$A$79,$S$8,"YTD","CORP")/1000000,1)</f>
        <v>0</v>
      </c>
      <c r="AH79" s="24"/>
      <c r="AI79" s="44">
        <f t="shared" ref="AI79:AI89" si="7">+AC79-AG79</f>
        <v>0</v>
      </c>
      <c r="AK79" s="17">
        <f>ROUND(_xll.HPVAL($U$6,$U$7,$A$79,$U$8,"YTD","CORP")/1000000,1)</f>
        <v>0</v>
      </c>
      <c r="AL79" s="24"/>
      <c r="AM79" s="44">
        <f t="shared" ref="AM79:AM89" si="8">+AG79-AK79</f>
        <v>0</v>
      </c>
      <c r="AO79" s="17">
        <f>ROUND(_xll.HPVAL($W$6,$W$7,$A$79,$W$8,"YTD","CORP")/1000000,1)</f>
        <v>0</v>
      </c>
      <c r="AP79" s="24"/>
      <c r="AQ79" s="44">
        <f t="shared" ref="AQ79:AQ89" si="9">+AK79-AO79</f>
        <v>0</v>
      </c>
      <c r="AS79" s="17">
        <f>ROUND(_xll.HPVAL($Y$6,$Y$7,$A$79,$Y$8,"YTD","CORP")/1000000,1)</f>
        <v>0</v>
      </c>
      <c r="AT79" s="24"/>
      <c r="AU79" s="44">
        <f t="shared" ref="AU79:AU89" si="10">+AO79-AS79</f>
        <v>0</v>
      </c>
      <c r="AW79" s="17">
        <f>ROUND(_xll.HPVAL($AA$6,$AA$7,$A$79,$AA$8,"YTD","CORP")/1000000,1)</f>
        <v>0</v>
      </c>
      <c r="AX79" s="24"/>
      <c r="AY79" s="44">
        <f t="shared" ref="AY79:AY89" si="11">+AS79-AW79</f>
        <v>0</v>
      </c>
    </row>
    <row r="80" spans="1:51" x14ac:dyDescent="0.25">
      <c r="A80" s="42" t="s">
        <v>63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0.2</v>
      </c>
      <c r="G80" s="44">
        <f t="shared" si="0"/>
        <v>-0.2</v>
      </c>
      <c r="H80" s="9"/>
      <c r="I80" s="17">
        <f>ROUND(_xll.HPVAL($G$6,$G$7,$A$80,$G$8,"YTD","CORP")/1000000,1)</f>
        <v>0.3</v>
      </c>
      <c r="J80" s="24"/>
      <c r="K80" s="44">
        <f t="shared" si="1"/>
        <v>-9.9999999999999978E-2</v>
      </c>
      <c r="M80" s="17">
        <f>ROUND(_xll.HPVAL($I$6,$I$7,$A$80,$I$8,"YTD","CORP")/1000000,1)</f>
        <v>0</v>
      </c>
      <c r="N80" s="24"/>
      <c r="O80" s="44">
        <f t="shared" si="2"/>
        <v>0.3</v>
      </c>
      <c r="Q80" s="17">
        <f>ROUND(_xll.HPVAL($K$6,$K$7,$A$80,$K$8,"YTD","CORP")/1000000,1)</f>
        <v>0</v>
      </c>
      <c r="R80" s="24"/>
      <c r="S80" s="44">
        <f t="shared" si="3"/>
        <v>0</v>
      </c>
      <c r="U80" s="17">
        <f>ROUND(_xll.HPVAL($M$6,$M$7,$A$80,$M$8,"YTD","CORP")/1000000,1)</f>
        <v>0</v>
      </c>
      <c r="V80" s="24"/>
      <c r="W80" s="44">
        <f t="shared" si="4"/>
        <v>0</v>
      </c>
      <c r="Y80" s="17">
        <f>ROUND(_xll.HPVAL($W$6,$W$7,$A$80,$W$8,"YTD","CORP")/1000000,1)</f>
        <v>0</v>
      </c>
      <c r="Z80" s="24"/>
      <c r="AA80" s="44">
        <f t="shared" si="5"/>
        <v>0</v>
      </c>
      <c r="AC80" s="17">
        <f>ROUND(_xll.HPVAL($Q$6,$Q$7,$A$80,$Q$8,"YTD","CORP")/1000000,1)</f>
        <v>0</v>
      </c>
      <c r="AD80" s="24"/>
      <c r="AE80" s="44">
        <f t="shared" si="6"/>
        <v>0</v>
      </c>
      <c r="AG80" s="17">
        <f>ROUND(_xll.HPVAL($S$6,$S$7,$A$80,$S$8,"YTD","CORP")/1000000,1)</f>
        <v>0</v>
      </c>
      <c r="AH80" s="24"/>
      <c r="AI80" s="44">
        <f t="shared" si="7"/>
        <v>0</v>
      </c>
      <c r="AK80" s="17">
        <f>ROUND(_xll.HPVAL($U$6,$U$7,$A$80,$U$8,"YTD","CORP")/1000000,1)</f>
        <v>0</v>
      </c>
      <c r="AL80" s="24"/>
      <c r="AM80" s="44">
        <f t="shared" si="8"/>
        <v>0</v>
      </c>
      <c r="AO80" s="17">
        <f>ROUND(_xll.HPVAL($W$6,$W$7,$A$80,$W$8,"YTD","CORP")/1000000,1)</f>
        <v>0</v>
      </c>
      <c r="AP80" s="24"/>
      <c r="AQ80" s="44">
        <f t="shared" si="9"/>
        <v>0</v>
      </c>
      <c r="AS80" s="17">
        <f>ROUND(_xll.HPVAL($Y$6,$Y$7,$A$80,$Y$8,"YTD","CORP")/1000000,1)</f>
        <v>0</v>
      </c>
      <c r="AT80" s="24"/>
      <c r="AU80" s="44">
        <f t="shared" si="10"/>
        <v>0</v>
      </c>
      <c r="AW80" s="17">
        <f>ROUND(_xll.HPVAL($AA$6,$AA$7,$A$80,$AA$8,"YTD","CORP")/1000000,1)</f>
        <v>0</v>
      </c>
      <c r="AX80" s="24"/>
      <c r="AY80" s="44">
        <f t="shared" si="11"/>
        <v>0</v>
      </c>
    </row>
    <row r="81" spans="1:51" x14ac:dyDescent="0.25">
      <c r="A81" s="42" t="s">
        <v>64</v>
      </c>
      <c r="C81" s="17">
        <f>ROUND(_xll.HPVAL($A$6,$A$7,A81,$A$8,"YTD","CORP")/1000000,1)</f>
        <v>0</v>
      </c>
      <c r="D81" s="17"/>
      <c r="E81" s="17">
        <f>ROUND(_xll.HPVAL($E$6,$E$7,A81,$E$8,"YTD","CORP")/1000000,1)</f>
        <v>0</v>
      </c>
      <c r="G81" s="44">
        <f t="shared" si="0"/>
        <v>0</v>
      </c>
      <c r="H81" s="9"/>
      <c r="I81" s="17">
        <f>ROUND(_xll.HPVAL($G$6,$G$7,$A$81,$G$8,"YTD","CORP")/1000000,1)</f>
        <v>0</v>
      </c>
      <c r="J81" s="24"/>
      <c r="K81" s="44">
        <f t="shared" si="1"/>
        <v>0</v>
      </c>
      <c r="M81" s="17">
        <f>ROUND(_xll.HPVAL($I$6,$I$7,$A$81,$I$8,"YTD","CORP")/1000000,1)</f>
        <v>0</v>
      </c>
      <c r="N81" s="24"/>
      <c r="O81" s="44">
        <f t="shared" si="2"/>
        <v>0</v>
      </c>
      <c r="Q81" s="17">
        <f>ROUND(_xll.HPVAL($K$6,$K$7,$A$81,$K$8,"YTD","CORP")/1000000,1)</f>
        <v>0</v>
      </c>
      <c r="R81" s="24"/>
      <c r="S81" s="44">
        <f t="shared" si="3"/>
        <v>0</v>
      </c>
      <c r="U81" s="17">
        <f>ROUND(_xll.HPVAL($M$6,$M$7,$A$81,$M$8,"YTD","CORP")/1000000,1)</f>
        <v>0</v>
      </c>
      <c r="V81" s="24"/>
      <c r="W81" s="44">
        <f t="shared" si="4"/>
        <v>0</v>
      </c>
      <c r="Y81" s="17">
        <f>ROUND(_xll.HPVAL($W$6,$W$7,$A$81,$W$8,"YTD","CORP")/1000000,1)</f>
        <v>0</v>
      </c>
      <c r="Z81" s="24"/>
      <c r="AA81" s="44">
        <f t="shared" si="5"/>
        <v>0</v>
      </c>
      <c r="AC81" s="17">
        <f>ROUND(_xll.HPVAL($Q$6,$Q$7,$A$81,$Q$8,"YTD","CORP")/1000000,1)</f>
        <v>0</v>
      </c>
      <c r="AD81" s="24"/>
      <c r="AE81" s="44">
        <f t="shared" si="6"/>
        <v>0</v>
      </c>
      <c r="AG81" s="17">
        <f>ROUND(_xll.HPVAL($S$6,$S$7,$A$81,$S$8,"YTD","CORP")/1000000,1)</f>
        <v>0</v>
      </c>
      <c r="AH81" s="24"/>
      <c r="AI81" s="44">
        <f t="shared" si="7"/>
        <v>0</v>
      </c>
      <c r="AK81" s="17">
        <f>ROUND(_xll.HPVAL($U$6,$U$7,$A$81,$U$8,"YTD","CORP")/1000000,1)</f>
        <v>0</v>
      </c>
      <c r="AL81" s="24"/>
      <c r="AM81" s="44">
        <f t="shared" si="8"/>
        <v>0</v>
      </c>
      <c r="AO81" s="17">
        <f>ROUND(_xll.HPVAL($W$6,$W$7,$A$81,$W$8,"YTD","CORP")/1000000,1)</f>
        <v>0</v>
      </c>
      <c r="AP81" s="24"/>
      <c r="AQ81" s="44">
        <f t="shared" si="9"/>
        <v>0</v>
      </c>
      <c r="AS81" s="17">
        <f>ROUND(_xll.HPVAL($Y$6,$Y$7,$A$81,$Y$8,"YTD","CORP")/1000000,1)</f>
        <v>0</v>
      </c>
      <c r="AT81" s="24"/>
      <c r="AU81" s="44">
        <f t="shared" si="10"/>
        <v>0</v>
      </c>
      <c r="AW81" s="17">
        <f>ROUND(_xll.HPVAL($AA$6,$AA$7,$A$81,$AA$8,"YTD","CORP")/1000000,1)</f>
        <v>0</v>
      </c>
      <c r="AX81" s="24"/>
      <c r="AY81" s="44">
        <f t="shared" si="11"/>
        <v>0</v>
      </c>
    </row>
    <row r="82" spans="1:51" x14ac:dyDescent="0.25">
      <c r="A82" s="42" t="s">
        <v>65</v>
      </c>
      <c r="C82" s="17">
        <f>ROUND(_xll.HPVAL($A$6,$A$7,A82,$A$8,"YTD","CORP")/1000000,1)</f>
        <v>1884.7</v>
      </c>
      <c r="D82" s="17"/>
      <c r="E82" s="17">
        <f>ROUND(_xll.HPVAL($E$6,$E$7,A82,$E$8,"YTD","CORP")/1000000,1)</f>
        <v>1322.2</v>
      </c>
      <c r="G82" s="44">
        <f t="shared" si="0"/>
        <v>562.5</v>
      </c>
      <c r="H82" s="9"/>
      <c r="I82" s="17">
        <f>ROUND(_xll.HPVAL($G$6,$G$7,$A$82,$G$8,"YTD","CORP")/1000000,1)</f>
        <v>1753.8</v>
      </c>
      <c r="J82" s="24"/>
      <c r="K82" s="44">
        <f t="shared" si="1"/>
        <v>-431.59999999999991</v>
      </c>
      <c r="M82" s="17">
        <f>ROUND(_xll.HPVAL($I$6,$I$7,$A$82,$I$8,"YTD","CORP")/1000000,1)</f>
        <v>2665.1</v>
      </c>
      <c r="N82" s="24"/>
      <c r="O82" s="44">
        <f t="shared" si="2"/>
        <v>-911.3</v>
      </c>
      <c r="Q82" s="17">
        <f>ROUND(_xll.HPVAL($K$6,$K$7,$A$82,$K$8,"YTD","CORP")/1000000,1)</f>
        <v>0</v>
      </c>
      <c r="R82" s="24"/>
      <c r="S82" s="44">
        <f t="shared" si="3"/>
        <v>2665.1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ROUND(_xll.HPVAL($W$6,$W$7,$A$82,$W$8,"YTD","CORP")/1000000,1)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 x14ac:dyDescent="0.25">
      <c r="A83" s="42" t="s">
        <v>66</v>
      </c>
      <c r="C83" s="17">
        <f>ROUND(_xll.HPVAL($A$6,$A$7,A83,$A$8,"YTD","CORP")/1000000,1)</f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ROUND(_xll.HPVAL($W$6,$W$7,$A$83,$W$8,"YTD","CORP")/1000000,1)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 x14ac:dyDescent="0.25">
      <c r="A84" s="42" t="s">
        <v>67</v>
      </c>
      <c r="C84" s="17">
        <f>ROUND(_xll.HPVAL($A$6,$A$7,A84,$A$8,"YTD","CORP")/1000000,1)</f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ROUND(_xll.HPVAL($W$6,$W$7,$A$84,$W$8,"YTD","CORP")/1000000,1)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 x14ac:dyDescent="0.25">
      <c r="A85" s="42" t="s">
        <v>68</v>
      </c>
      <c r="C85" s="17">
        <f>ROUND(_xll.HPVAL($A$6,$A$7,A85,$A$8,"YTD","CORP")/1000000,1)</f>
        <v>28.8</v>
      </c>
      <c r="D85" s="17"/>
      <c r="E85" s="17">
        <f>ROUND(_xll.HPVAL($E$6,$E$7,A85,$E$8,"YTD","CORP")/1000000,1)</f>
        <v>28.7</v>
      </c>
      <c r="G85" s="44">
        <f t="shared" si="0"/>
        <v>0.10000000000000142</v>
      </c>
      <c r="H85" s="9"/>
      <c r="I85" s="17">
        <f>ROUND(_xll.HPVAL($G$6,$G$7,$A$85,$G$8,"YTD","CORP")/1000000,1)</f>
        <v>28.7</v>
      </c>
      <c r="J85" s="24"/>
      <c r="K85" s="44">
        <f t="shared" si="1"/>
        <v>0</v>
      </c>
      <c r="M85" s="17">
        <f>ROUND(_xll.HPVAL($I$6,$I$7,$A$85,$I$8,"YTD","CORP")/1000000,1)</f>
        <v>28.7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28.7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ROUND(_xll.HPVAL($W$6,$W$7,$A$85,$W$8,"YTD","CORP")/1000000,1)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 x14ac:dyDescent="0.25">
      <c r="A86" s="42" t="s">
        <v>69</v>
      </c>
      <c r="C86" s="17">
        <f>ROUND(_xll.HPVAL($A$6,$A$7,A86,$A$8,"YTD","CORP")/1000000,1)</f>
        <v>703.2</v>
      </c>
      <c r="D86" s="17"/>
      <c r="E86" s="17">
        <f>ROUND(_xll.HPVAL($E$6,$E$7,A86,$E$8,"YTD","CORP")/1000000,1)</f>
        <v>703.2</v>
      </c>
      <c r="G86" s="44">
        <f t="shared" si="0"/>
        <v>0</v>
      </c>
      <c r="H86" s="9"/>
      <c r="I86" s="17">
        <f>ROUND(_xll.HPVAL($G$6,$G$7,$A$86,$G$8,"YTD","CORP")/1000000,1)</f>
        <v>703.2</v>
      </c>
      <c r="J86" s="24"/>
      <c r="K86" s="44">
        <f t="shared" si="1"/>
        <v>0</v>
      </c>
      <c r="M86" s="17">
        <f>ROUND(_xll.HPVAL($I$6,$I$7,$A$86,$I$8,"YTD","CORP")/1000000,1)</f>
        <v>703.2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703.2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ROUND(_xll.HPVAL($W$6,$W$7,$A$86,$W$8,"YTD","CORP")/1000000,1)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 x14ac:dyDescent="0.25">
      <c r="A87" s="42" t="s">
        <v>70</v>
      </c>
      <c r="C87" s="17">
        <f>ROUND(_xll.HPVAL($A$6,$A$7,A87,$A$8,"YTD","CORP")/1000000,1)</f>
        <v>0</v>
      </c>
      <c r="D87" s="17"/>
      <c r="E87" s="17">
        <f>ROUND(_xll.HPVAL($E$6,$E$7,A87,$E$8,"YTD","CORP")/1000000,1)</f>
        <v>0</v>
      </c>
      <c r="G87" s="44">
        <f t="shared" si="0"/>
        <v>0</v>
      </c>
      <c r="H87" s="9"/>
      <c r="I87" s="17">
        <f>ROUND(_xll.HPVAL($G$6,$G$7,$A$87,$G$8,"YTD","CORP")/1000000,1)</f>
        <v>0</v>
      </c>
      <c r="J87" s="24"/>
      <c r="K87" s="44">
        <f t="shared" si="1"/>
        <v>0</v>
      </c>
      <c r="M87" s="17">
        <f>ROUND(_xll.HPVAL($I$6,$I$7,$A$87,$I$8,"YTD","CORP")/1000000,1)</f>
        <v>0</v>
      </c>
      <c r="N87" s="24"/>
      <c r="O87" s="44">
        <f t="shared" si="2"/>
        <v>0</v>
      </c>
      <c r="Q87" s="17">
        <f>ROUND(_xll.HPVAL($K$6,$K$7,$A$87,$K$8,"YTD","CORP")/1000000,1)</f>
        <v>0</v>
      </c>
      <c r="R87" s="24"/>
      <c r="S87" s="44">
        <f t="shared" si="3"/>
        <v>0</v>
      </c>
      <c r="U87" s="17">
        <f>ROUND(_xll.HPVAL($M$6,$M$7,$A$87,$M$8,"YTD","CORP")/1000000,1)</f>
        <v>0</v>
      </c>
      <c r="V87" s="24"/>
      <c r="W87" s="44">
        <f t="shared" si="4"/>
        <v>0</v>
      </c>
      <c r="Y87" s="17">
        <f>ROUND(_xll.HPVAL($W$6,$W$7,$A$87,$W$8,"YTD","CORP")/1000000,1)</f>
        <v>0</v>
      </c>
      <c r="Z87" s="24"/>
      <c r="AA87" s="44">
        <f t="shared" si="5"/>
        <v>0</v>
      </c>
      <c r="AC87" s="17">
        <f>ROUND(_xll.HPVAL($Q$6,$Q$7,$A$87,$Q$8,"YTD","CORP")/1000000,1)</f>
        <v>0</v>
      </c>
      <c r="AD87" s="24"/>
      <c r="AE87" s="44">
        <f t="shared" si="6"/>
        <v>0</v>
      </c>
      <c r="AG87" s="17">
        <f>ROUND(_xll.HPVAL($S$6,$S$7,$A$87,$S$8,"YTD","CORP")/1000000,1)</f>
        <v>0</v>
      </c>
      <c r="AH87" s="24"/>
      <c r="AI87" s="44">
        <f t="shared" si="7"/>
        <v>0</v>
      </c>
      <c r="AK87" s="17">
        <f>ROUND(_xll.HPVAL($U$6,$U$7,$A$87,$U$8,"YTD","CORP")/1000000,1)</f>
        <v>0</v>
      </c>
      <c r="AL87" s="24"/>
      <c r="AM87" s="44">
        <f t="shared" si="8"/>
        <v>0</v>
      </c>
      <c r="AO87" s="17">
        <f>ROUND(_xll.HPVAL($W$6,$W$7,$A$87,$W$8,"YTD","CORP")/1000000,1)</f>
        <v>0</v>
      </c>
      <c r="AP87" s="24"/>
      <c r="AQ87" s="44">
        <f t="shared" si="9"/>
        <v>0</v>
      </c>
      <c r="AS87" s="17">
        <f>ROUND(_xll.HPVAL($Y$6,$Y$7,$A$87,$Y$8,"YTD","CORP")/1000000,1)</f>
        <v>0</v>
      </c>
      <c r="AT87" s="24"/>
      <c r="AU87" s="44">
        <f t="shared" si="10"/>
        <v>0</v>
      </c>
      <c r="AW87" s="17">
        <f>ROUND(_xll.HPVAL($AA$6,$AA$7,$A$87,$AA$8,"YTD","CORP")/1000000,1)</f>
        <v>0</v>
      </c>
      <c r="AX87" s="24"/>
      <c r="AY87" s="44">
        <f t="shared" si="11"/>
        <v>0</v>
      </c>
    </row>
    <row r="88" spans="1:51" x14ac:dyDescent="0.25">
      <c r="A88" s="42" t="s">
        <v>71</v>
      </c>
      <c r="C88" s="17">
        <f>ROUND(_xll.HPVAL($A$6,$A$7,A88,$A$8,"YTD","CORP")/1000000,1)</f>
        <v>-168.8</v>
      </c>
      <c r="D88" s="17"/>
      <c r="E88" s="17">
        <f>ROUND(_xll.HPVAL($E$6,$E$7,A88,$E$8,"YTD","CORP")/1000000,1)</f>
        <v>-97</v>
      </c>
      <c r="G88" s="44">
        <f t="shared" si="0"/>
        <v>-71.800000000000011</v>
      </c>
      <c r="H88" s="9"/>
      <c r="I88" s="17">
        <f>ROUND(_xll.HPVAL($G$6,$G$7,$A$88,$G$8,"YTD","CORP")/1000000,1)</f>
        <v>-100</v>
      </c>
      <c r="J88" s="24"/>
      <c r="K88" s="44">
        <f t="shared" si="1"/>
        <v>3</v>
      </c>
      <c r="M88" s="17">
        <f>ROUND(_xll.HPVAL($I$6,$I$7,$A$88,$I$8,"YTD","CORP")/1000000,1)</f>
        <v>-100</v>
      </c>
      <c r="N88" s="24"/>
      <c r="O88" s="44">
        <f t="shared" si="2"/>
        <v>0</v>
      </c>
      <c r="Q88" s="17">
        <f>ROUND(_xll.HPVAL($K$6,$K$7,$A$88,$K$8,"YTD","CORP")/1000000,1)</f>
        <v>0</v>
      </c>
      <c r="R88" s="24"/>
      <c r="S88" s="44">
        <f t="shared" si="3"/>
        <v>-100</v>
      </c>
      <c r="U88" s="17">
        <f>ROUND(_xll.HPVAL($M$6,$M$7,$A$88,$M$8,"YTD","CORP")/1000000,1)</f>
        <v>0</v>
      </c>
      <c r="V88" s="24"/>
      <c r="W88" s="44">
        <f t="shared" si="4"/>
        <v>0</v>
      </c>
      <c r="Y88" s="17">
        <f>ROUND(_xll.HPVAL($W$6,$W$7,$A$88,$W$8,"YTD","CORP")/1000000,1)</f>
        <v>0</v>
      </c>
      <c r="Z88" s="24"/>
      <c r="AA88" s="44">
        <f t="shared" si="5"/>
        <v>0</v>
      </c>
      <c r="AC88" s="17">
        <f>ROUND(_xll.HPVAL($Q$6,$Q$7,$A$88,$Q$8,"YTD","CORP")/1000000,1)</f>
        <v>0</v>
      </c>
      <c r="AD88" s="24"/>
      <c r="AE88" s="44">
        <f t="shared" si="6"/>
        <v>0</v>
      </c>
      <c r="AG88" s="17">
        <f>ROUND(_xll.HPVAL($S$6,$S$7,$A$88,$S$8,"YTD","CORP")/1000000,1)</f>
        <v>0</v>
      </c>
      <c r="AH88" s="24"/>
      <c r="AI88" s="44">
        <f t="shared" si="7"/>
        <v>0</v>
      </c>
      <c r="AK88" s="17">
        <f>ROUND(_xll.HPVAL($U$6,$U$7,$A$88,$U$8,"YTD","CORP")/1000000,1)</f>
        <v>0</v>
      </c>
      <c r="AL88" s="24"/>
      <c r="AM88" s="44">
        <f t="shared" si="8"/>
        <v>0</v>
      </c>
      <c r="AO88" s="17">
        <f>ROUND(_xll.HPVAL($W$6,$W$7,$A$88,$W$8,"YTD","CORP")/1000000,1)</f>
        <v>0</v>
      </c>
      <c r="AP88" s="24"/>
      <c r="AQ88" s="44">
        <f t="shared" si="9"/>
        <v>0</v>
      </c>
      <c r="AS88" s="17">
        <f>ROUND(_xll.HPVAL($Y$6,$Y$7,$A$88,$Y$8,"YTD","CORP")/1000000,1)</f>
        <v>0</v>
      </c>
      <c r="AT88" s="24"/>
      <c r="AU88" s="44">
        <f t="shared" si="10"/>
        <v>0</v>
      </c>
      <c r="AW88" s="17">
        <f>ROUND(_xll.HPVAL($AA$6,$AA$7,$A$88,$AA$8,"YTD","CORP")/1000000,1)</f>
        <v>0</v>
      </c>
      <c r="AX88" s="24"/>
      <c r="AY88" s="44">
        <f t="shared" si="11"/>
        <v>0</v>
      </c>
    </row>
    <row r="89" spans="1:51" x14ac:dyDescent="0.25">
      <c r="A89" s="42" t="s">
        <v>72</v>
      </c>
      <c r="C89" s="17">
        <f>ROUND(_xll.HPVAL($A$6,$A$7,A89,$A$8,"YTD","CORP")/1000000,1)</f>
        <v>0</v>
      </c>
      <c r="D89" s="17"/>
      <c r="E89" s="17">
        <f>ROUND(_xll.HPVAL($E$6,$E$7,A89,$E$8,"YTD","CORP")/1000000,1)</f>
        <v>0</v>
      </c>
      <c r="G89" s="44">
        <f t="shared" si="0"/>
        <v>0</v>
      </c>
      <c r="H89" s="9"/>
      <c r="I89" s="17">
        <f>ROUND(_xll.HPVAL($G$6,$G$7,$A$89,$G$8,"YTD","CORP")/1000000,1)</f>
        <v>0</v>
      </c>
      <c r="J89" s="24"/>
      <c r="K89" s="44">
        <f t="shared" si="1"/>
        <v>0</v>
      </c>
      <c r="M89" s="17">
        <f>ROUND(_xll.HPVAL($I$6,$I$7,$A$89,$I$8,"YTD","CORP")/1000000,1)</f>
        <v>0</v>
      </c>
      <c r="N89" s="24"/>
      <c r="O89" s="44">
        <f t="shared" si="2"/>
        <v>0</v>
      </c>
      <c r="Q89" s="17">
        <f>ROUND(_xll.HPVAL($K$6,$K$7,$A$89,$K$8,"YTD","CORP")/1000000,1)</f>
        <v>0</v>
      </c>
      <c r="R89" s="24"/>
      <c r="S89" s="44">
        <f t="shared" si="3"/>
        <v>0</v>
      </c>
      <c r="U89" s="17">
        <f>ROUND(_xll.HPVAL($M$6,$M$7,$A$89,$M$8,"YTD","CORP")/1000000,1)</f>
        <v>0</v>
      </c>
      <c r="V89" s="24"/>
      <c r="W89" s="44">
        <f t="shared" si="4"/>
        <v>0</v>
      </c>
      <c r="Y89" s="17">
        <f>ROUND(_xll.HPVAL($W$6,$W$7,$A$89,$W$8,"YTD","CORP")/1000000,1)</f>
        <v>0</v>
      </c>
      <c r="Z89" s="24"/>
      <c r="AA89" s="44">
        <f t="shared" si="5"/>
        <v>0</v>
      </c>
      <c r="AC89" s="17">
        <f>ROUND(_xll.HPVAL($Q$6,$Q$7,$A$89,$Q$8,"YTD","CORP")/1000000,1)</f>
        <v>0</v>
      </c>
      <c r="AD89" s="24"/>
      <c r="AE89" s="44">
        <f t="shared" si="6"/>
        <v>0</v>
      </c>
      <c r="AG89" s="17">
        <f>ROUND(_xll.HPVAL($S$6,$S$7,$A$89,$S$8,"YTD","CORP")/1000000,1)</f>
        <v>0</v>
      </c>
      <c r="AH89" s="24"/>
      <c r="AI89" s="44">
        <f t="shared" si="7"/>
        <v>0</v>
      </c>
      <c r="AK89" s="17">
        <f>ROUND(_xll.HPVAL($U$6,$U$7,$A$89,$U$8,"YTD","CORP")/1000000,1)</f>
        <v>0</v>
      </c>
      <c r="AL89" s="24"/>
      <c r="AM89" s="44">
        <f t="shared" si="8"/>
        <v>0</v>
      </c>
      <c r="AO89" s="17">
        <f>ROUND(_xll.HPVAL($W$6,$W$7,$A$89,$W$8,"YTD","CORP")/1000000,1)</f>
        <v>0</v>
      </c>
      <c r="AP89" s="24"/>
      <c r="AQ89" s="44">
        <f t="shared" si="9"/>
        <v>0</v>
      </c>
      <c r="AS89" s="17">
        <f>ROUND(_xll.HPVAL($Y$6,$Y$7,$A$89,$Y$8,"YTD","CORP")/1000000,1)</f>
        <v>0</v>
      </c>
      <c r="AT89" s="24"/>
      <c r="AU89" s="44">
        <f t="shared" si="10"/>
        <v>0</v>
      </c>
      <c r="AW89" s="17">
        <f>ROUND(_xll.HPVAL($AA$6,$AA$7,$A$89,$AA$8,"YTD","CORP")/1000000,1)</f>
        <v>0</v>
      </c>
      <c r="AX89" s="24"/>
      <c r="AY89" s="44">
        <f t="shared" si="11"/>
        <v>0</v>
      </c>
    </row>
    <row r="90" spans="1:51" x14ac:dyDescent="0.25">
      <c r="A90" s="42" t="s">
        <v>73</v>
      </c>
      <c r="C90" s="17">
        <f>-ROUND(_xll.HPVAL($A$6,$A$7,A90,$A$8,"YTD","CORP")/1000000,1)</f>
        <v>0</v>
      </c>
      <c r="D90" s="17"/>
      <c r="E90" s="17">
        <f>-ROUND(_xll.HPVAL($E$6,$E$7,A90,$E$8,"YTD","CORP")/1000000,1)</f>
        <v>0</v>
      </c>
      <c r="G90" s="44">
        <f>C90-E90</f>
        <v>0</v>
      </c>
      <c r="H90" s="9"/>
      <c r="I90" s="17">
        <f>-ROUND(_xll.HPVAL($G$6,$G$7,$A$90,$G$8,"YTD","CORP")/1000000,1)</f>
        <v>0</v>
      </c>
      <c r="J90" s="24"/>
      <c r="K90" s="44">
        <f>I90-J90</f>
        <v>0</v>
      </c>
      <c r="M90" s="17">
        <f>-ROUND(_xll.HPVAL($I$6,$I$7,$A$90,$I$8,"YTD","CORP")/1000000,1)</f>
        <v>0</v>
      </c>
      <c r="N90" s="24"/>
      <c r="O90" s="44">
        <f>M90-N90</f>
        <v>0</v>
      </c>
      <c r="Q90" s="17">
        <f>-ROUND(_xll.HPVAL($K$6,$K$7,$A$90,$K$8,"YTD","CORP")/1000000,1)</f>
        <v>0</v>
      </c>
      <c r="R90" s="24"/>
      <c r="S90" s="44">
        <f>Q90-R90</f>
        <v>0</v>
      </c>
      <c r="U90" s="17">
        <f>-ROUND(_xll.HPVAL($M$6,$M$7,$A$90,$M$8,"YTD","CORP")/1000000,1)</f>
        <v>0</v>
      </c>
      <c r="V90" s="24"/>
      <c r="W90" s="44">
        <f>U90-V90</f>
        <v>0</v>
      </c>
      <c r="Y90" s="17">
        <f>-ROUND(_xll.HPVAL($W$6,$W$7,$A$90,$W$8,"YTD","CORP")/1000000,1)</f>
        <v>0</v>
      </c>
      <c r="Z90" s="24"/>
      <c r="AA90" s="44">
        <f>Y90-Z90</f>
        <v>0</v>
      </c>
      <c r="AC90" s="17">
        <f>-ROUND(_xll.HPVAL($Q$6,$Q$7,$A$90,$Q$8,"YTD","CORP")/1000000,1)</f>
        <v>0</v>
      </c>
      <c r="AD90" s="24"/>
      <c r="AE90" s="44">
        <f>AC90-AD90</f>
        <v>0</v>
      </c>
      <c r="AG90" s="17">
        <f>-ROUND(_xll.HPVAL($S$6,$S$7,$A$90,$S$8,"YTD","CORP")/1000000,1)</f>
        <v>0</v>
      </c>
      <c r="AH90" s="24"/>
      <c r="AI90" s="44">
        <f>AG90-AH90</f>
        <v>0</v>
      </c>
      <c r="AK90" s="17">
        <f>-ROUND(_xll.HPVAL($U$6,$U$7,$A$90,$U$8,"YTD","CORP")/1000000,1)</f>
        <v>0</v>
      </c>
      <c r="AL90" s="24"/>
      <c r="AM90" s="44">
        <f>AK90-AL90</f>
        <v>0</v>
      </c>
      <c r="AO90" s="17">
        <f>-ROUND(_xll.HPVAL($W$6,$W$7,$A$90,$W$8,"YTD","CORP")/1000000,1)</f>
        <v>0</v>
      </c>
      <c r="AP90" s="24"/>
      <c r="AQ90" s="44">
        <f>AO90-AP90</f>
        <v>0</v>
      </c>
      <c r="AS90" s="17">
        <f>-ROUND(_xll.HPVAL($Y$6,$Y$7,$A$90,$Y$8,"YTD","CORP")/1000000,1)</f>
        <v>0</v>
      </c>
      <c r="AT90" s="24"/>
      <c r="AU90" s="44">
        <f>AS90-AT90</f>
        <v>0</v>
      </c>
      <c r="AW90" s="17">
        <f>-ROUND(_xll.HPVAL($AA$6,$AA$7,$A$90,$AA$8,"YTD","CORP")/1000000,1)</f>
        <v>0</v>
      </c>
      <c r="AX90" s="24"/>
      <c r="AY90" s="44">
        <f>AW90-AX90</f>
        <v>0</v>
      </c>
    </row>
    <row r="91" spans="1:51" x14ac:dyDescent="0.25">
      <c r="A91" s="42" t="s">
        <v>74</v>
      </c>
      <c r="C91" s="17">
        <v>0</v>
      </c>
      <c r="D91" s="17"/>
      <c r="E91" s="17">
        <f>ROUND(_xll.HPVAL($E$6,$E$7,A91,$E$8,"YTD","CORP")/1000000,1)</f>
        <v>0</v>
      </c>
      <c r="G91" s="44">
        <f>-C91+E91</f>
        <v>0</v>
      </c>
      <c r="H91" s="9"/>
      <c r="I91" s="17">
        <f>-ROUND(_xll.HPVAL($G$6,$G$7,$A$91,$G$8,"YTD","CORP")/1000000,1)</f>
        <v>0</v>
      </c>
      <c r="J91" s="24"/>
      <c r="K91" s="44">
        <f t="shared" ref="K91:K96" si="12">+E91-I91</f>
        <v>0</v>
      </c>
      <c r="M91" s="17">
        <f>-ROUND(_xll.HPVAL($I$6,$I$7,$A$91,$I$8,"YTD","CORP")/1000000,1)</f>
        <v>0</v>
      </c>
      <c r="N91" s="24"/>
      <c r="O91" s="44">
        <f t="shared" ref="O91:O96" si="13">+I91-M91</f>
        <v>0</v>
      </c>
      <c r="Q91" s="17">
        <f>-ROUND(_xll.HPVAL($K$6,$K$7,$A$91,$K$8,"YTD","CORP")/1000000,1)</f>
        <v>0</v>
      </c>
      <c r="R91" s="24"/>
      <c r="S91" s="44">
        <f t="shared" ref="S91:S96" si="14">+M91-Q91</f>
        <v>0</v>
      </c>
      <c r="U91" s="17">
        <f>-ROUND(_xll.HPVAL($M$6,$M$7,$A$91,$M$8,"YTD","CORP")/1000000,1)</f>
        <v>0</v>
      </c>
      <c r="V91" s="24"/>
      <c r="W91" s="44">
        <f t="shared" ref="W91:W96" si="15">+Q91-U91</f>
        <v>0</v>
      </c>
      <c r="Y91" s="17">
        <f>-ROUND(_xll.HPVAL($W$6,$W$7,$A$91,$W$8,"YTD","CORP")/1000000,1)</f>
        <v>0</v>
      </c>
      <c r="Z91" s="24"/>
      <c r="AA91" s="44">
        <f t="shared" ref="AA91:AA96" si="16">+U91-Y91</f>
        <v>0</v>
      </c>
      <c r="AC91" s="17">
        <f>-ROUND(_xll.HPVAL($Q$6,$Q$7,$A$91,$Q$8,"YTD","CORP")/1000000,1)</f>
        <v>0</v>
      </c>
      <c r="AD91" s="24"/>
      <c r="AE91" s="44">
        <f t="shared" ref="AE91:AE96" si="17">+Y91-AC91</f>
        <v>0</v>
      </c>
      <c r="AG91" s="17">
        <f>-ROUND(_xll.HPVAL($S$6,$S$7,$A$91,$S$8,"YTD","CORP")/1000000,1)</f>
        <v>0</v>
      </c>
      <c r="AH91" s="24"/>
      <c r="AI91" s="44">
        <f t="shared" ref="AI91:AI96" si="18">+AC91-AG91</f>
        <v>0</v>
      </c>
      <c r="AK91" s="17">
        <f>-ROUND(_xll.HPVAL($U$6,$U$7,$A$91,$U$8,"YTD","CORP")/1000000,1)</f>
        <v>0</v>
      </c>
      <c r="AL91" s="24"/>
      <c r="AM91" s="44">
        <f t="shared" ref="AM91:AM96" si="19">+AG91-AK91</f>
        <v>0</v>
      </c>
      <c r="AO91" s="17">
        <f>-ROUND(_xll.HPVAL($W$6,$W$7,$A$91,$W$8,"YTD","CORP")/1000000,1)</f>
        <v>0</v>
      </c>
      <c r="AP91" s="24"/>
      <c r="AQ91" s="44">
        <f t="shared" ref="AQ91:AQ96" si="20">+AK91-AO91</f>
        <v>0</v>
      </c>
      <c r="AS91" s="17">
        <f>-ROUND(_xll.HPVAL($Y$6,$Y$7,$A$91,$Y$8,"YTD","CORP")/1000000,1)</f>
        <v>0</v>
      </c>
      <c r="AT91" s="24"/>
      <c r="AU91" s="44">
        <f t="shared" ref="AU91:AU96" si="21">+AO91-AS91</f>
        <v>0</v>
      </c>
      <c r="AW91" s="17">
        <f>-ROUND(_xll.HPVAL($AA$6,$AA$7,$A$91,$AA$8,"YTD","CORP")/1000000,1)</f>
        <v>0</v>
      </c>
      <c r="AX91" s="24"/>
      <c r="AY91" s="44">
        <f t="shared" ref="AY91:AY96" si="22">+AS91-AW91</f>
        <v>0</v>
      </c>
    </row>
    <row r="92" spans="1:51" x14ac:dyDescent="0.25">
      <c r="A92" s="42" t="s">
        <v>75</v>
      </c>
      <c r="C92" s="17">
        <v>0</v>
      </c>
      <c r="D92" s="17"/>
      <c r="E92" s="17">
        <f>ROUND(_xll.HPVAL($E$6,$E$7,A92,$E$8,"YTD","CORP")/1000000,1)</f>
        <v>0</v>
      </c>
      <c r="G92" s="44">
        <f>-C92+E92</f>
        <v>0</v>
      </c>
      <c r="H92" s="9"/>
      <c r="I92" s="17">
        <f>-ROUND(_xll.HPVAL($G$6,$G$7,$A$92,$G$8,"YTD","CORP")/1000000,1)</f>
        <v>0</v>
      </c>
      <c r="J92" s="24"/>
      <c r="K92" s="44">
        <f t="shared" si="12"/>
        <v>0</v>
      </c>
      <c r="M92" s="17">
        <f>-ROUND(_xll.HPVAL($I$6,$I$7,$A$92,$I$8,"YTD","CORP")/1000000,1)</f>
        <v>0</v>
      </c>
      <c r="N92" s="24"/>
      <c r="O92" s="44">
        <f t="shared" si="13"/>
        <v>0</v>
      </c>
      <c r="Q92" s="17">
        <f>-ROUND(_xll.HPVAL($K$6,$K$7,$A$92,$K$8,"YTD","CORP")/1000000,1)</f>
        <v>0</v>
      </c>
      <c r="R92" s="24"/>
      <c r="S92" s="44">
        <f t="shared" si="14"/>
        <v>0</v>
      </c>
      <c r="U92" s="17">
        <f>-ROUND(_xll.HPVAL($M$6,$M$7,$A$92,$M$8,"YTD","CORP")/1000000,1)</f>
        <v>0</v>
      </c>
      <c r="V92" s="24"/>
      <c r="W92" s="44">
        <f t="shared" si="15"/>
        <v>0</v>
      </c>
      <c r="Y92" s="17">
        <f>-ROUND(_xll.HPVAL($W$6,$W$7,$A$92,$W$8,"YTD","CORP")/1000000,1)</f>
        <v>0</v>
      </c>
      <c r="Z92" s="24"/>
      <c r="AA92" s="44">
        <f t="shared" si="16"/>
        <v>0</v>
      </c>
      <c r="AC92" s="17">
        <f>-ROUND(_xll.HPVAL($Q$6,$Q$7,$A$92,$Q$8,"YTD","CORP")/1000000,1)</f>
        <v>0</v>
      </c>
      <c r="AD92" s="24"/>
      <c r="AE92" s="44">
        <f t="shared" si="17"/>
        <v>0</v>
      </c>
      <c r="AG92" s="17">
        <f>-ROUND(_xll.HPVAL($S$6,$S$7,$A$92,$S$8,"YTD","CORP")/1000000,1)</f>
        <v>0</v>
      </c>
      <c r="AH92" s="24"/>
      <c r="AI92" s="44">
        <f t="shared" si="18"/>
        <v>0</v>
      </c>
      <c r="AK92" s="17">
        <f>-ROUND(_xll.HPVAL($U$6,$U$7,$A$92,$U$8,"YTD","CORP")/1000000,1)</f>
        <v>0</v>
      </c>
      <c r="AL92" s="24"/>
      <c r="AM92" s="44">
        <f t="shared" si="19"/>
        <v>0</v>
      </c>
      <c r="AO92" s="17">
        <f>-ROUND(_xll.HPVAL($W$6,$W$7,$A$92,$W$8,"YTD","CORP")/1000000,1)</f>
        <v>0</v>
      </c>
      <c r="AP92" s="24"/>
      <c r="AQ92" s="44">
        <f t="shared" si="20"/>
        <v>0</v>
      </c>
      <c r="AS92" s="17">
        <f>-ROUND(_xll.HPVAL($Y$6,$Y$7,$A$92,$Y$8,"YTD","CORP")/1000000,1)</f>
        <v>0</v>
      </c>
      <c r="AT92" s="24"/>
      <c r="AU92" s="44">
        <f t="shared" si="21"/>
        <v>0</v>
      </c>
      <c r="AW92" s="17">
        <f>-ROUND(_xll.HPVAL($AA$6,$AA$7,$A$92,$AA$8,"YTD","CORP")/1000000,1)</f>
        <v>0</v>
      </c>
      <c r="AX92" s="24"/>
      <c r="AY92" s="44">
        <f t="shared" si="22"/>
        <v>0</v>
      </c>
    </row>
    <row r="93" spans="1:51" x14ac:dyDescent="0.25">
      <c r="A93" s="42" t="s">
        <v>76</v>
      </c>
      <c r="C93" s="17">
        <f>ROUND(_xll.HPVAL($A$6,$A$7,A93,$A$8,"YTD","CORP")/1000000,1)</f>
        <v>0</v>
      </c>
      <c r="D93" s="17"/>
      <c r="E93" s="17">
        <f>ROUND(_xll.HPVAL($E$6,$E$7,A93,$E$8,"YTD","CORP")/1000000,1)</f>
        <v>0</v>
      </c>
      <c r="G93" s="44">
        <f>+C93-E93</f>
        <v>0</v>
      </c>
      <c r="H93" s="9"/>
      <c r="I93" s="17">
        <f>ROUND(_xll.HPVAL($G$6,$G$7,$A$93,$G$8,"YTD","CORP")/1000000,1)</f>
        <v>0</v>
      </c>
      <c r="J93" s="24"/>
      <c r="K93" s="44">
        <f t="shared" si="12"/>
        <v>0</v>
      </c>
      <c r="M93" s="17">
        <f>ROUND(_xll.HPVAL($I$6,$I$7,$A$93,$I$8,"YTD","CORP")/1000000,1)</f>
        <v>0</v>
      </c>
      <c r="N93" s="24"/>
      <c r="O93" s="44">
        <f t="shared" si="13"/>
        <v>0</v>
      </c>
      <c r="Q93" s="17">
        <f>ROUND(_xll.HPVAL($K$6,$K$7,$A$93,$K$8,"YTD","CORP")/1000000,1)</f>
        <v>0</v>
      </c>
      <c r="R93" s="24"/>
      <c r="S93" s="44">
        <f t="shared" si="14"/>
        <v>0</v>
      </c>
      <c r="U93" s="17">
        <f>ROUND(_xll.HPVAL($M$6,$M$7,$A$93,$M$8,"YTD","CORP")/1000000,1)</f>
        <v>0</v>
      </c>
      <c r="V93" s="24"/>
      <c r="W93" s="44">
        <f t="shared" si="15"/>
        <v>0</v>
      </c>
      <c r="Y93" s="17">
        <f>ROUND(_xll.HPVAL($W$6,$W$7,$A$93,$W$8,"YTD","CORP")/1000000,1)</f>
        <v>0</v>
      </c>
      <c r="Z93" s="24"/>
      <c r="AA93" s="44">
        <f t="shared" si="16"/>
        <v>0</v>
      </c>
      <c r="AC93" s="17">
        <f>ROUND(_xll.HPVAL($Q$6,$Q$7,$A$93,$Q$8,"YTD","CORP")/1000000,1)</f>
        <v>0</v>
      </c>
      <c r="AD93" s="24"/>
      <c r="AE93" s="44">
        <f t="shared" si="17"/>
        <v>0</v>
      </c>
      <c r="AG93" s="17">
        <f>ROUND(_xll.HPVAL($S$6,$S$7,$A$93,$S$8,"YTD","CORP")/1000000,1)</f>
        <v>0</v>
      </c>
      <c r="AH93" s="24"/>
      <c r="AI93" s="44">
        <f t="shared" si="18"/>
        <v>0</v>
      </c>
      <c r="AK93" s="17">
        <f>ROUND(_xll.HPVAL($U$6,$U$7,$A$93,$U$8,"YTD","CORP")/1000000,1)</f>
        <v>0</v>
      </c>
      <c r="AL93" s="24"/>
      <c r="AM93" s="44">
        <f t="shared" si="19"/>
        <v>0</v>
      </c>
      <c r="AO93" s="17">
        <f>ROUND(_xll.HPVAL($W$6,$W$7,$A$93,$W$8,"YTD","CORP")/1000000,1)</f>
        <v>0</v>
      </c>
      <c r="AP93" s="24"/>
      <c r="AQ93" s="44">
        <f t="shared" si="20"/>
        <v>0</v>
      </c>
      <c r="AS93" s="17">
        <f>ROUND(_xll.HPVAL($Y$6,$Y$7,$A$93,$Y$8,"YTD","CORP")/1000000,1)</f>
        <v>0</v>
      </c>
      <c r="AT93" s="24"/>
      <c r="AU93" s="44">
        <f t="shared" si="21"/>
        <v>0</v>
      </c>
      <c r="AW93" s="17">
        <f>ROUND(_xll.HPVAL($AA$6,$AA$7,$A$93,$AA$8,"YTD","CORP")/1000000,1)</f>
        <v>0</v>
      </c>
      <c r="AX93" s="24"/>
      <c r="AY93" s="44">
        <f t="shared" si="22"/>
        <v>0</v>
      </c>
    </row>
    <row r="94" spans="1:51" x14ac:dyDescent="0.25">
      <c r="A94" s="42" t="s">
        <v>77</v>
      </c>
      <c r="C94" s="17">
        <f>ROUND(_xll.HPVAL($A$6,$A$7,A94,$A$8,"YTD","CORP")/1000000,1)</f>
        <v>0</v>
      </c>
      <c r="D94" s="17"/>
      <c r="E94" s="17">
        <f>ROUND(_xll.HPVAL($E$6,$E$7,A94,$E$8,"YTD","CORP")/1000000,1)</f>
        <v>0</v>
      </c>
      <c r="G94" s="44">
        <f>+C94-E94</f>
        <v>0</v>
      </c>
      <c r="H94" s="9"/>
      <c r="I94" s="17">
        <f>ROUND(_xll.HPVAL($G$6,$G$7,$A$94,$G$8,"YTD","CORP")/1000000,1)</f>
        <v>0</v>
      </c>
      <c r="J94" s="24"/>
      <c r="K94" s="44">
        <f t="shared" si="12"/>
        <v>0</v>
      </c>
      <c r="M94" s="17">
        <f>ROUND(_xll.HPVAL($I$6,$I$7,$A$94,$I$8,"YTD","CORP")/1000000,1)</f>
        <v>0</v>
      </c>
      <c r="N94" s="24"/>
      <c r="O94" s="44">
        <f t="shared" si="13"/>
        <v>0</v>
      </c>
      <c r="Q94" s="17">
        <f>ROUND(_xll.HPVAL($K$6,$K$7,$A$94,$K$8,"YTD","CORP")/1000000,1)</f>
        <v>0</v>
      </c>
      <c r="R94" s="24"/>
      <c r="S94" s="44">
        <f t="shared" si="14"/>
        <v>0</v>
      </c>
      <c r="U94" s="17">
        <f>ROUND(_xll.HPVAL($M$6,$M$7,$A$94,$M$8,"YTD","CORP")/1000000,1)</f>
        <v>0</v>
      </c>
      <c r="V94" s="24"/>
      <c r="W94" s="44">
        <f t="shared" si="15"/>
        <v>0</v>
      </c>
      <c r="Y94" s="17">
        <f>ROUND(_xll.HPVAL($W$6,$W$7,$A$94,$W$8,"YTD","CORP")/1000000,1)</f>
        <v>0</v>
      </c>
      <c r="Z94" s="24"/>
      <c r="AA94" s="44">
        <f t="shared" si="16"/>
        <v>0</v>
      </c>
      <c r="AC94" s="17">
        <f>ROUND(_xll.HPVAL($Q$6,$Q$7,$A$94,$Q$8,"YTD","CORP")/1000000,1)</f>
        <v>0</v>
      </c>
      <c r="AD94" s="24"/>
      <c r="AE94" s="44">
        <f t="shared" si="17"/>
        <v>0</v>
      </c>
      <c r="AG94" s="17">
        <f>ROUND(_xll.HPVAL($S$6,$S$7,$A$94,$S$8,"YTD","CORP")/1000000,1)</f>
        <v>0</v>
      </c>
      <c r="AH94" s="24"/>
      <c r="AI94" s="44">
        <f t="shared" si="18"/>
        <v>0</v>
      </c>
      <c r="AK94" s="17">
        <f>ROUND(_xll.HPVAL($U$6,$U$7,$A$94,$U$8,"YTD","CORP")/1000000,1)</f>
        <v>0</v>
      </c>
      <c r="AL94" s="24"/>
      <c r="AM94" s="44">
        <f t="shared" si="19"/>
        <v>0</v>
      </c>
      <c r="AO94" s="17">
        <f>ROUND(_xll.HPVAL($W$6,$W$7,$A$94,$W$8,"YTD","CORP")/1000000,1)</f>
        <v>0</v>
      </c>
      <c r="AP94" s="24"/>
      <c r="AQ94" s="44">
        <f t="shared" si="20"/>
        <v>0</v>
      </c>
      <c r="AS94" s="17">
        <f>ROUND(_xll.HPVAL($Y$6,$Y$7,$A$94,$Y$8,"YTD","CORP")/1000000,1)</f>
        <v>0</v>
      </c>
      <c r="AT94" s="24"/>
      <c r="AU94" s="44">
        <f t="shared" si="21"/>
        <v>0</v>
      </c>
      <c r="AW94" s="17">
        <f>ROUND(_xll.HPVAL($AA$6,$AA$7,$A$94,$AA$8,"YTD","CORP")/1000000,1)</f>
        <v>0</v>
      </c>
      <c r="AX94" s="24"/>
      <c r="AY94" s="44">
        <f t="shared" si="22"/>
        <v>0</v>
      </c>
    </row>
    <row r="95" spans="1:51" x14ac:dyDescent="0.25">
      <c r="A95" s="42" t="s">
        <v>78</v>
      </c>
      <c r="C95" s="17">
        <f>ROUND(_xll.HPVAL($A$6,$A$7,A95,$A$8,"YTD","CORP")/1000000,1)</f>
        <v>74.900000000000006</v>
      </c>
      <c r="D95" s="17"/>
      <c r="E95" s="17">
        <v>0</v>
      </c>
      <c r="G95" s="44">
        <f>+C95-E95</f>
        <v>74.900000000000006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5">
      <c r="A96" s="42" t="s">
        <v>79</v>
      </c>
      <c r="C96" s="17">
        <f>ROUND(_xll.HPVAL($A$6,$A$7,A96,$A$8,"YTD","CORP")/1000000,1)</f>
        <v>-6.1</v>
      </c>
      <c r="D96" s="17"/>
      <c r="E96" s="17">
        <f>ROUND(_xll.HPVAL($E$6,$E$7,A96,$E$8,"YTD","CORP")/1000000,1)</f>
        <v>-0.8</v>
      </c>
      <c r="G96" s="45">
        <f>+C96-E96</f>
        <v>-5.3</v>
      </c>
      <c r="H96" s="9"/>
      <c r="I96" s="17">
        <v>0</v>
      </c>
      <c r="J96" s="24"/>
      <c r="K96" s="45">
        <f t="shared" si="12"/>
        <v>-0.8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8" thickBot="1" x14ac:dyDescent="0.3">
      <c r="A97" s="41" t="s">
        <v>90</v>
      </c>
      <c r="G97" s="46">
        <f>SUM(G74:G96)</f>
        <v>-1458.6999999999998</v>
      </c>
      <c r="K97" s="46">
        <f>SUM(K74:K96)</f>
        <v>-266.49999999999994</v>
      </c>
      <c r="O97" s="46">
        <f>SUM(O74:O96)</f>
        <v>1706.5000000000007</v>
      </c>
      <c r="S97" s="46">
        <f>SUM(S74:S96)</f>
        <v>749.09999999999991</v>
      </c>
      <c r="W97" s="46">
        <f>SUM(W74:W96)</f>
        <v>0</v>
      </c>
      <c r="AA97" s="46">
        <f>SUM(AA74:AA96)</f>
        <v>0</v>
      </c>
      <c r="AE97" s="46">
        <f>SUM(AE74:AE96)</f>
        <v>0</v>
      </c>
      <c r="AI97" s="46">
        <f>SUM(AI74:AI96)</f>
        <v>0</v>
      </c>
      <c r="AM97" s="46">
        <f>SUM(AM74:AM96)</f>
        <v>0</v>
      </c>
      <c r="AQ97" s="46">
        <f>SUM(AQ74:AQ96)</f>
        <v>0</v>
      </c>
      <c r="AU97" s="46">
        <f>SUM(AU74:AU96)</f>
        <v>0</v>
      </c>
      <c r="AY97" s="46">
        <f>SUM(AY74:AY96)</f>
        <v>0</v>
      </c>
    </row>
    <row r="98" spans="1:52" ht="13.8" thickTop="1" x14ac:dyDescent="0.25">
      <c r="A98" s="41"/>
    </row>
    <row r="99" spans="1:52" x14ac:dyDescent="0.25">
      <c r="A99" s="41" t="s">
        <v>91</v>
      </c>
      <c r="G99" s="43">
        <f>E41</f>
        <v>-1256.3</v>
      </c>
      <c r="K99" s="43">
        <f>SUM($E$41:G41)</f>
        <v>-1525</v>
      </c>
      <c r="O99" s="43">
        <f>SUM($E$41:I41)</f>
        <v>-18.7999999999995</v>
      </c>
      <c r="S99" s="43">
        <f>SUM($E$41:K41)</f>
        <v>298.7000000000005</v>
      </c>
      <c r="W99" s="43">
        <f>SUM($E$41:M41)</f>
        <v>298.7000000000005</v>
      </c>
      <c r="AA99" s="43">
        <f>SUM($E$41:O41)</f>
        <v>298.7000000000005</v>
      </c>
      <c r="AE99" s="43">
        <f>SUM($E$41:Q41)</f>
        <v>298.7000000000005</v>
      </c>
      <c r="AI99" s="43">
        <f>SUM($E$41:S41)</f>
        <v>298.7000000000005</v>
      </c>
      <c r="AM99" s="43">
        <f>SUM($E$41:U41)</f>
        <v>298.7000000000005</v>
      </c>
      <c r="AQ99" s="43">
        <f>SUM($E$41:W41)</f>
        <v>298.7000000000005</v>
      </c>
      <c r="AU99" s="43">
        <f>SUM($E$41:Y41)</f>
        <v>298.7000000000005</v>
      </c>
      <c r="AY99" s="43">
        <f>SUM($E$41:AA41)</f>
        <v>298.7000000000005</v>
      </c>
    </row>
    <row r="100" spans="1:52" x14ac:dyDescent="0.25">
      <c r="A100" s="41" t="s">
        <v>92</v>
      </c>
      <c r="G100" s="43">
        <f>E43</f>
        <v>-1458.7</v>
      </c>
      <c r="K100" s="43">
        <f>SUM($E$43:G43)</f>
        <v>-1725.2</v>
      </c>
      <c r="O100" s="43">
        <f>SUM($E$43:I43)</f>
        <v>-18.699999999999591</v>
      </c>
      <c r="S100" s="43">
        <f>SUM($E$43:K43)</f>
        <v>730.40000000000055</v>
      </c>
      <c r="W100" s="43">
        <f>SUM($E$43:M43)</f>
        <v>730.40000000000055</v>
      </c>
      <c r="AA100" s="43">
        <f>SUM($E$43:O43)</f>
        <v>730.40000000000055</v>
      </c>
      <c r="AE100" s="43">
        <f>SUM($E$43:Q43)</f>
        <v>730.40000000000055</v>
      </c>
      <c r="AI100" s="43">
        <f>SUM($E$43:S43)</f>
        <v>730.40000000000055</v>
      </c>
      <c r="AM100" s="43">
        <f>SUM($E$43:U43)</f>
        <v>730.40000000000055</v>
      </c>
      <c r="AQ100" s="43">
        <f>SUM($E$43:W43)</f>
        <v>730.40000000000055</v>
      </c>
      <c r="AU100" s="43">
        <f>SUM($E$43:Y43)</f>
        <v>730.40000000000055</v>
      </c>
      <c r="AY100" s="43">
        <f>SUM($E$43:AA43)</f>
        <v>730.40000000000055</v>
      </c>
    </row>
    <row r="105" spans="1:52" x14ac:dyDescent="0.25">
      <c r="A105" s="52" t="s">
        <v>105</v>
      </c>
    </row>
    <row r="106" spans="1:52" x14ac:dyDescent="0.25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5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5">
      <c r="A108" s="9" t="s">
        <v>95</v>
      </c>
      <c r="C108" s="17"/>
      <c r="D108" s="17"/>
      <c r="E108" s="17">
        <f>-ROUND(_xll.HPVAL($E$6,$E$7,$A$108,$E$8,"YTD","CORP")/1000000,1)</f>
        <v>-0.2</v>
      </c>
      <c r="G108" s="44">
        <f>E108</f>
        <v>-0.2</v>
      </c>
      <c r="H108" s="9"/>
      <c r="I108" s="17">
        <f>-ROUND(_xll.HPVAL($G$6,$G$7,$A$108,$G$8,"YTD","CORP")/1000000,1)</f>
        <v>-0.2</v>
      </c>
      <c r="J108" s="24"/>
      <c r="K108" s="44">
        <f>I108-G108</f>
        <v>0</v>
      </c>
      <c r="M108" s="17">
        <f>-ROUND(_xll.HPVAL($I$6,$I$7,$A$108,$I$8,"YTD","CORP")/1000000,1)</f>
        <v>-0.4</v>
      </c>
      <c r="N108" s="24"/>
      <c r="O108" s="44">
        <f>M108-I108</f>
        <v>-0.2</v>
      </c>
      <c r="Q108" s="17">
        <f>-ROUND(_xll.HPVAL($K$6,$K$7,$A$108,$K$8,"YTD","CORP")/1000000,1)</f>
        <v>0</v>
      </c>
      <c r="R108" s="24"/>
      <c r="S108" s="44">
        <f>Q108-M108</f>
        <v>0.4</v>
      </c>
      <c r="U108" s="17">
        <f>-ROUND(_xll.HPVAL($M$6,$M$7,$A$108,$M$8,"YTD","CORP")/1000000,1)</f>
        <v>0</v>
      </c>
      <c r="V108" s="24"/>
      <c r="W108" s="44">
        <f>U108-Q108</f>
        <v>0</v>
      </c>
      <c r="Y108" s="17">
        <f>-ROUND(_xll.HPVAL($W$6,$W$7,$A$108,$W$8,"YTD","CORP")/1000000,1)</f>
        <v>0</v>
      </c>
      <c r="Z108" s="24"/>
      <c r="AA108" s="44">
        <f>Y108-U108</f>
        <v>0</v>
      </c>
      <c r="AC108" s="17">
        <f>-ROUND(_xll.HPVAL($Q$6,$Q$7,$A$108,$Q$8,"YTD","CORP")/1000000,1)</f>
        <v>0</v>
      </c>
      <c r="AD108" s="24"/>
      <c r="AE108" s="44">
        <f>AC108-Y108</f>
        <v>0</v>
      </c>
      <c r="AG108" s="17">
        <f>-ROUND(_xll.HPVAL($S$6,$S$7,$A$108,$S$8,"YTD","CORP")/1000000,1)</f>
        <v>0</v>
      </c>
      <c r="AH108" s="24"/>
      <c r="AI108" s="44">
        <f>AG108-AC108</f>
        <v>0</v>
      </c>
      <c r="AK108" s="17">
        <f>-ROUND(_xll.HPVAL($U$6,$U$7,$A$108,$U$8,"YTD","CORP")/1000000,1)</f>
        <v>0</v>
      </c>
      <c r="AL108" s="24"/>
      <c r="AM108" s="44">
        <f>AK108-AG108</f>
        <v>0</v>
      </c>
      <c r="AO108" s="17">
        <f>-ROUND(_xll.HPVAL($W$6,$W$7,$A$108,$W$8,"YTD","CORP")/1000000,1)</f>
        <v>0</v>
      </c>
      <c r="AP108" s="24"/>
      <c r="AQ108" s="44">
        <f>AO108-AK108</f>
        <v>0</v>
      </c>
      <c r="AS108" s="17">
        <f>-ROUND(_xll.HPVAL($Y$6,$Y$7,$A$108,$Y$8,"YTD","CORP")/1000000,1)</f>
        <v>0</v>
      </c>
      <c r="AT108" s="24"/>
      <c r="AU108" s="44">
        <f>AS108-AO108</f>
        <v>0</v>
      </c>
      <c r="AW108" s="17">
        <f>-ROUND(_xll.HPVAL($AA$6,$AA$7,$A$108,$AA$8,"YTD","CORP")/1000000,1)</f>
        <v>0</v>
      </c>
      <c r="AX108" s="24"/>
      <c r="AY108" s="44">
        <f>AW108-AS108</f>
        <v>0</v>
      </c>
    </row>
    <row r="109" spans="1:52" x14ac:dyDescent="0.25">
      <c r="A109" s="50" t="s">
        <v>96</v>
      </c>
      <c r="C109" s="17"/>
      <c r="D109" s="17"/>
      <c r="E109" s="17">
        <f>-ROUND(_xll.HPVAL($E$6,$E$7,$A$109,$E$8,"YTD","CORP")/1000000,1)</f>
        <v>0</v>
      </c>
      <c r="G109" s="44">
        <f>E109</f>
        <v>0</v>
      </c>
      <c r="H109" s="9"/>
      <c r="I109" s="17">
        <f>-ROUND(_xll.HPVAL($G$6,$G$7,$A$109,$G$8,"YTD","CORP")/1000000,1)</f>
        <v>0</v>
      </c>
      <c r="J109" s="24"/>
      <c r="K109" s="44">
        <f>I109-G109</f>
        <v>0</v>
      </c>
      <c r="M109" s="17">
        <f>-ROUND(_xll.HPVAL($I$6,$I$7,$A$109,$I$8,"YTD","CORP")/1000000,1)</f>
        <v>0</v>
      </c>
      <c r="N109" s="24"/>
      <c r="O109" s="44">
        <f>M109-I109</f>
        <v>0</v>
      </c>
      <c r="Q109" s="17">
        <f>-ROUND(_xll.HPVAL($K$6,$K$7,$A$109,$K$8,"YTD","CORP")/1000000,1)</f>
        <v>0</v>
      </c>
      <c r="R109" s="24"/>
      <c r="S109" s="44">
        <f>Q109-M109</f>
        <v>0</v>
      </c>
      <c r="U109" s="17">
        <f>-ROUND(_xll.HPVAL($M$6,$M$7,$A$109,$M$8,"YTD","CORP")/1000000,1)</f>
        <v>0</v>
      </c>
      <c r="V109" s="24"/>
      <c r="W109" s="44">
        <f>U109-Q109</f>
        <v>0</v>
      </c>
      <c r="Y109" s="17">
        <f>-ROUND(_xll.HPVAL($W$6,$W$7,$A$109,$W$8,"YTD","CORP")/1000000,1)</f>
        <v>0</v>
      </c>
      <c r="Z109" s="24"/>
      <c r="AA109" s="44">
        <f>Y109-U109</f>
        <v>0</v>
      </c>
      <c r="AC109" s="17">
        <f>-ROUND(_xll.HPVAL($Q$6,$Q$7,$A$109,$Q$8,"YTD","CORP")/1000000,1)</f>
        <v>0</v>
      </c>
      <c r="AD109" s="24"/>
      <c r="AE109" s="44">
        <f>AC109-Y109</f>
        <v>0</v>
      </c>
      <c r="AG109" s="17">
        <f>-ROUND(_xll.HPVAL($S$6,$S$7,$A$109,$S$8,"YTD","CORP")/1000000,1)</f>
        <v>0</v>
      </c>
      <c r="AH109" s="24"/>
      <c r="AI109" s="44">
        <f>AG109-AC109</f>
        <v>0</v>
      </c>
      <c r="AK109" s="17">
        <f>-ROUND(_xll.HPVAL($U$6,$U$7,$A$109,$U$8,"YTD","CORP")/1000000,1)</f>
        <v>0</v>
      </c>
      <c r="AL109" s="24"/>
      <c r="AM109" s="44">
        <f>AK109-AG109</f>
        <v>0</v>
      </c>
      <c r="AO109" s="17">
        <f>-ROUND(_xll.HPVAL($W$6,$W$7,$A$109,$W$8,"YTD","CORP")/1000000,1)</f>
        <v>0</v>
      </c>
      <c r="AP109" s="24"/>
      <c r="AQ109" s="44">
        <f>AO109-AK109</f>
        <v>0</v>
      </c>
      <c r="AS109" s="17">
        <f>-ROUND(_xll.HPVAL($Y$6,$Y$7,$A$109,$Y$8,"YTD","CORP")/1000000,1)</f>
        <v>0</v>
      </c>
      <c r="AT109" s="24"/>
      <c r="AU109" s="44">
        <f>AS109-AO109</f>
        <v>0</v>
      </c>
      <c r="AW109" s="17">
        <f>-ROUND(_xll.HPVAL($AA$6,$AA$7,$A$109,$AA$8,"YTD","CORP")/1000000,1)</f>
        <v>0</v>
      </c>
      <c r="AX109" s="24"/>
      <c r="AY109" s="44">
        <f>AW109-AS109</f>
        <v>0</v>
      </c>
    </row>
    <row r="110" spans="1:52" x14ac:dyDescent="0.25">
      <c r="A110" s="50" t="s">
        <v>97</v>
      </c>
      <c r="C110" s="17"/>
      <c r="D110" s="17"/>
      <c r="E110" s="34">
        <f>-ROUND(_xll.HPVAL($E$6,$E$7,$A$110,$E$8,"YTD","CORP")/1000000,1)</f>
        <v>0</v>
      </c>
      <c r="G110" s="54">
        <f>E110</f>
        <v>0</v>
      </c>
      <c r="H110" s="9"/>
      <c r="I110" s="34">
        <f>-ROUND(_xll.HPVAL($G$6,$G$7,$A$110,$G$8,"YTD","CORP")/1000000,1)</f>
        <v>0</v>
      </c>
      <c r="J110" s="24"/>
      <c r="K110" s="54">
        <f>I110-G110</f>
        <v>0</v>
      </c>
      <c r="M110" s="34">
        <f>-ROUND(_xll.HPVAL($I$6,$I$7,$A$110,$I$8,"YTD","CORP")/1000000,1)</f>
        <v>0</v>
      </c>
      <c r="N110" s="24"/>
      <c r="O110" s="44">
        <f>M110-I110</f>
        <v>0</v>
      </c>
      <c r="Q110" s="34">
        <f>-ROUND(_xll.HPVAL($K$6,$K$7,$A$110,$K$8,"YTD","CORP")/1000000,1)</f>
        <v>0</v>
      </c>
      <c r="R110" s="24"/>
      <c r="S110" s="44">
        <f>Q110-M110</f>
        <v>0</v>
      </c>
      <c r="U110" s="34">
        <f>-ROUND(_xll.HPVAL($M$6,$M$7,$A$110,$M$8,"YTD","CORP")/1000000,1)</f>
        <v>0</v>
      </c>
      <c r="V110" s="24"/>
      <c r="W110" s="44">
        <f>U110-Q110</f>
        <v>0</v>
      </c>
      <c r="Y110" s="34">
        <f>-ROUND(_xll.HPVAL($W$6,$W$7,$A$110,$W$8,"YTD","CORP")/1000000,1)</f>
        <v>0</v>
      </c>
      <c r="Z110" s="24"/>
      <c r="AA110" s="44">
        <f>Y110-U110</f>
        <v>0</v>
      </c>
      <c r="AC110" s="34">
        <f>-ROUND(_xll.HPVAL($Q$6,$Q$7,$A$110,$Q$8,"YTD","CORP")/1000000,1)</f>
        <v>0</v>
      </c>
      <c r="AD110" s="24"/>
      <c r="AE110" s="44">
        <f>AC110-Y110</f>
        <v>0</v>
      </c>
      <c r="AG110" s="34">
        <f>-ROUND(_xll.HPVAL($S$6,$S$7,$A$110,$S$8,"YTD","CORP")/1000000,1)</f>
        <v>0</v>
      </c>
      <c r="AH110" s="24"/>
      <c r="AI110" s="44">
        <f>AG110-AC110</f>
        <v>0</v>
      </c>
      <c r="AK110" s="34">
        <f>-ROUND(_xll.HPVAL($U$6,$U$7,$A$110,$U$8,"YTD","CORP")/1000000,1)</f>
        <v>0</v>
      </c>
      <c r="AL110" s="24"/>
      <c r="AM110" s="44">
        <f>AK110-AG110</f>
        <v>0</v>
      </c>
      <c r="AO110" s="34">
        <f>-ROUND(_xll.HPVAL($W$6,$W$7,$A$110,$W$8,"YTD","CORP")/1000000,1)</f>
        <v>0</v>
      </c>
      <c r="AP110" s="24"/>
      <c r="AQ110" s="44">
        <f>AO110-AK110</f>
        <v>0</v>
      </c>
      <c r="AS110" s="34">
        <f>-ROUND(_xll.HPVAL($Y$6,$Y$7,$A$110,$Y$8,"YTD","CORP")/1000000,1)</f>
        <v>0</v>
      </c>
      <c r="AT110" s="24"/>
      <c r="AU110" s="44">
        <f>AS110-AO110</f>
        <v>0</v>
      </c>
      <c r="AW110" s="34">
        <f>-ROUND(_xll.HPVAL($AA$6,$AA$7,$A$110,$AA$8,"YTD","CORP")/1000000,1)</f>
        <v>0</v>
      </c>
      <c r="AX110" s="24"/>
      <c r="AY110" s="44">
        <f>AW110-AS110</f>
        <v>0</v>
      </c>
      <c r="AZ110" s="36"/>
    </row>
    <row r="111" spans="1:52" ht="13.8" thickBot="1" x14ac:dyDescent="0.3">
      <c r="A111" s="9" t="s">
        <v>90</v>
      </c>
      <c r="C111" s="17"/>
      <c r="D111" s="17"/>
      <c r="E111" s="17"/>
      <c r="G111" s="55">
        <f>SUM(G108:G110)</f>
        <v>-0.2</v>
      </c>
      <c r="H111" s="9"/>
      <c r="I111" s="17"/>
      <c r="J111" s="24"/>
      <c r="K111" s="55">
        <f>SUM(K108:K110)</f>
        <v>0</v>
      </c>
      <c r="M111" s="17"/>
      <c r="N111" s="24"/>
      <c r="O111" s="55">
        <f>SUM(O108:O110)</f>
        <v>-0.2</v>
      </c>
      <c r="Q111" s="17"/>
      <c r="R111" s="24"/>
      <c r="S111" s="55">
        <f>SUM(S108:S110)</f>
        <v>0.4</v>
      </c>
      <c r="U111" s="17"/>
      <c r="V111" s="24"/>
      <c r="W111" s="55">
        <f>SUM(W108:W110)</f>
        <v>0</v>
      </c>
      <c r="Y111" s="17"/>
      <c r="Z111" s="24"/>
      <c r="AA111" s="55">
        <f>SUM(AA108:AA110)</f>
        <v>0</v>
      </c>
      <c r="AC111" s="17"/>
      <c r="AD111" s="24"/>
      <c r="AE111" s="55">
        <f>SUM(AE108:AE110)</f>
        <v>0</v>
      </c>
      <c r="AG111" s="17"/>
      <c r="AH111" s="24"/>
      <c r="AI111" s="55">
        <f>SUM(AI108:AI110)</f>
        <v>0</v>
      </c>
      <c r="AK111" s="17"/>
      <c r="AL111" s="24"/>
      <c r="AM111" s="55">
        <f>SUM(AM108:AM110)</f>
        <v>0</v>
      </c>
      <c r="AO111" s="17"/>
      <c r="AP111" s="24"/>
      <c r="AQ111" s="55">
        <f>SUM(AQ108:AQ110)</f>
        <v>0</v>
      </c>
      <c r="AS111" s="17"/>
      <c r="AT111" s="24"/>
      <c r="AU111" s="55">
        <f>SUM(AU108:AU110)</f>
        <v>0</v>
      </c>
      <c r="AW111" s="17"/>
      <c r="AX111" s="24"/>
      <c r="AY111" s="55">
        <f>SUM(AY108:AY110)</f>
        <v>0</v>
      </c>
      <c r="AZ111" s="36"/>
    </row>
    <row r="112" spans="1:52" ht="13.8" thickTop="1" x14ac:dyDescent="0.25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5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5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5">
      <c r="A115" s="50" t="s">
        <v>98</v>
      </c>
      <c r="C115" s="17"/>
      <c r="D115" s="17"/>
      <c r="E115" s="17">
        <f>-ROUND(_xll.HPVAL($E$6,$E$7,$A$115,$E$8,"YTD","CORP")/1000000,1)</f>
        <v>0</v>
      </c>
      <c r="G115" s="44">
        <f t="shared" ref="G115:G120" si="23">E115</f>
        <v>0</v>
      </c>
      <c r="H115" s="9"/>
      <c r="I115" s="17">
        <f>-ROUND(_xll.HPVAL($G$6,$G$7,$A$115,$G$8,"YTD","CORP")/1000000,1)</f>
        <v>0</v>
      </c>
      <c r="J115" s="24"/>
      <c r="K115" s="44">
        <f t="shared" ref="K115:K120" si="24">I115-G115</f>
        <v>0</v>
      </c>
      <c r="M115" s="17">
        <f>-ROUND(_xll.HPVAL($I$6,$I$7,$A$115,$I$8,"YTD","CORP")/1000000,1)</f>
        <v>0</v>
      </c>
      <c r="N115" s="24"/>
      <c r="O115" s="44">
        <f t="shared" ref="O115:O120" si="25">M115-I115</f>
        <v>0</v>
      </c>
      <c r="Q115" s="17">
        <f>-ROUND(_xll.HPVAL($K$6,$K$7,$A$115,$K$8,"YTD","CORP")/1000000,1)</f>
        <v>0</v>
      </c>
      <c r="R115" s="24"/>
      <c r="S115" s="44">
        <f t="shared" ref="S115:S120" si="26">Q115-M115</f>
        <v>0</v>
      </c>
      <c r="U115" s="17">
        <f>-ROUND(_xll.HPVAL($M$6,$M$7,$A$115,$M$8,"YTD","CORP")/1000000,1)</f>
        <v>0</v>
      </c>
      <c r="V115" s="24"/>
      <c r="W115" s="44">
        <f t="shared" ref="W115:W120" si="27">U115-Q115</f>
        <v>0</v>
      </c>
      <c r="Y115" s="17">
        <f>-ROUND(_xll.HPVAL($W$6,$W$7,$A$115,$W$8,"YTD","CORP")/1000000,1)</f>
        <v>0</v>
      </c>
      <c r="Z115" s="24"/>
      <c r="AA115" s="44">
        <f t="shared" ref="AA115:AA120" si="28">Y115-U115</f>
        <v>0</v>
      </c>
      <c r="AC115" s="17">
        <f>-ROUND(_xll.HPVAL($Q$6,$Q$7,$A$115,$Q$8,"YTD","CORP")/1000000,1)</f>
        <v>0</v>
      </c>
      <c r="AD115" s="24"/>
      <c r="AE115" s="44">
        <f t="shared" ref="AE115:AE120" si="29">AC115-Y115</f>
        <v>0</v>
      </c>
      <c r="AG115" s="17">
        <f>-ROUND(_xll.HPVAL($S$6,$S$7,$A$115,$S$8,"YTD","CORP")/1000000,1)</f>
        <v>0</v>
      </c>
      <c r="AH115" s="24"/>
      <c r="AI115" s="44">
        <f t="shared" ref="AI115:AI120" si="30">AG115-AC115</f>
        <v>0</v>
      </c>
      <c r="AK115" s="17">
        <f>-ROUND(_xll.HPVAL($U$6,$U$7,$A$115,$U$8,"YTD","CORP")/1000000,1)</f>
        <v>0</v>
      </c>
      <c r="AL115" s="24"/>
      <c r="AM115" s="44">
        <f t="shared" ref="AM115:AM120" si="31">AK115-AG115</f>
        <v>0</v>
      </c>
      <c r="AO115" s="17">
        <f>-ROUND(_xll.HPVAL($W$6,$W$7,$A$115,$W$8,"YTD","CORP")/1000000,1)</f>
        <v>0</v>
      </c>
      <c r="AP115" s="24"/>
      <c r="AQ115" s="44">
        <f t="shared" ref="AQ115:AQ120" si="32">AO115-AK115</f>
        <v>0</v>
      </c>
      <c r="AS115" s="17">
        <f>-ROUND(_xll.HPVAL($Y$6,$Y$7,$A$115,$Y$8,"YTD","CORP")/1000000,1)</f>
        <v>0</v>
      </c>
      <c r="AT115" s="24"/>
      <c r="AU115" s="44">
        <f t="shared" ref="AU115:AU120" si="33">AS115-AO115</f>
        <v>0</v>
      </c>
      <c r="AW115" s="17">
        <f>-ROUND(_xll.HPVAL($AA$6,$AA$7,$A$115,$AA$8,"YTD","CORP")/1000000,1)</f>
        <v>0</v>
      </c>
      <c r="AX115" s="24"/>
      <c r="AY115" s="44">
        <f t="shared" ref="AY115:AY120" si="34">AW115-AS115</f>
        <v>0</v>
      </c>
    </row>
    <row r="116" spans="1:51" x14ac:dyDescent="0.25">
      <c r="A116" s="50" t="s">
        <v>99</v>
      </c>
      <c r="C116" s="17"/>
      <c r="D116" s="17"/>
      <c r="E116" s="17">
        <f>-ROUND(_xll.HPVAL($E$6,$E$7,$A$116,$E$8,"YTD","CORP")/1000000,1)</f>
        <v>0</v>
      </c>
      <c r="G116" s="44">
        <f t="shared" si="23"/>
        <v>0</v>
      </c>
      <c r="H116" s="9"/>
      <c r="I116" s="17">
        <f>-ROUND(_xll.HPVAL($G$6,$G$7,$A$116,$G$8,"YTD","CORP")/1000000,1)</f>
        <v>0</v>
      </c>
      <c r="J116" s="24"/>
      <c r="K116" s="44">
        <f t="shared" si="24"/>
        <v>0</v>
      </c>
      <c r="M116" s="17">
        <f>-ROUND(_xll.HPVAL($I$6,$I$7,$A$116,$I$8,"YTD","CORP")/1000000,1)</f>
        <v>0</v>
      </c>
      <c r="N116" s="24"/>
      <c r="O116" s="44">
        <f t="shared" si="25"/>
        <v>0</v>
      </c>
      <c r="Q116" s="17">
        <f>-ROUND(_xll.HPVAL($K$6,$K$7,$A$116,$K$8,"YTD","CORP")/1000000,1)</f>
        <v>0</v>
      </c>
      <c r="R116" s="24"/>
      <c r="S116" s="44">
        <f t="shared" si="26"/>
        <v>0</v>
      </c>
      <c r="U116" s="17">
        <f>-ROUND(_xll.HPVAL($M$6,$M$7,$A$116,$M$8,"YTD","CORP")/1000000,1)</f>
        <v>0</v>
      </c>
      <c r="V116" s="24"/>
      <c r="W116" s="44">
        <f t="shared" si="27"/>
        <v>0</v>
      </c>
      <c r="Y116" s="17">
        <f>-ROUND(_xll.HPVAL($W$6,$W$7,$A$116,$W$8,"YTD","CORP")/1000000,1)</f>
        <v>0</v>
      </c>
      <c r="Z116" s="24"/>
      <c r="AA116" s="44">
        <f t="shared" si="28"/>
        <v>0</v>
      </c>
      <c r="AC116" s="17">
        <f>-ROUND(_xll.HPVAL($Q$6,$Q$7,$A$116,$Q$8,"YTD","CORP")/1000000,1)</f>
        <v>0</v>
      </c>
      <c r="AD116" s="24"/>
      <c r="AE116" s="44">
        <f t="shared" si="29"/>
        <v>0</v>
      </c>
      <c r="AG116" s="17">
        <f>-ROUND(_xll.HPVAL($S$6,$S$7,$A$116,$S$8,"YTD","CORP")/1000000,1)</f>
        <v>0</v>
      </c>
      <c r="AH116" s="24"/>
      <c r="AI116" s="44">
        <f t="shared" si="30"/>
        <v>0</v>
      </c>
      <c r="AK116" s="17">
        <f>-ROUND(_xll.HPVAL($U$6,$U$7,$A$116,$U$8,"YTD","CORP")/1000000,1)</f>
        <v>0</v>
      </c>
      <c r="AL116" s="24"/>
      <c r="AM116" s="44">
        <f t="shared" si="31"/>
        <v>0</v>
      </c>
      <c r="AO116" s="17">
        <f>-ROUND(_xll.HPVAL($W$6,$W$7,$A$116,$W$8,"YTD","CORP")/1000000,1)</f>
        <v>0</v>
      </c>
      <c r="AP116" s="24"/>
      <c r="AQ116" s="44">
        <f t="shared" si="32"/>
        <v>0</v>
      </c>
      <c r="AS116" s="17">
        <f>-ROUND(_xll.HPVAL($Y$6,$Y$7,$A$116,$Y$8,"YTD","CORP")/1000000,1)</f>
        <v>0</v>
      </c>
      <c r="AT116" s="24"/>
      <c r="AU116" s="44">
        <f t="shared" si="33"/>
        <v>0</v>
      </c>
      <c r="AW116" s="17">
        <f>-ROUND(_xll.HPVAL($AA$6,$AA$7,$A$116,$AA$8,"YTD","CORP")/1000000,1)</f>
        <v>0</v>
      </c>
      <c r="AX116" s="24"/>
      <c r="AY116" s="44">
        <f t="shared" si="34"/>
        <v>0</v>
      </c>
    </row>
    <row r="117" spans="1:51" x14ac:dyDescent="0.25">
      <c r="A117" s="50" t="s">
        <v>100</v>
      </c>
      <c r="C117" s="17"/>
      <c r="D117" s="17"/>
      <c r="E117" s="17">
        <f>-ROUND(_xll.HPVAL($E$6,$E$7,$A$117,$E$8,"YTD","CORP")/1000000,1)</f>
        <v>-0.7</v>
      </c>
      <c r="G117" s="44">
        <f t="shared" si="23"/>
        <v>-0.7</v>
      </c>
      <c r="H117" s="9"/>
      <c r="I117" s="17">
        <f>-ROUND(_xll.HPVAL($G$6,$G$7,$A$117,$G$8,"YTD","CORP")/1000000,1)</f>
        <v>-1.2</v>
      </c>
      <c r="J117" s="24"/>
      <c r="K117" s="44">
        <f t="shared" si="24"/>
        <v>-0.5</v>
      </c>
      <c r="M117" s="17">
        <f>-ROUND(_xll.HPVAL($I$6,$I$7,$A$117,$I$8,"YTD","CORP")/1000000,1)</f>
        <v>-1.8</v>
      </c>
      <c r="N117" s="24"/>
      <c r="O117" s="44">
        <f t="shared" si="25"/>
        <v>-0.60000000000000009</v>
      </c>
      <c r="Q117" s="17">
        <f>-ROUND(_xll.HPVAL($K$6,$K$7,$A$117,$K$8,"YTD","CORP")/1000000,1)</f>
        <v>0</v>
      </c>
      <c r="R117" s="24"/>
      <c r="S117" s="44">
        <f t="shared" si="26"/>
        <v>1.8</v>
      </c>
      <c r="U117" s="17">
        <f>-ROUND(_xll.HPVAL($M$6,$M$7,$A$117,$M$8,"YTD","CORP")/1000000,1)</f>
        <v>0</v>
      </c>
      <c r="V117" s="24"/>
      <c r="W117" s="44">
        <f t="shared" si="27"/>
        <v>0</v>
      </c>
      <c r="Y117" s="17">
        <f>-ROUND(_xll.HPVAL($W$6,$W$7,$A$117,$W$8,"YTD","CORP")/1000000,1)</f>
        <v>0</v>
      </c>
      <c r="Z117" s="24"/>
      <c r="AA117" s="44">
        <f t="shared" si="28"/>
        <v>0</v>
      </c>
      <c r="AC117" s="17">
        <f>-ROUND(_xll.HPVAL($Q$6,$Q$7,$A$117,$Q$8,"YTD","CORP")/1000000,1)</f>
        <v>0</v>
      </c>
      <c r="AD117" s="24"/>
      <c r="AE117" s="44">
        <f t="shared" si="29"/>
        <v>0</v>
      </c>
      <c r="AG117" s="17">
        <f>-ROUND(_xll.HPVAL($S$6,$S$7,$A$117,$S$8,"YTD","CORP")/1000000,1)</f>
        <v>0</v>
      </c>
      <c r="AH117" s="24"/>
      <c r="AI117" s="44">
        <f t="shared" si="30"/>
        <v>0</v>
      </c>
      <c r="AK117" s="17">
        <f>-ROUND(_xll.HPVAL($U$6,$U$7,$A$117,$U$8,"YTD","CORP")/1000000,1)</f>
        <v>0</v>
      </c>
      <c r="AL117" s="24"/>
      <c r="AM117" s="44">
        <f t="shared" si="31"/>
        <v>0</v>
      </c>
      <c r="AO117" s="17">
        <f>-ROUND(_xll.HPVAL($W$6,$W$7,$A$117,$W$8,"YTD","CORP")/1000000,1)</f>
        <v>0</v>
      </c>
      <c r="AP117" s="24"/>
      <c r="AQ117" s="44">
        <f t="shared" si="32"/>
        <v>0</v>
      </c>
      <c r="AS117" s="17">
        <f>-ROUND(_xll.HPVAL($Y$6,$Y$7,$A$117,$Y$8,"YTD","CORP")/1000000,1)</f>
        <v>0</v>
      </c>
      <c r="AT117" s="24"/>
      <c r="AU117" s="44">
        <f t="shared" si="33"/>
        <v>0</v>
      </c>
      <c r="AW117" s="17">
        <f>-ROUND(_xll.HPVAL($AA$6,$AA$7,$A$117,$AA$8,"YTD","CORP")/1000000,1)</f>
        <v>0</v>
      </c>
      <c r="AX117" s="24"/>
      <c r="AY117" s="44">
        <f t="shared" si="34"/>
        <v>0</v>
      </c>
    </row>
    <row r="118" spans="1:51" x14ac:dyDescent="0.25">
      <c r="A118" s="50" t="s">
        <v>101</v>
      </c>
      <c r="C118" s="17"/>
      <c r="D118" s="17"/>
      <c r="E118" s="17">
        <f>-ROUND(_xll.HPVAL($E$6,$E$7,$A$118,$E$8,"YTD","CORP")/1000000,1)</f>
        <v>0</v>
      </c>
      <c r="G118" s="44">
        <f t="shared" si="23"/>
        <v>0</v>
      </c>
      <c r="H118" s="9"/>
      <c r="I118" s="17">
        <f>-ROUND(_xll.HPVAL($G$6,$G$7,$A$118,$G$8,"YTD","CORP")/1000000,1)</f>
        <v>0</v>
      </c>
      <c r="J118" s="24"/>
      <c r="K118" s="44">
        <f t="shared" si="24"/>
        <v>0</v>
      </c>
      <c r="M118" s="17">
        <f>-ROUND(_xll.HPVAL($I$6,$I$7,$A$118,$I$8,"YTD","CORP")/1000000,1)</f>
        <v>0</v>
      </c>
      <c r="N118" s="24"/>
      <c r="O118" s="44">
        <f t="shared" si="25"/>
        <v>0</v>
      </c>
      <c r="Q118" s="17">
        <f>-ROUND(_xll.HPVAL($K$6,$K$7,$A$118,$K$8,"YTD","CORP")/1000000,1)</f>
        <v>0</v>
      </c>
      <c r="R118" s="24"/>
      <c r="S118" s="44">
        <f t="shared" si="26"/>
        <v>0</v>
      </c>
      <c r="U118" s="17">
        <f>-ROUND(_xll.HPVAL($M$6,$M$7,$A$118,$M$8,"YTD","CORP")/1000000,1)</f>
        <v>0</v>
      </c>
      <c r="V118" s="24"/>
      <c r="W118" s="44">
        <f t="shared" si="27"/>
        <v>0</v>
      </c>
      <c r="Y118" s="17">
        <f>-ROUND(_xll.HPVAL($W$6,$W$7,$A$118,$W$8,"YTD","CORP")/1000000,1)</f>
        <v>0</v>
      </c>
      <c r="Z118" s="24"/>
      <c r="AA118" s="44">
        <f t="shared" si="28"/>
        <v>0</v>
      </c>
      <c r="AC118" s="17">
        <f>-ROUND(_xll.HPVAL($Q$6,$Q$7,$A$118,$Q$8,"YTD","CORP")/1000000,1)</f>
        <v>0</v>
      </c>
      <c r="AD118" s="24"/>
      <c r="AE118" s="44">
        <f t="shared" si="29"/>
        <v>0</v>
      </c>
      <c r="AG118" s="17">
        <f>-ROUND(_xll.HPVAL($S$6,$S$7,$A$118,$S$8,"YTD","CORP")/1000000,1)</f>
        <v>0</v>
      </c>
      <c r="AH118" s="24"/>
      <c r="AI118" s="44">
        <f t="shared" si="30"/>
        <v>0</v>
      </c>
      <c r="AK118" s="17">
        <f>-ROUND(_xll.HPVAL($U$6,$U$7,$A$118,$U$8,"YTD","CORP")/1000000,1)</f>
        <v>0</v>
      </c>
      <c r="AL118" s="24"/>
      <c r="AM118" s="44">
        <f t="shared" si="31"/>
        <v>0</v>
      </c>
      <c r="AO118" s="17">
        <f>-ROUND(_xll.HPVAL($W$6,$W$7,$A$118,$W$8,"YTD","CORP")/1000000,1)</f>
        <v>0</v>
      </c>
      <c r="AP118" s="24"/>
      <c r="AQ118" s="44">
        <f t="shared" si="32"/>
        <v>0</v>
      </c>
      <c r="AS118" s="17">
        <f>-ROUND(_xll.HPVAL($Y$6,$Y$7,$A$118,$Y$8,"YTD","CORP")/1000000,1)</f>
        <v>0</v>
      </c>
      <c r="AT118" s="24"/>
      <c r="AU118" s="44">
        <f t="shared" si="33"/>
        <v>0</v>
      </c>
      <c r="AW118" s="17">
        <f>-ROUND(_xll.HPVAL($AA$6,$AA$7,$A$118,$AA$8,"YTD","CORP")/1000000,1)</f>
        <v>0</v>
      </c>
      <c r="AX118" s="24"/>
      <c r="AY118" s="44">
        <f t="shared" si="34"/>
        <v>0</v>
      </c>
    </row>
    <row r="119" spans="1:51" x14ac:dyDescent="0.25">
      <c r="A119" s="50" t="s">
        <v>102</v>
      </c>
      <c r="C119" s="17"/>
      <c r="D119" s="17"/>
      <c r="E119" s="17">
        <f>-ROUND(_xll.HPVAL($E$6,$E$7,$A$119,$E$8,"YTD","CORP")/1000000,1)</f>
        <v>0</v>
      </c>
      <c r="G119" s="44">
        <f t="shared" si="23"/>
        <v>0</v>
      </c>
      <c r="H119" s="9"/>
      <c r="I119" s="17">
        <f>-ROUND(_xll.HPVAL($G$6,$G$7,$A$119,$G$8,"YTD","CORP")/1000000,1)</f>
        <v>0</v>
      </c>
      <c r="J119" s="24"/>
      <c r="K119" s="44">
        <f t="shared" si="24"/>
        <v>0</v>
      </c>
      <c r="M119" s="17">
        <f>-ROUND(_xll.HPVAL($I$6,$I$7,$A$119,$I$8,"YTD","CORP")/1000000,1)</f>
        <v>0</v>
      </c>
      <c r="N119" s="24"/>
      <c r="O119" s="44">
        <f t="shared" si="25"/>
        <v>0</v>
      </c>
      <c r="Q119" s="17">
        <f>-ROUND(_xll.HPVAL($K$6,$K$7,$A$119,$K$8,"YTD","CORP")/1000000,1)</f>
        <v>0</v>
      </c>
      <c r="R119" s="24"/>
      <c r="S119" s="44">
        <f t="shared" si="26"/>
        <v>0</v>
      </c>
      <c r="U119" s="17">
        <f>-ROUND(_xll.HPVAL($M$6,$M$7,$A$119,$M$8,"YTD","CORP")/1000000,1)</f>
        <v>0</v>
      </c>
      <c r="V119" s="24"/>
      <c r="W119" s="44">
        <f t="shared" si="27"/>
        <v>0</v>
      </c>
      <c r="Y119" s="17">
        <f>-ROUND(_xll.HPVAL($W$6,$W$7,$A$119,$W$8,"YTD","CORP")/1000000,1)</f>
        <v>0</v>
      </c>
      <c r="Z119" s="24"/>
      <c r="AA119" s="44">
        <f t="shared" si="28"/>
        <v>0</v>
      </c>
      <c r="AC119" s="17">
        <f>-ROUND(_xll.HPVAL($Q$6,$Q$7,$A$119,$Q$8,"YTD","CORP")/1000000,1)</f>
        <v>0</v>
      </c>
      <c r="AD119" s="24"/>
      <c r="AE119" s="44">
        <f t="shared" si="29"/>
        <v>0</v>
      </c>
      <c r="AG119" s="17">
        <f>-ROUND(_xll.HPVAL($S$6,$S$7,$A$119,$S$8,"YTD","CORP")/1000000,1)</f>
        <v>0</v>
      </c>
      <c r="AH119" s="24"/>
      <c r="AI119" s="44">
        <f t="shared" si="30"/>
        <v>0</v>
      </c>
      <c r="AK119" s="17">
        <f>-ROUND(_xll.HPVAL($U$6,$U$7,$A$119,$U$8,"YTD","CORP")/1000000,1)</f>
        <v>0</v>
      </c>
      <c r="AL119" s="24"/>
      <c r="AM119" s="44">
        <f t="shared" si="31"/>
        <v>0</v>
      </c>
      <c r="AO119" s="17">
        <f>-ROUND(_xll.HPVAL($W$6,$W$7,$A$119,$W$8,"YTD","CORP")/1000000,1)</f>
        <v>0</v>
      </c>
      <c r="AP119" s="24"/>
      <c r="AQ119" s="44">
        <f t="shared" si="32"/>
        <v>0</v>
      </c>
      <c r="AS119" s="17">
        <f>-ROUND(_xll.HPVAL($Y$6,$Y$7,$A$119,$Y$8,"YTD","CORP")/1000000,1)</f>
        <v>0</v>
      </c>
      <c r="AT119" s="24"/>
      <c r="AU119" s="44">
        <f t="shared" si="33"/>
        <v>0</v>
      </c>
      <c r="AW119" s="17">
        <f>-ROUND(_xll.HPVAL($AA$6,$AA$7,$A$119,$AA$8,"YTD","CORP")/1000000,1)</f>
        <v>0</v>
      </c>
      <c r="AX119" s="24"/>
      <c r="AY119" s="44">
        <f t="shared" si="34"/>
        <v>0</v>
      </c>
    </row>
    <row r="120" spans="1:51" x14ac:dyDescent="0.25">
      <c r="A120" s="50" t="s">
        <v>103</v>
      </c>
      <c r="C120" s="17"/>
      <c r="D120" s="17"/>
      <c r="E120" s="17">
        <f>-ROUND(_xll.HPVAL($E$6,$E$7,$A$120,$E$8,"YTD","CORP")/1000000,1)</f>
        <v>0</v>
      </c>
      <c r="G120" s="54">
        <f t="shared" si="23"/>
        <v>0</v>
      </c>
      <c r="H120" s="9"/>
      <c r="I120" s="17">
        <f>-ROUND(_xll.HPVAL($G$6,$G$7,$A$120,$G$8,"YTD","CORP")/1000000,1)</f>
        <v>0</v>
      </c>
      <c r="J120" s="24"/>
      <c r="K120" s="54">
        <f t="shared" si="24"/>
        <v>0</v>
      </c>
      <c r="M120" s="17">
        <f>-ROUND(_xll.HPVAL($I$6,$I$7,$A$120,$I$8,"YTD","CORP")/1000000,1)</f>
        <v>0</v>
      </c>
      <c r="N120" s="24"/>
      <c r="O120" s="44">
        <f t="shared" si="25"/>
        <v>0</v>
      </c>
      <c r="Q120" s="17">
        <f>-ROUND(_xll.HPVAL($K$6,$K$7,$A$120,$K$8,"YTD","CORP")/1000000,1)</f>
        <v>0</v>
      </c>
      <c r="R120" s="24"/>
      <c r="S120" s="44">
        <f t="shared" si="26"/>
        <v>0</v>
      </c>
      <c r="U120" s="17">
        <f>-ROUND(_xll.HPVAL($M$6,$M$7,$A$120,$M$8,"YTD","CORP")/1000000,1)</f>
        <v>0</v>
      </c>
      <c r="V120" s="24"/>
      <c r="W120" s="44">
        <f t="shared" si="27"/>
        <v>0</v>
      </c>
      <c r="Y120" s="17">
        <f>-ROUND(_xll.HPVAL($W$6,$W$7,$A$120,$W$8,"YTD","CORP")/1000000,1)</f>
        <v>0</v>
      </c>
      <c r="Z120" s="24"/>
      <c r="AA120" s="44">
        <f t="shared" si="28"/>
        <v>0</v>
      </c>
      <c r="AC120" s="17">
        <f>-ROUND(_xll.HPVAL($Q$6,$Q$7,$A$120,$Q$8,"YTD","CORP")/1000000,1)</f>
        <v>0</v>
      </c>
      <c r="AD120" s="24"/>
      <c r="AE120" s="44">
        <f t="shared" si="29"/>
        <v>0</v>
      </c>
      <c r="AG120" s="17">
        <f>-ROUND(_xll.HPVAL($S$6,$S$7,$A$120,$S$8,"YTD","CORP")/1000000,1)</f>
        <v>0</v>
      </c>
      <c r="AH120" s="24"/>
      <c r="AI120" s="44">
        <f t="shared" si="30"/>
        <v>0</v>
      </c>
      <c r="AK120" s="17">
        <f>-ROUND(_xll.HPVAL($U$6,$U$7,$A$120,$U$8,"YTD","CORP")/1000000,1)</f>
        <v>0</v>
      </c>
      <c r="AL120" s="24"/>
      <c r="AM120" s="44">
        <f t="shared" si="31"/>
        <v>0</v>
      </c>
      <c r="AO120" s="17">
        <f>-ROUND(_xll.HPVAL($W$6,$W$7,$A$120,$W$8,"YTD","CORP")/1000000,1)</f>
        <v>0</v>
      </c>
      <c r="AP120" s="24"/>
      <c r="AQ120" s="44">
        <f t="shared" si="32"/>
        <v>0</v>
      </c>
      <c r="AS120" s="17">
        <f>-ROUND(_xll.HPVAL($Y$6,$Y$7,$A$120,$Y$8,"YTD","CORP")/1000000,1)</f>
        <v>0</v>
      </c>
      <c r="AT120" s="24"/>
      <c r="AU120" s="44">
        <f t="shared" si="33"/>
        <v>0</v>
      </c>
      <c r="AW120" s="17">
        <f>-ROUND(_xll.HPVAL($AA$6,$AA$7,$A$120,$AA$8,"YTD","CORP")/1000000,1)</f>
        <v>0</v>
      </c>
      <c r="AX120" s="24"/>
      <c r="AY120" s="44">
        <f t="shared" si="34"/>
        <v>0</v>
      </c>
    </row>
    <row r="121" spans="1:51" ht="13.8" thickBot="1" x14ac:dyDescent="0.3">
      <c r="A121" s="41" t="s">
        <v>90</v>
      </c>
      <c r="G121" s="46">
        <f>SUM(G115:G120)</f>
        <v>-0.7</v>
      </c>
      <c r="K121" s="46">
        <f>SUM(K115:K120)</f>
        <v>-0.5</v>
      </c>
      <c r="O121" s="46">
        <f>SUM(O115:O120)</f>
        <v>-0.60000000000000009</v>
      </c>
      <c r="S121" s="46">
        <f>SUM(S115:S120)</f>
        <v>1.8</v>
      </c>
      <c r="W121" s="46">
        <f>SUM(W115:W120)</f>
        <v>0</v>
      </c>
      <c r="AA121" s="46">
        <f>SUM(AA115:AA120)</f>
        <v>0</v>
      </c>
      <c r="AE121" s="46">
        <f>SUM(AE115:AE120)</f>
        <v>0</v>
      </c>
      <c r="AI121" s="46">
        <f>SUM(AI115:AI120)</f>
        <v>0</v>
      </c>
      <c r="AM121" s="46">
        <f>SUM(AM115:AM120)</f>
        <v>0</v>
      </c>
      <c r="AQ121" s="46">
        <f>SUM(AQ115:AQ120)</f>
        <v>0</v>
      </c>
      <c r="AU121" s="46">
        <f>SUM(AU115:AU120)</f>
        <v>0</v>
      </c>
      <c r="AY121" s="46">
        <f>SUM(AY115:AY120)</f>
        <v>0</v>
      </c>
    </row>
    <row r="122" spans="1:51" ht="13.8" thickTop="1" x14ac:dyDescent="0.25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Total</vt:lpstr>
      <vt:lpstr>ETS-EGPG4</vt:lpstr>
      <vt:lpstr>Americas-ESGVC4</vt:lpstr>
      <vt:lpstr>Europe-ECINT4</vt:lpstr>
      <vt:lpstr>Global Assets-EGA4</vt:lpstr>
      <vt:lpstr>EGM-EGBLM4</vt:lpstr>
      <vt:lpstr>EIM-EIM4</vt:lpstr>
      <vt:lpstr>Networks-ENTWK4</vt:lpstr>
      <vt:lpstr>EES-RETAIL4</vt:lpstr>
      <vt:lpstr>EEOS-EENGC4</vt:lpstr>
      <vt:lpstr>EBS-ECI4</vt:lpstr>
      <vt:lpstr>EGEP-EGEPG4</vt:lpstr>
      <vt:lpstr>EREC-EREC4</vt:lpstr>
      <vt:lpstr>Clean Fuels-EVCORP4</vt:lpstr>
      <vt:lpstr>'Americas-ESGVC4'!Print_Area</vt:lpstr>
      <vt:lpstr>'Clean Fuels-EVCORP4'!Print_Area</vt:lpstr>
      <vt:lpstr>'EBS-ECI4'!Print_Area</vt:lpstr>
      <vt:lpstr>'EEOS-EENGC4'!Print_Area</vt:lpstr>
      <vt:lpstr>'EES-RETAIL4'!Print_Area</vt:lpstr>
      <vt:lpstr>'EGEP-EGEPG4'!Print_Area</vt:lpstr>
      <vt:lpstr>'EGM-EGBLM4'!Print_Area</vt:lpstr>
      <vt:lpstr>'EIM-EIM4'!Print_Area</vt:lpstr>
      <vt:lpstr>'EREC-EREC4'!Print_Area</vt:lpstr>
      <vt:lpstr>'ETS-EGPG4'!Print_Area</vt:lpstr>
      <vt:lpstr>'Europe-ECINT4'!Print_Area</vt:lpstr>
      <vt:lpstr>'Global Assets-EGA4'!Print_Area</vt:lpstr>
      <vt:lpstr>'Networks-ENTWK4'!Print_Area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sschwar</dc:creator>
  <cp:lastModifiedBy>Havlíček Jan</cp:lastModifiedBy>
  <cp:lastPrinted>2001-04-18T00:02:31Z</cp:lastPrinted>
  <dcterms:created xsi:type="dcterms:W3CDTF">2001-03-05T20:36:41Z</dcterms:created>
  <dcterms:modified xsi:type="dcterms:W3CDTF">2023-09-10T14:58:09Z</dcterms:modified>
</cp:coreProperties>
</file>