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1340" windowHeight="6036" activeTab="1"/>
  </bookViews>
  <sheets>
    <sheet name="ITCAP Depr " sheetId="2" r:id="rId1"/>
    <sheet name="2002TWDepr" sheetId="1" r:id="rId2"/>
  </sheets>
  <externalReferences>
    <externalReference r:id="rId3"/>
    <externalReference r:id="rId4"/>
  </externalReferences>
  <definedNames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ALL">#REF!</definedName>
    <definedName name="CAP">#REF!</definedName>
    <definedName name="look">[1]summary!$D$8:$H$43</definedName>
    <definedName name="MGMT">#REF!</definedName>
    <definedName name="PDTotal">#REF!</definedName>
    <definedName name="_xlnm.Print_Area" localSheetId="1">'2002TWDepr'!$A$1:$O$45</definedName>
    <definedName name="SJ">[2]TW!#REF!</definedName>
    <definedName name="SYS">[2]TW!#REF!</definedName>
  </definedNames>
  <calcPr calcId="92512"/>
</workbook>
</file>

<file path=xl/calcChain.xml><?xml version="1.0" encoding="utf-8"?>
<calcChain xmlns="http://schemas.openxmlformats.org/spreadsheetml/2006/main">
  <c r="L12" i="1" l="1"/>
  <c r="N12" i="1"/>
  <c r="L14" i="1"/>
  <c r="N14" i="1"/>
  <c r="L16" i="1"/>
  <c r="N16" i="1"/>
  <c r="L21" i="1"/>
  <c r="N21" i="1"/>
  <c r="L24" i="1"/>
  <c r="N24" i="1"/>
  <c r="L27" i="1"/>
  <c r="N27" i="1"/>
  <c r="N33" i="1"/>
  <c r="N36" i="1"/>
  <c r="L40" i="1"/>
  <c r="N40" i="1"/>
  <c r="L42" i="1"/>
  <c r="N42" i="1"/>
  <c r="A46" i="1"/>
  <c r="G47" i="1"/>
</calcChain>
</file>

<file path=xl/sharedStrings.xml><?xml version="1.0" encoding="utf-8"?>
<sst xmlns="http://schemas.openxmlformats.org/spreadsheetml/2006/main" count="60" uniqueCount="43">
  <si>
    <t>2002 - 2003 OPERATING &amp; STRATEGIC PLAN</t>
  </si>
  <si>
    <t>DEPRECIATION FROM CAPITAL - COMMERCIAL GROUP</t>
  </si>
  <si>
    <t>($MM)</t>
  </si>
  <si>
    <t>Estimated Depreciation from 2001 Capital</t>
  </si>
  <si>
    <t>Depreciation Rate / Transmission-Onshore</t>
  </si>
  <si>
    <t>Estimated Depreciation from 2002 Capital</t>
  </si>
  <si>
    <t>Estimated Depreciation from 2003 Capital</t>
  </si>
  <si>
    <t>Total Depreciation by Year</t>
  </si>
  <si>
    <t>TRANSWESTERN PIPELINE COMPANY</t>
  </si>
  <si>
    <t>John asked for this so I am providing it for all the pipes.  This is John’s format so I hope it works for everyone.   cvb</t>
  </si>
  <si>
    <t>McCarty is asking for the Commercial BUCs to split out the capital in-service by year 2001, 2002 and 2003 and the depreciation expense for each of those years on each in-service increment.  Can that be provided too please?</t>
  </si>
  <si>
    <t>TW</t>
  </si>
  <si>
    <t>2001 Capital In-Service                    3900</t>
  </si>
  <si>
    <t xml:space="preserve">                </t>
  </si>
  <si>
    <t>2002 Capital In-Service                    6636          10284</t>
  </si>
  <si>
    <t>2003 Capital In-Service                                          0</t>
  </si>
  <si>
    <t>I have no projects with 2003 in service dates</t>
  </si>
  <si>
    <t>2003 Depr</t>
  </si>
  <si>
    <t>2002 Depr</t>
  </si>
  <si>
    <t xml:space="preserve"> </t>
  </si>
  <si>
    <t>Total Capital In Service in 2001</t>
  </si>
  <si>
    <t>Topock Lateral Increase Sept 2002 In-Service</t>
  </si>
  <si>
    <t>Red Rock Station 1,2,3 June 2002 In-Service</t>
  </si>
  <si>
    <t>Red Rock Station 4 Aug 2002 In-Service</t>
  </si>
  <si>
    <t>Discretionary Marketing Pool sept 2002 In-service</t>
  </si>
  <si>
    <t>Revenue Mgmt Systems Projects -August 2002 in Service</t>
  </si>
  <si>
    <t>Depreciation Rate / Intangible</t>
  </si>
  <si>
    <t>Other Capital-Nov In service</t>
  </si>
  <si>
    <t>A</t>
  </si>
  <si>
    <t>B</t>
  </si>
  <si>
    <t>C</t>
  </si>
  <si>
    <t xml:space="preserve">A. </t>
  </si>
  <si>
    <t>DCF Project Life</t>
  </si>
  <si>
    <t>3 years</t>
  </si>
  <si>
    <t>B.</t>
  </si>
  <si>
    <t>30 years</t>
  </si>
  <si>
    <t>C.</t>
  </si>
  <si>
    <t>5 years</t>
  </si>
  <si>
    <t>Gray Co.- In Service Nov 2001</t>
  </si>
  <si>
    <t>From IT</t>
  </si>
  <si>
    <t>From It</t>
  </si>
  <si>
    <t>$MM</t>
  </si>
  <si>
    <t>Total Depreciation by Year 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</si>
</sst>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"/>
    <numFmt numFmtId="177" formatCode="&quot;$&quot;#,##0.00"/>
  </numFmts>
  <fonts count="9" x14ac:knownFonts="1">
    <font>
      <sz val="10"/>
      <name val="Arial"/>
    </font>
    <font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u/>
      <sz val="16"/>
      <name val="Arial"/>
      <family val="2"/>
    </font>
    <font>
      <sz val="10"/>
      <name val="Arial"/>
      <family val="2"/>
    </font>
    <font>
      <u/>
      <sz val="16"/>
      <color indexed="56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6" fillId="2" borderId="0" xfId="0" applyFont="1" applyFill="1"/>
    <xf numFmtId="0" fontId="7" fillId="0" borderId="0" xfId="0" quotePrefix="1" applyFont="1" applyAlignment="1">
      <alignment horizontal="right"/>
    </xf>
    <xf numFmtId="0" fontId="7" fillId="0" borderId="0" xfId="0" quotePrefix="1" applyFont="1" applyAlignment="1">
      <alignment horizontal="center"/>
    </xf>
    <xf numFmtId="176" fontId="3" fillId="0" borderId="0" xfId="0" applyNumberFormat="1" applyFont="1"/>
    <xf numFmtId="0" fontId="8" fillId="0" borderId="0" xfId="0" applyFont="1"/>
    <xf numFmtId="176" fontId="8" fillId="0" borderId="0" xfId="0" applyNumberFormat="1" applyFont="1"/>
    <xf numFmtId="10" fontId="8" fillId="0" borderId="0" xfId="0" applyNumberFormat="1" applyFont="1"/>
    <xf numFmtId="0" fontId="7" fillId="0" borderId="0" xfId="0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1" xfId="0" applyFont="1" applyBorder="1"/>
    <xf numFmtId="176" fontId="7" fillId="0" borderId="1" xfId="0" applyNumberFormat="1" applyFont="1" applyBorder="1"/>
    <xf numFmtId="176" fontId="7" fillId="0" borderId="2" xfId="0" applyNumberFormat="1" applyFont="1" applyBorder="1"/>
    <xf numFmtId="22" fontId="5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18"/>
  <sheetViews>
    <sheetView workbookViewId="0">
      <selection activeCell="C17" sqref="C17"/>
    </sheetView>
  </sheetViews>
  <sheetFormatPr defaultRowHeight="13.2" x14ac:dyDescent="0.25"/>
  <cols>
    <col min="1" max="1" width="26.109375" customWidth="1"/>
    <col min="2" max="3" width="13.6640625" customWidth="1"/>
  </cols>
  <sheetData>
    <row r="5" spans="1:3" x14ac:dyDescent="0.25">
      <c r="A5" t="s">
        <v>9</v>
      </c>
    </row>
    <row r="8" spans="1:3" x14ac:dyDescent="0.25">
      <c r="A8" t="s">
        <v>10</v>
      </c>
    </row>
    <row r="11" spans="1:3" x14ac:dyDescent="0.25">
      <c r="B11" t="s">
        <v>11</v>
      </c>
    </row>
    <row r="12" spans="1:3" x14ac:dyDescent="0.25">
      <c r="B12" t="s">
        <v>18</v>
      </c>
      <c r="C12" t="s">
        <v>17</v>
      </c>
    </row>
    <row r="13" spans="1:3" x14ac:dyDescent="0.25">
      <c r="A13" t="s">
        <v>12</v>
      </c>
      <c r="B13">
        <v>3900</v>
      </c>
      <c r="C13">
        <v>3900</v>
      </c>
    </row>
    <row r="14" spans="1:3" x14ac:dyDescent="0.25">
      <c r="A14" t="s">
        <v>13</v>
      </c>
    </row>
    <row r="16" spans="1:3" x14ac:dyDescent="0.25">
      <c r="A16" t="s">
        <v>14</v>
      </c>
      <c r="B16">
        <v>9288</v>
      </c>
      <c r="C16">
        <v>11088</v>
      </c>
    </row>
    <row r="18" spans="1:4" x14ac:dyDescent="0.25">
      <c r="A18" t="s">
        <v>15</v>
      </c>
      <c r="B18">
        <v>0</v>
      </c>
      <c r="C18">
        <v>0</v>
      </c>
      <c r="D18" t="s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7"/>
  <sheetViews>
    <sheetView tabSelected="1" topLeftCell="A18" zoomScale="75" workbookViewId="0">
      <selection activeCell="A29" sqref="A29"/>
    </sheetView>
  </sheetViews>
  <sheetFormatPr defaultColWidth="9.109375" defaultRowHeight="13.2" x14ac:dyDescent="0.25"/>
  <cols>
    <col min="1" max="1" width="4.6640625" style="6" customWidth="1"/>
    <col min="2" max="6" width="10.6640625" style="6" customWidth="1"/>
    <col min="7" max="7" width="28.88671875" style="6" customWidth="1"/>
    <col min="8" max="8" width="6.88671875" style="6" customWidth="1"/>
    <col min="9" max="9" width="17.5546875" style="6" customWidth="1"/>
    <col min="10" max="10" width="11.109375" style="6" bestFit="1" customWidth="1"/>
    <col min="11" max="11" width="8.6640625" style="6" customWidth="1"/>
    <col min="12" max="12" width="20.6640625" style="6" customWidth="1"/>
    <col min="13" max="13" width="4.6640625" style="6" customWidth="1"/>
    <col min="14" max="14" width="20.6640625" style="6" customWidth="1"/>
    <col min="15" max="16384" width="9.109375" style="6"/>
  </cols>
  <sheetData>
    <row r="1" spans="1:15" s="1" customFormat="1" ht="22.8" x14ac:dyDescent="0.4">
      <c r="A1" s="25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s="1" customFormat="1" ht="22.8" x14ac:dyDescent="0.4">
      <c r="A2" s="25" t="s">
        <v>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22.8" x14ac:dyDescent="0.4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ht="22.8" x14ac:dyDescent="0.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0.399999999999999" x14ac:dyDescent="0.35">
      <c r="J5" s="7"/>
      <c r="K5" s="7"/>
    </row>
    <row r="6" spans="1:15" s="2" customFormat="1" ht="20.399999999999999" x14ac:dyDescent="0.35">
      <c r="J6" s="8"/>
      <c r="K6" s="8"/>
      <c r="L6" s="9">
        <v>2002</v>
      </c>
      <c r="M6" s="8"/>
      <c r="N6" s="9">
        <v>2003</v>
      </c>
      <c r="O6" s="10"/>
    </row>
    <row r="7" spans="1:15" s="2" customFormat="1" ht="20.399999999999999" x14ac:dyDescent="0.35">
      <c r="B7" s="11"/>
      <c r="C7" s="3"/>
      <c r="L7" s="12" t="s">
        <v>2</v>
      </c>
      <c r="M7" s="13"/>
      <c r="N7" s="12" t="s">
        <v>2</v>
      </c>
    </row>
    <row r="8" spans="1:15" ht="20.399999999999999" x14ac:dyDescent="0.35">
      <c r="J8" s="7"/>
      <c r="K8" s="7"/>
    </row>
    <row r="9" spans="1:15" ht="21" x14ac:dyDescent="0.4">
      <c r="B9" s="4" t="s">
        <v>3</v>
      </c>
      <c r="J9" s="7"/>
      <c r="K9" s="7"/>
      <c r="L9" s="14"/>
      <c r="N9" s="14"/>
    </row>
    <row r="10" spans="1:15" ht="20.399999999999999" x14ac:dyDescent="0.35">
      <c r="C10" s="15" t="s">
        <v>20</v>
      </c>
      <c r="I10" s="16" t="s">
        <v>19</v>
      </c>
      <c r="J10" s="7"/>
      <c r="K10" s="7"/>
    </row>
    <row r="11" spans="1:15" ht="20.399999999999999" x14ac:dyDescent="0.35">
      <c r="C11" s="15" t="s">
        <v>4</v>
      </c>
      <c r="I11" s="17">
        <v>0</v>
      </c>
      <c r="J11" s="7"/>
      <c r="K11" s="7"/>
      <c r="L11" s="18"/>
      <c r="M11" s="18"/>
      <c r="N11" s="18"/>
    </row>
    <row r="12" spans="1:15" ht="20.399999999999999" x14ac:dyDescent="0.35">
      <c r="C12" s="2" t="s">
        <v>38</v>
      </c>
      <c r="I12" s="16">
        <v>1387422</v>
      </c>
      <c r="J12" s="7"/>
      <c r="K12" s="7"/>
      <c r="L12" s="19">
        <f>I12*I13</f>
        <v>462427.75260000001</v>
      </c>
      <c r="M12" s="18"/>
      <c r="N12" s="19">
        <f>I12*I13</f>
        <v>462427.75260000001</v>
      </c>
    </row>
    <row r="13" spans="1:15" ht="20.399999999999999" x14ac:dyDescent="0.35">
      <c r="C13" s="15" t="s">
        <v>4</v>
      </c>
      <c r="H13" s="6" t="s">
        <v>28</v>
      </c>
      <c r="I13" s="17">
        <v>0.33329999999999999</v>
      </c>
      <c r="J13" s="7"/>
      <c r="K13" s="7"/>
      <c r="L13" s="18"/>
      <c r="M13" s="18"/>
      <c r="N13" s="18"/>
    </row>
    <row r="14" spans="1:15" ht="20.399999999999999" x14ac:dyDescent="0.35">
      <c r="C14" s="15" t="s">
        <v>22</v>
      </c>
      <c r="I14" s="16">
        <v>72000000</v>
      </c>
      <c r="J14" s="7"/>
      <c r="K14" s="7"/>
      <c r="L14" s="19">
        <f>I14*I15*7/12</f>
        <v>1398600</v>
      </c>
      <c r="M14" s="18"/>
      <c r="N14" s="19">
        <f>I14*I15</f>
        <v>2397600</v>
      </c>
    </row>
    <row r="15" spans="1:15" ht="20.399999999999999" x14ac:dyDescent="0.35">
      <c r="C15" s="15" t="s">
        <v>4</v>
      </c>
      <c r="H15" s="6" t="s">
        <v>29</v>
      </c>
      <c r="I15" s="17">
        <v>3.3300000000000003E-2</v>
      </c>
      <c r="J15" s="7"/>
      <c r="K15" s="7"/>
      <c r="L15" s="18"/>
      <c r="M15" s="18"/>
      <c r="N15" s="18"/>
    </row>
    <row r="16" spans="1:15" ht="20.399999999999999" x14ac:dyDescent="0.35">
      <c r="C16" s="15" t="s">
        <v>25</v>
      </c>
      <c r="I16" s="16">
        <v>305400</v>
      </c>
      <c r="J16" s="7"/>
      <c r="K16" s="7"/>
      <c r="L16" s="19">
        <f>I16*I17*5/12</f>
        <v>12725</v>
      </c>
      <c r="M16" s="19"/>
      <c r="N16" s="19">
        <f>I16*I17</f>
        <v>30540</v>
      </c>
    </row>
    <row r="17" spans="2:14" ht="20.399999999999999" x14ac:dyDescent="0.35">
      <c r="C17" s="15" t="s">
        <v>26</v>
      </c>
      <c r="I17" s="17">
        <v>0.1</v>
      </c>
      <c r="J17" s="7"/>
      <c r="K17" s="7"/>
      <c r="L17" s="18"/>
      <c r="M17" s="18"/>
      <c r="N17" s="18"/>
    </row>
    <row r="18" spans="2:14" ht="20.399999999999999" x14ac:dyDescent="0.35">
      <c r="C18" s="15" t="s">
        <v>39</v>
      </c>
      <c r="I18" s="17"/>
      <c r="J18" s="7"/>
      <c r="K18" s="7"/>
      <c r="L18" s="19">
        <v>3900</v>
      </c>
      <c r="M18" s="19"/>
      <c r="N18" s="19">
        <v>3900</v>
      </c>
    </row>
    <row r="19" spans="2:14" ht="20.399999999999999" x14ac:dyDescent="0.35">
      <c r="C19" s="15"/>
      <c r="I19" s="17"/>
      <c r="J19" s="7"/>
      <c r="K19" s="7"/>
      <c r="L19" s="18"/>
      <c r="M19" s="18"/>
      <c r="N19" s="18"/>
    </row>
    <row r="20" spans="2:14" ht="21" x14ac:dyDescent="0.4">
      <c r="B20" s="4" t="s">
        <v>5</v>
      </c>
      <c r="J20" s="7"/>
      <c r="K20" s="7"/>
      <c r="L20" s="18"/>
      <c r="M20" s="18"/>
      <c r="N20" s="18"/>
    </row>
    <row r="21" spans="2:14" ht="20.399999999999999" x14ac:dyDescent="0.35">
      <c r="C21" s="15" t="s">
        <v>23</v>
      </c>
      <c r="I21" s="16">
        <v>25000000</v>
      </c>
      <c r="J21" s="7"/>
      <c r="K21" s="7"/>
      <c r="L21" s="19">
        <f>I21*I22*5/12</f>
        <v>346875.00000000006</v>
      </c>
      <c r="M21" s="18"/>
      <c r="N21" s="20">
        <f>I21*I22</f>
        <v>832500.00000000012</v>
      </c>
    </row>
    <row r="22" spans="2:14" ht="20.399999999999999" x14ac:dyDescent="0.35">
      <c r="C22" s="15" t="s">
        <v>4</v>
      </c>
      <c r="H22" s="6" t="s">
        <v>29</v>
      </c>
      <c r="I22" s="17">
        <v>3.3300000000000003E-2</v>
      </c>
      <c r="J22" s="7"/>
      <c r="K22" s="7"/>
      <c r="L22" s="19" t="s">
        <v>19</v>
      </c>
      <c r="M22" s="18"/>
      <c r="N22" s="18"/>
    </row>
    <row r="23" spans="2:14" ht="20.399999999999999" x14ac:dyDescent="0.35">
      <c r="C23" s="15"/>
      <c r="I23" s="17"/>
      <c r="J23" s="7"/>
      <c r="K23" s="7"/>
      <c r="L23" s="18"/>
      <c r="M23" s="18"/>
      <c r="N23" s="18"/>
    </row>
    <row r="24" spans="2:14" ht="20.399999999999999" x14ac:dyDescent="0.35">
      <c r="C24" s="15" t="s">
        <v>21</v>
      </c>
      <c r="I24" s="16">
        <v>28000000</v>
      </c>
      <c r="J24" s="7"/>
      <c r="K24" s="7"/>
      <c r="L24" s="19">
        <f>I24*I25*4/12</f>
        <v>1866666.6666666667</v>
      </c>
      <c r="M24" s="18"/>
      <c r="N24" s="19">
        <f>I24*I25</f>
        <v>5600000</v>
      </c>
    </row>
    <row r="25" spans="2:14" ht="20.399999999999999" x14ac:dyDescent="0.35">
      <c r="C25" s="15" t="s">
        <v>4</v>
      </c>
      <c r="H25" s="6" t="s">
        <v>30</v>
      </c>
      <c r="I25" s="17">
        <v>0.2</v>
      </c>
      <c r="J25" s="7"/>
      <c r="K25" s="7"/>
      <c r="L25" s="18"/>
      <c r="M25" s="18"/>
      <c r="N25" s="18"/>
    </row>
    <row r="26" spans="2:14" ht="20.399999999999999" x14ac:dyDescent="0.35">
      <c r="C26" s="15"/>
      <c r="J26" s="7"/>
      <c r="K26" s="7"/>
      <c r="L26" s="18"/>
      <c r="M26" s="18"/>
      <c r="N26" s="18"/>
    </row>
    <row r="27" spans="2:14" ht="20.399999999999999" x14ac:dyDescent="0.35">
      <c r="C27" s="15" t="s">
        <v>24</v>
      </c>
      <c r="I27" s="16">
        <v>5000000</v>
      </c>
      <c r="J27" s="7"/>
      <c r="K27" s="7"/>
      <c r="L27" s="19">
        <f>I27*I28*4/12</f>
        <v>333333.33333333331</v>
      </c>
      <c r="M27" s="18"/>
      <c r="N27" s="19">
        <f>I27*I28</f>
        <v>1000000</v>
      </c>
    </row>
    <row r="28" spans="2:14" ht="20.399999999999999" x14ac:dyDescent="0.35">
      <c r="C28" s="15"/>
      <c r="H28" s="6" t="s">
        <v>30</v>
      </c>
      <c r="I28" s="17">
        <v>0.2</v>
      </c>
      <c r="J28" s="7"/>
      <c r="K28" s="7"/>
      <c r="L28" s="18"/>
      <c r="M28" s="18"/>
      <c r="N28" s="18"/>
    </row>
    <row r="29" spans="2:14" ht="20.399999999999999" x14ac:dyDescent="0.35">
      <c r="C29" s="15" t="s">
        <v>40</v>
      </c>
      <c r="I29" s="16"/>
      <c r="J29" s="7"/>
      <c r="K29" s="7"/>
      <c r="L29" s="18">
        <v>9288</v>
      </c>
      <c r="M29" s="18"/>
      <c r="N29" s="19">
        <v>11088</v>
      </c>
    </row>
    <row r="30" spans="2:14" ht="20.399999999999999" x14ac:dyDescent="0.35">
      <c r="C30" s="15"/>
      <c r="I30" s="16"/>
      <c r="J30" s="7"/>
      <c r="K30" s="7"/>
      <c r="L30" s="19" t="s">
        <v>19</v>
      </c>
      <c r="M30" s="18"/>
      <c r="N30" s="18"/>
    </row>
    <row r="31" spans="2:14" ht="20.399999999999999" x14ac:dyDescent="0.35">
      <c r="J31" s="7"/>
      <c r="K31" s="7"/>
      <c r="L31" s="18"/>
      <c r="M31" s="18"/>
      <c r="N31" s="18"/>
    </row>
    <row r="32" spans="2:14" ht="21" x14ac:dyDescent="0.4">
      <c r="B32" s="4" t="s">
        <v>6</v>
      </c>
      <c r="J32" s="7"/>
      <c r="K32" s="7"/>
      <c r="L32" s="18"/>
      <c r="M32" s="18"/>
      <c r="N32" s="18"/>
    </row>
    <row r="33" spans="1:14" ht="20.399999999999999" x14ac:dyDescent="0.35">
      <c r="C33" s="15" t="s">
        <v>24</v>
      </c>
      <c r="I33" s="16">
        <v>5000000</v>
      </c>
      <c r="J33" s="7"/>
      <c r="K33" s="7"/>
      <c r="L33" s="18"/>
      <c r="M33" s="18"/>
      <c r="N33" s="19">
        <f>I33*I34*4/12</f>
        <v>333333.33333333331</v>
      </c>
    </row>
    <row r="34" spans="1:14" ht="20.399999999999999" x14ac:dyDescent="0.35">
      <c r="C34" s="15" t="s">
        <v>4</v>
      </c>
      <c r="H34" s="6" t="s">
        <v>30</v>
      </c>
      <c r="I34" s="17">
        <v>0.2</v>
      </c>
      <c r="J34" s="7"/>
      <c r="K34" s="7"/>
      <c r="L34" s="18"/>
      <c r="M34" s="18"/>
      <c r="N34" s="18"/>
    </row>
    <row r="35" spans="1:14" ht="20.399999999999999" x14ac:dyDescent="0.35">
      <c r="J35" s="7"/>
      <c r="K35" s="7"/>
      <c r="L35" s="18"/>
      <c r="M35" s="18"/>
      <c r="N35" s="18"/>
    </row>
    <row r="36" spans="1:14" ht="20.399999999999999" x14ac:dyDescent="0.35">
      <c r="C36" s="15" t="s">
        <v>27</v>
      </c>
      <c r="I36" s="16">
        <v>17000000</v>
      </c>
      <c r="J36" s="7"/>
      <c r="K36" s="7"/>
      <c r="L36" s="18"/>
      <c r="M36" s="18"/>
      <c r="N36" s="19">
        <f>I36*I37*2/12</f>
        <v>566666.66666666663</v>
      </c>
    </row>
    <row r="37" spans="1:14" ht="20.399999999999999" x14ac:dyDescent="0.35">
      <c r="C37" s="15" t="s">
        <v>4</v>
      </c>
      <c r="H37" s="6" t="s">
        <v>30</v>
      </c>
      <c r="I37" s="17">
        <v>0.2</v>
      </c>
      <c r="J37" s="7"/>
      <c r="K37" s="7"/>
      <c r="L37" s="18"/>
      <c r="M37" s="18"/>
      <c r="N37" s="19" t="s">
        <v>19</v>
      </c>
    </row>
    <row r="38" spans="1:14" ht="20.399999999999999" x14ac:dyDescent="0.35">
      <c r="C38" s="15"/>
      <c r="I38" s="16"/>
      <c r="J38" s="7"/>
      <c r="K38" s="7"/>
      <c r="L38" s="21"/>
      <c r="M38" s="18"/>
      <c r="N38" s="22"/>
    </row>
    <row r="39" spans="1:14" ht="20.399999999999999" x14ac:dyDescent="0.35">
      <c r="J39" s="7"/>
      <c r="K39" s="7"/>
      <c r="L39" s="18"/>
      <c r="M39" s="18"/>
      <c r="N39" s="18"/>
    </row>
    <row r="40" spans="1:14" ht="21" thickBot="1" x14ac:dyDescent="0.4">
      <c r="F40" s="2" t="s">
        <v>7</v>
      </c>
      <c r="J40" s="7"/>
      <c r="K40" s="7"/>
      <c r="L40" s="23">
        <f>SUM(L9:L39)</f>
        <v>4433815.7526000002</v>
      </c>
      <c r="M40" s="18"/>
      <c r="N40" s="23">
        <f>SUM(N9:N39)</f>
        <v>11238055.752599999</v>
      </c>
    </row>
    <row r="41" spans="1:14" ht="21" thickTop="1" x14ac:dyDescent="0.35">
      <c r="J41" s="7"/>
      <c r="K41" s="7"/>
      <c r="L41" s="18"/>
      <c r="M41" s="18"/>
      <c r="N41" s="18"/>
    </row>
    <row r="42" spans="1:14" ht="20.399999999999999" x14ac:dyDescent="0.35">
      <c r="A42" s="6" t="s">
        <v>31</v>
      </c>
      <c r="B42" s="6" t="s">
        <v>32</v>
      </c>
      <c r="D42" s="6" t="s">
        <v>33</v>
      </c>
      <c r="F42" s="2" t="s">
        <v>42</v>
      </c>
      <c r="J42" s="7"/>
      <c r="K42" s="7" t="s">
        <v>41</v>
      </c>
      <c r="L42" s="20">
        <f>ROUND(L40/1000000,1)</f>
        <v>4.4000000000000004</v>
      </c>
      <c r="M42" s="18"/>
      <c r="N42" s="20">
        <f>ROUND(N40/1000000,1)</f>
        <v>11.2</v>
      </c>
    </row>
    <row r="43" spans="1:14" ht="20.399999999999999" x14ac:dyDescent="0.35">
      <c r="A43" s="6" t="s">
        <v>34</v>
      </c>
      <c r="B43" s="6" t="s">
        <v>32</v>
      </c>
      <c r="D43" s="6" t="s">
        <v>35</v>
      </c>
      <c r="J43" s="7"/>
      <c r="K43" s="7"/>
      <c r="L43" s="18"/>
      <c r="M43" s="18"/>
      <c r="N43" s="18"/>
    </row>
    <row r="44" spans="1:14" ht="20.399999999999999" x14ac:dyDescent="0.35">
      <c r="A44" s="6" t="s">
        <v>36</v>
      </c>
      <c r="B44" s="6" t="s">
        <v>32</v>
      </c>
      <c r="D44" s="6" t="s">
        <v>37</v>
      </c>
      <c r="J44" s="7"/>
      <c r="K44" s="7"/>
      <c r="L44" s="18"/>
      <c r="M44" s="18"/>
      <c r="N44" s="18"/>
    </row>
    <row r="45" spans="1:14" ht="20.399999999999999" x14ac:dyDescent="0.35">
      <c r="J45" s="7"/>
      <c r="K45" s="7"/>
      <c r="L45" s="18"/>
      <c r="M45" s="18"/>
      <c r="N45" s="18"/>
    </row>
    <row r="46" spans="1:14" ht="20.399999999999999" x14ac:dyDescent="0.35">
      <c r="A46" s="6" t="str">
        <f ca="1">CELL("filename")</f>
        <v>S:\Marketing\TWFIN\MKT_ANLY\TW\TWFIN\2001\Forecast-CE\[2001Forecast by Qtr-Rev CE3.xls]ForecastQ2DET</v>
      </c>
      <c r="J46" s="7"/>
      <c r="K46" s="7"/>
      <c r="L46" s="18"/>
      <c r="M46" s="18"/>
      <c r="N46" s="18"/>
    </row>
    <row r="47" spans="1:14" ht="20.399999999999999" x14ac:dyDescent="0.35">
      <c r="G47" s="24">
        <f ca="1">NOW()</f>
        <v>37130.589940393518</v>
      </c>
      <c r="J47" s="7"/>
      <c r="K47" s="7"/>
      <c r="L47" s="18"/>
      <c r="M47" s="18"/>
      <c r="N47" s="18"/>
    </row>
    <row r="48" spans="1:14" ht="20.399999999999999" x14ac:dyDescent="0.35">
      <c r="J48" s="7"/>
      <c r="K48" s="7"/>
      <c r="L48" s="18"/>
      <c r="M48" s="18"/>
      <c r="N48" s="18"/>
    </row>
    <row r="49" spans="10:14" ht="20.399999999999999" x14ac:dyDescent="0.35">
      <c r="J49" s="7"/>
      <c r="K49" s="7"/>
      <c r="L49" s="18"/>
      <c r="M49" s="18"/>
      <c r="N49" s="18"/>
    </row>
    <row r="50" spans="10:14" ht="20.399999999999999" x14ac:dyDescent="0.35">
      <c r="J50" s="7"/>
      <c r="K50" s="7"/>
      <c r="L50" s="18"/>
      <c r="M50" s="18"/>
      <c r="N50" s="18"/>
    </row>
    <row r="51" spans="10:14" ht="20.399999999999999" x14ac:dyDescent="0.35">
      <c r="J51" s="7"/>
      <c r="K51" s="7"/>
      <c r="L51" s="18"/>
      <c r="M51" s="18"/>
      <c r="N51" s="18"/>
    </row>
    <row r="52" spans="10:14" ht="20.399999999999999" x14ac:dyDescent="0.35">
      <c r="J52" s="7"/>
      <c r="K52" s="7"/>
      <c r="L52" s="18"/>
      <c r="M52" s="18"/>
      <c r="N52" s="18"/>
    </row>
    <row r="53" spans="10:14" ht="20.399999999999999" x14ac:dyDescent="0.35">
      <c r="J53" s="7"/>
      <c r="K53" s="7"/>
      <c r="L53" s="18"/>
      <c r="M53" s="18"/>
      <c r="N53" s="18"/>
    </row>
    <row r="54" spans="10:14" ht="20.399999999999999" x14ac:dyDescent="0.35">
      <c r="J54" s="7"/>
      <c r="K54" s="7"/>
      <c r="L54" s="18"/>
      <c r="M54" s="18"/>
      <c r="N54" s="18"/>
    </row>
    <row r="55" spans="10:14" ht="20.399999999999999" x14ac:dyDescent="0.35">
      <c r="J55" s="7"/>
      <c r="K55" s="7"/>
      <c r="L55" s="18"/>
      <c r="M55" s="18"/>
      <c r="N55" s="18"/>
    </row>
    <row r="56" spans="10:14" ht="20.399999999999999" x14ac:dyDescent="0.35">
      <c r="J56" s="7"/>
      <c r="K56" s="7"/>
      <c r="L56" s="18"/>
      <c r="M56" s="18"/>
      <c r="N56" s="18"/>
    </row>
    <row r="57" spans="10:14" ht="20.399999999999999" x14ac:dyDescent="0.35">
      <c r="J57" s="7"/>
      <c r="K57" s="7"/>
      <c r="L57" s="18"/>
      <c r="M57" s="18"/>
      <c r="N57" s="18"/>
    </row>
    <row r="58" spans="10:14" ht="20.399999999999999" x14ac:dyDescent="0.35">
      <c r="J58" s="7"/>
      <c r="K58" s="7"/>
      <c r="L58" s="18"/>
      <c r="M58" s="18"/>
      <c r="N58" s="18"/>
    </row>
    <row r="59" spans="10:14" ht="20.399999999999999" x14ac:dyDescent="0.35">
      <c r="J59" s="7"/>
      <c r="K59" s="7"/>
      <c r="L59" s="18"/>
      <c r="M59" s="18"/>
      <c r="N59" s="18"/>
    </row>
    <row r="60" spans="10:14" ht="20.399999999999999" x14ac:dyDescent="0.35">
      <c r="J60" s="7"/>
      <c r="K60" s="7"/>
      <c r="L60" s="18"/>
      <c r="M60" s="18"/>
      <c r="N60" s="18"/>
    </row>
    <row r="61" spans="10:14" ht="20.399999999999999" x14ac:dyDescent="0.35">
      <c r="J61" s="7"/>
      <c r="K61" s="7"/>
      <c r="L61" s="18"/>
      <c r="M61" s="18"/>
      <c r="N61" s="18"/>
    </row>
    <row r="62" spans="10:14" ht="20.399999999999999" x14ac:dyDescent="0.35">
      <c r="J62" s="7"/>
      <c r="K62" s="7"/>
      <c r="L62" s="18"/>
      <c r="M62" s="18"/>
      <c r="N62" s="18"/>
    </row>
    <row r="63" spans="10:14" ht="20.399999999999999" x14ac:dyDescent="0.35">
      <c r="J63" s="7"/>
      <c r="K63" s="7"/>
      <c r="L63" s="18"/>
      <c r="M63" s="18"/>
      <c r="N63" s="18"/>
    </row>
    <row r="64" spans="10:14" ht="20.399999999999999" x14ac:dyDescent="0.35">
      <c r="J64" s="7"/>
      <c r="K64" s="7"/>
      <c r="L64" s="18"/>
      <c r="M64" s="18"/>
      <c r="N64" s="18"/>
    </row>
    <row r="65" spans="10:14" ht="20.399999999999999" x14ac:dyDescent="0.35">
      <c r="J65" s="7"/>
      <c r="K65" s="7"/>
      <c r="L65" s="18"/>
      <c r="M65" s="18"/>
      <c r="N65" s="18"/>
    </row>
    <row r="66" spans="10:14" ht="20.399999999999999" x14ac:dyDescent="0.35">
      <c r="J66" s="7"/>
      <c r="K66" s="7"/>
      <c r="L66" s="18"/>
      <c r="M66" s="18"/>
      <c r="N66" s="18"/>
    </row>
    <row r="67" spans="10:14" ht="20.399999999999999" x14ac:dyDescent="0.35">
      <c r="J67" s="7"/>
      <c r="K67" s="7"/>
      <c r="L67" s="18"/>
      <c r="M67" s="18"/>
      <c r="N67" s="18"/>
    </row>
    <row r="68" spans="10:14" ht="20.399999999999999" x14ac:dyDescent="0.35">
      <c r="J68" s="7"/>
      <c r="K68" s="7"/>
      <c r="L68" s="18"/>
      <c r="M68" s="18"/>
      <c r="N68" s="18"/>
    </row>
    <row r="69" spans="10:14" ht="20.399999999999999" x14ac:dyDescent="0.35">
      <c r="J69" s="7"/>
      <c r="K69" s="7"/>
      <c r="L69" s="18"/>
      <c r="M69" s="18"/>
      <c r="N69" s="18"/>
    </row>
    <row r="70" spans="10:14" ht="20.399999999999999" x14ac:dyDescent="0.35">
      <c r="J70" s="7"/>
      <c r="K70" s="7"/>
      <c r="L70" s="18"/>
      <c r="M70" s="18"/>
      <c r="N70" s="18"/>
    </row>
    <row r="71" spans="10:14" ht="20.399999999999999" x14ac:dyDescent="0.35">
      <c r="J71" s="7"/>
      <c r="K71" s="7"/>
      <c r="L71" s="18"/>
      <c r="M71" s="18"/>
      <c r="N71" s="18"/>
    </row>
    <row r="72" spans="10:14" ht="20.399999999999999" x14ac:dyDescent="0.35">
      <c r="J72" s="7"/>
      <c r="K72" s="7"/>
      <c r="L72" s="18"/>
      <c r="M72" s="18"/>
      <c r="N72" s="18"/>
    </row>
    <row r="73" spans="10:14" ht="20.399999999999999" x14ac:dyDescent="0.35">
      <c r="J73" s="7"/>
      <c r="K73" s="7"/>
      <c r="L73" s="18"/>
      <c r="M73" s="18"/>
      <c r="N73" s="18"/>
    </row>
    <row r="74" spans="10:14" ht="20.399999999999999" x14ac:dyDescent="0.35">
      <c r="J74" s="7"/>
      <c r="K74" s="7"/>
      <c r="L74" s="18"/>
      <c r="M74" s="18"/>
      <c r="N74" s="18"/>
    </row>
    <row r="75" spans="10:14" ht="20.399999999999999" x14ac:dyDescent="0.35">
      <c r="J75" s="7"/>
      <c r="K75" s="7"/>
      <c r="L75" s="18"/>
      <c r="M75" s="18"/>
      <c r="N75" s="18"/>
    </row>
    <row r="76" spans="10:14" ht="20.399999999999999" x14ac:dyDescent="0.35">
      <c r="J76" s="7"/>
      <c r="K76" s="7"/>
      <c r="L76" s="18"/>
      <c r="M76" s="18"/>
      <c r="N76" s="18"/>
    </row>
    <row r="77" spans="10:14" ht="20.399999999999999" x14ac:dyDescent="0.35">
      <c r="J77" s="7"/>
      <c r="K77" s="7"/>
      <c r="L77" s="18"/>
      <c r="M77" s="18"/>
      <c r="N77" s="18"/>
    </row>
    <row r="78" spans="10:14" ht="15" x14ac:dyDescent="0.25">
      <c r="L78" s="18"/>
      <c r="M78" s="18"/>
      <c r="N78" s="18"/>
    </row>
    <row r="79" spans="10:14" ht="15" x14ac:dyDescent="0.25">
      <c r="L79" s="18"/>
      <c r="M79" s="18"/>
      <c r="N79" s="18"/>
    </row>
    <row r="80" spans="10:14" ht="15" x14ac:dyDescent="0.25">
      <c r="L80" s="18"/>
      <c r="M80" s="18"/>
      <c r="N80" s="18"/>
    </row>
    <row r="81" spans="12:14" ht="15" x14ac:dyDescent="0.25">
      <c r="L81" s="18"/>
      <c r="M81" s="18"/>
      <c r="N81" s="18"/>
    </row>
    <row r="82" spans="12:14" ht="15" x14ac:dyDescent="0.25">
      <c r="L82" s="18"/>
      <c r="M82" s="18"/>
      <c r="N82" s="18"/>
    </row>
    <row r="83" spans="12:14" ht="15" x14ac:dyDescent="0.25">
      <c r="L83" s="18"/>
      <c r="M83" s="18"/>
      <c r="N83" s="18"/>
    </row>
    <row r="84" spans="12:14" ht="15" x14ac:dyDescent="0.25">
      <c r="L84" s="18"/>
      <c r="M84" s="18"/>
      <c r="N84" s="18"/>
    </row>
    <row r="85" spans="12:14" ht="15" x14ac:dyDescent="0.25">
      <c r="L85" s="18"/>
      <c r="M85" s="18"/>
      <c r="N85" s="18"/>
    </row>
    <row r="86" spans="12:14" ht="15" x14ac:dyDescent="0.25">
      <c r="L86" s="18"/>
      <c r="M86" s="18"/>
      <c r="N86" s="18"/>
    </row>
    <row r="87" spans="12:14" ht="15" x14ac:dyDescent="0.25">
      <c r="L87" s="18"/>
      <c r="M87" s="18"/>
      <c r="N87" s="18"/>
    </row>
    <row r="88" spans="12:14" ht="15" x14ac:dyDescent="0.25">
      <c r="L88" s="18"/>
      <c r="M88" s="18"/>
      <c r="N88" s="18"/>
    </row>
    <row r="89" spans="12:14" ht="15" x14ac:dyDescent="0.25">
      <c r="L89" s="18"/>
      <c r="M89" s="18"/>
      <c r="N89" s="18"/>
    </row>
    <row r="90" spans="12:14" ht="15" x14ac:dyDescent="0.25">
      <c r="L90" s="18"/>
      <c r="M90" s="18"/>
      <c r="N90" s="18"/>
    </row>
    <row r="91" spans="12:14" ht="15" x14ac:dyDescent="0.25">
      <c r="L91" s="18"/>
      <c r="M91" s="18"/>
      <c r="N91" s="18"/>
    </row>
    <row r="92" spans="12:14" ht="15" x14ac:dyDescent="0.25">
      <c r="L92" s="18"/>
      <c r="M92" s="18"/>
      <c r="N92" s="18"/>
    </row>
    <row r="93" spans="12:14" ht="15" x14ac:dyDescent="0.25">
      <c r="L93" s="18"/>
      <c r="M93" s="18"/>
      <c r="N93" s="18"/>
    </row>
    <row r="94" spans="12:14" ht="15" x14ac:dyDescent="0.25">
      <c r="L94" s="18"/>
      <c r="M94" s="18"/>
      <c r="N94" s="18"/>
    </row>
    <row r="95" spans="12:14" ht="15" x14ac:dyDescent="0.25">
      <c r="L95" s="18"/>
      <c r="M95" s="18"/>
      <c r="N95" s="18"/>
    </row>
    <row r="96" spans="12:14" ht="15" x14ac:dyDescent="0.25">
      <c r="L96" s="18"/>
      <c r="M96" s="18"/>
      <c r="N96" s="18"/>
    </row>
    <row r="97" spans="12:14" ht="15" x14ac:dyDescent="0.25">
      <c r="L97" s="18"/>
      <c r="M97" s="18"/>
      <c r="N97" s="18"/>
    </row>
    <row r="98" spans="12:14" ht="15" x14ac:dyDescent="0.25">
      <c r="L98" s="18"/>
      <c r="M98" s="18"/>
      <c r="N98" s="18"/>
    </row>
    <row r="99" spans="12:14" ht="15" x14ac:dyDescent="0.25">
      <c r="L99" s="18"/>
      <c r="M99" s="18"/>
      <c r="N99" s="18"/>
    </row>
    <row r="100" spans="12:14" ht="15" x14ac:dyDescent="0.25">
      <c r="L100" s="18"/>
      <c r="M100" s="18"/>
      <c r="N100" s="18"/>
    </row>
    <row r="101" spans="12:14" ht="15" x14ac:dyDescent="0.25">
      <c r="L101" s="18"/>
      <c r="M101" s="18"/>
      <c r="N101" s="18"/>
    </row>
    <row r="102" spans="12:14" ht="15" x14ac:dyDescent="0.25">
      <c r="L102" s="18"/>
      <c r="M102" s="18"/>
      <c r="N102" s="18"/>
    </row>
    <row r="103" spans="12:14" ht="15" x14ac:dyDescent="0.25">
      <c r="L103" s="18"/>
      <c r="M103" s="18"/>
      <c r="N103" s="18"/>
    </row>
    <row r="104" spans="12:14" ht="15" x14ac:dyDescent="0.25">
      <c r="L104" s="18"/>
      <c r="M104" s="18"/>
      <c r="N104" s="18"/>
    </row>
    <row r="105" spans="12:14" ht="15" x14ac:dyDescent="0.25">
      <c r="L105" s="18"/>
      <c r="M105" s="18"/>
      <c r="N105" s="18"/>
    </row>
    <row r="106" spans="12:14" ht="15" x14ac:dyDescent="0.25">
      <c r="L106" s="18"/>
      <c r="M106" s="18"/>
      <c r="N106" s="18"/>
    </row>
    <row r="107" spans="12:14" ht="15" x14ac:dyDescent="0.25">
      <c r="L107" s="18"/>
      <c r="M107" s="18"/>
      <c r="N107" s="18"/>
    </row>
    <row r="108" spans="12:14" ht="15" x14ac:dyDescent="0.25">
      <c r="L108" s="18"/>
      <c r="M108" s="18"/>
      <c r="N108" s="18"/>
    </row>
    <row r="109" spans="12:14" ht="15" x14ac:dyDescent="0.25">
      <c r="L109" s="18"/>
      <c r="M109" s="18"/>
      <c r="N109" s="18"/>
    </row>
    <row r="110" spans="12:14" ht="15" x14ac:dyDescent="0.25">
      <c r="L110" s="18"/>
      <c r="M110" s="18"/>
      <c r="N110" s="18"/>
    </row>
    <row r="111" spans="12:14" ht="15" x14ac:dyDescent="0.25">
      <c r="L111" s="18"/>
      <c r="M111" s="18"/>
      <c r="N111" s="18"/>
    </row>
    <row r="112" spans="12:14" ht="15" x14ac:dyDescent="0.25">
      <c r="L112" s="18"/>
      <c r="M112" s="18"/>
      <c r="N112" s="18"/>
    </row>
    <row r="113" spans="12:14" ht="15" x14ac:dyDescent="0.25">
      <c r="L113" s="18"/>
      <c r="M113" s="18"/>
      <c r="N113" s="18"/>
    </row>
    <row r="114" spans="12:14" ht="15" x14ac:dyDescent="0.25">
      <c r="L114" s="18"/>
      <c r="M114" s="18"/>
      <c r="N114" s="18"/>
    </row>
    <row r="115" spans="12:14" ht="15" x14ac:dyDescent="0.25">
      <c r="L115" s="18"/>
      <c r="M115" s="18"/>
      <c r="N115" s="18"/>
    </row>
    <row r="116" spans="12:14" ht="15" x14ac:dyDescent="0.25">
      <c r="L116" s="18"/>
      <c r="M116" s="18"/>
      <c r="N116" s="18"/>
    </row>
    <row r="117" spans="12:14" ht="15" x14ac:dyDescent="0.25">
      <c r="L117" s="18"/>
      <c r="M117" s="18"/>
      <c r="N117" s="18"/>
    </row>
    <row r="118" spans="12:14" ht="15" x14ac:dyDescent="0.25">
      <c r="L118" s="18"/>
      <c r="M118" s="18"/>
      <c r="N118" s="18"/>
    </row>
    <row r="119" spans="12:14" ht="15" x14ac:dyDescent="0.25">
      <c r="L119" s="18"/>
      <c r="M119" s="18"/>
      <c r="N119" s="18"/>
    </row>
    <row r="120" spans="12:14" ht="15" x14ac:dyDescent="0.25">
      <c r="L120" s="18"/>
      <c r="M120" s="18"/>
      <c r="N120" s="18"/>
    </row>
    <row r="121" spans="12:14" ht="15" x14ac:dyDescent="0.25">
      <c r="L121" s="18"/>
      <c r="M121" s="18"/>
      <c r="N121" s="18"/>
    </row>
    <row r="122" spans="12:14" ht="15" x14ac:dyDescent="0.25">
      <c r="L122" s="18"/>
      <c r="M122" s="18"/>
      <c r="N122" s="18"/>
    </row>
    <row r="123" spans="12:14" ht="15" x14ac:dyDescent="0.25">
      <c r="L123" s="18"/>
      <c r="M123" s="18"/>
      <c r="N123" s="18"/>
    </row>
    <row r="124" spans="12:14" ht="15" x14ac:dyDescent="0.25">
      <c r="L124" s="18"/>
      <c r="M124" s="18"/>
      <c r="N124" s="18"/>
    </row>
    <row r="125" spans="12:14" ht="15" x14ac:dyDescent="0.25">
      <c r="L125" s="18"/>
      <c r="M125" s="18"/>
      <c r="N125" s="18"/>
    </row>
    <row r="126" spans="12:14" ht="15" x14ac:dyDescent="0.25">
      <c r="L126" s="18"/>
      <c r="M126" s="18"/>
      <c r="N126" s="18"/>
    </row>
    <row r="127" spans="12:14" ht="15" x14ac:dyDescent="0.25">
      <c r="L127" s="18"/>
      <c r="M127" s="18"/>
      <c r="N127" s="18"/>
    </row>
  </sheetData>
  <mergeCells count="3">
    <mergeCell ref="A1:O1"/>
    <mergeCell ref="A2:O2"/>
    <mergeCell ref="A3:O3"/>
  </mergeCells>
  <phoneticPr fontId="0" type="noConversion"/>
  <printOptions horizontalCentered="1"/>
  <pageMargins left="0" right="0" top="0.5" bottom="0" header="0.5" footer="0.5"/>
  <pageSetup scale="62" orientation="landscape" horizontalDpi="300" verticalDpi="300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ITCAP Depr </vt:lpstr>
      <vt:lpstr>2002TWDepr</vt:lpstr>
      <vt:lpstr>'2002TWDepr'!Print_Area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jfiscus</dc:creator>
  <cp:lastModifiedBy>Havlíček Jan</cp:lastModifiedBy>
  <cp:lastPrinted>2001-08-27T15:01:16Z</cp:lastPrinted>
  <dcterms:created xsi:type="dcterms:W3CDTF">2001-08-22T18:20:34Z</dcterms:created>
  <dcterms:modified xsi:type="dcterms:W3CDTF">2023-09-10T14:59:00Z</dcterms:modified>
</cp:coreProperties>
</file>