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4716" tabRatio="553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Depreciation!$A$1:$O$22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'!$A$1:$AD$51</definedName>
    <definedName name="_xlnm.Print_Area" localSheetId="2">'NNG Projects '!$A$1:$AD$74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92512" fullCalcOnLoad="1"/>
</workbook>
</file>

<file path=xl/calcChain.xml><?xml version="1.0" encoding="utf-8"?>
<calcChain xmlns="http://schemas.openxmlformats.org/spreadsheetml/2006/main">
  <c r="J17" i="25" l="1"/>
  <c r="L17" i="25"/>
  <c r="N17" i="25"/>
  <c r="I34" i="11"/>
  <c r="J34" i="11"/>
  <c r="K34" i="11"/>
  <c r="L34" i="11"/>
  <c r="U11" i="22"/>
  <c r="W11" i="22"/>
  <c r="U12" i="22"/>
  <c r="W12" i="22"/>
  <c r="I13" i="22"/>
  <c r="K13" i="22"/>
  <c r="M13" i="22"/>
  <c r="O13" i="22"/>
  <c r="Q13" i="22"/>
  <c r="S13" i="22"/>
  <c r="U13" i="22"/>
  <c r="W13" i="22"/>
  <c r="U15" i="22"/>
  <c r="W15" i="22"/>
  <c r="I17" i="22"/>
  <c r="K17" i="22"/>
  <c r="M17" i="22"/>
  <c r="O17" i="22"/>
  <c r="Q17" i="22"/>
  <c r="S17" i="22"/>
  <c r="U17" i="22"/>
  <c r="W17" i="22"/>
  <c r="I19" i="22"/>
  <c r="K19" i="22"/>
  <c r="M19" i="22"/>
  <c r="O19" i="22"/>
  <c r="Q19" i="22"/>
  <c r="S19" i="22"/>
  <c r="U19" i="22"/>
  <c r="W19" i="22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35" i="3"/>
  <c r="L35" i="3"/>
  <c r="N35" i="3"/>
  <c r="P35" i="3"/>
  <c r="P21" i="1"/>
  <c r="R21" i="1"/>
  <c r="T21" i="1"/>
  <c r="V21" i="1"/>
  <c r="X21" i="1"/>
  <c r="Z21" i="1"/>
  <c r="P27" i="1"/>
  <c r="R27" i="1"/>
  <c r="T27" i="1"/>
  <c r="V27" i="1"/>
  <c r="X27" i="1"/>
  <c r="Z27" i="1"/>
  <c r="P34" i="1"/>
  <c r="R34" i="1"/>
  <c r="T34" i="1"/>
  <c r="V34" i="1"/>
  <c r="X34" i="1"/>
  <c r="Z34" i="1"/>
  <c r="P37" i="1"/>
  <c r="R37" i="1"/>
  <c r="T37" i="1"/>
  <c r="V37" i="1"/>
  <c r="X37" i="1"/>
  <c r="Z37" i="1"/>
  <c r="P54" i="1"/>
  <c r="R54" i="1"/>
  <c r="T54" i="1"/>
  <c r="V54" i="1"/>
  <c r="X54" i="1"/>
  <c r="Z54" i="1"/>
  <c r="P62" i="1"/>
  <c r="R62" i="1"/>
  <c r="T62" i="1"/>
  <c r="V62" i="1"/>
  <c r="X62" i="1"/>
  <c r="Z62" i="1"/>
  <c r="P66" i="1"/>
  <c r="R66" i="1"/>
  <c r="T66" i="1"/>
  <c r="V66" i="1"/>
  <c r="X66" i="1"/>
  <c r="Z66" i="1"/>
  <c r="P70" i="1"/>
  <c r="R70" i="1"/>
  <c r="T70" i="1"/>
  <c r="V70" i="1"/>
  <c r="X70" i="1"/>
  <c r="Z70" i="1"/>
</calcChain>
</file>

<file path=xl/sharedStrings.xml><?xml version="1.0" encoding="utf-8"?>
<sst xmlns="http://schemas.openxmlformats.org/spreadsheetml/2006/main" count="486" uniqueCount="236">
  <si>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</si>
  <si>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</si>
  <si>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</si>
  <si>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</si>
  <si>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</si>
  <si>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</si>
  <si>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</si>
  <si>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</si>
  <si>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</si>
  <si>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</si>
  <si>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</si>
  <si>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</si>
  <si>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</si>
  <si>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</si>
  <si>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</si>
  <si>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</si>
  <si>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</si>
  <si>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</si>
  <si>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</si>
  <si>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</si>
  <si>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</si>
  <si>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</si>
  <si>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</si>
  <si>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</si>
  <si>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</si>
  <si>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</si>
  <si>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</si>
  <si>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</si>
  <si>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</si>
  <si>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</si>
  <si>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</si>
  <si>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</si>
  <si>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</si>
  <si>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</si>
  <si>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</si>
  <si>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</si>
  <si>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</si>
  <si>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</si>
  <si>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</si>
  <si>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</si>
  <si>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</si>
  <si>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</si>
  <si>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</si>
  <si>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</si>
  <si>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</si>
  <si>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</si>
  <si>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</si>
  <si>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</si>
  <si>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</si>
  <si>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</si>
  <si>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</si>
  <si>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</si>
  <si>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</si>
  <si>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</si>
  <si>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</si>
  <si>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</si>
  <si>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</si>
  <si>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</si>
  <si>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</si>
  <si>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</si>
  <si>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</si>
  <si>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</si>
  <si>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</si>
  <si>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</si>
  <si>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</si>
  <si>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</si>
  <si>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</si>
  <si>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</si>
  <si>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</si>
  <si>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</si>
  <si>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</si>
  <si>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</si>
  <si>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</si>
  <si>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</si>
  <si>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</si>
  <si>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</si>
  <si>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</si>
  <si>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</si>
  <si>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</si>
  <si>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</si>
  <si>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</si>
  <si>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</si>
  <si>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</si>
  <si>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</si>
  <si>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</si>
  <si>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</si>
  <si>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</si>
  <si>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</si>
  <si>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</si>
  <si>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</si>
  <si>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</si>
  <si>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</si>
  <si>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</si>
  <si>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</si>
  <si>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</si>
  <si>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</si>
  <si>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</si>
  <si>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</si>
  <si>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</si>
  <si>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</si>
  <si>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</si>
  <si>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</si>
  <si>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</si>
  <si>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</si>
  <si>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</si>
  <si>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</si>
  <si>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</si>
  <si>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</si>
  <si>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</si>
  <si>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</si>
  <si>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</si>
  <si>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</si>
  <si>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</si>
  <si>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</si>
  <si>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</si>
  <si>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</si>
  <si>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</si>
  <si>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</si>
  <si>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</si>
  <si>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</si>
  <si>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</si>
  <si>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</si>
  <si>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</si>
  <si>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</si>
  <si>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</si>
  <si>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</si>
  <si>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</si>
  <si>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</si>
  <si>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</si>
  <si>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</si>
  <si>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</si>
  <si>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</si>
  <si>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</si>
  <si>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</si>
  <si>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</si>
  <si>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</si>
  <si>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</si>
  <si>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</si>
  <si>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</si>
  <si>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</si>
  <si>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</si>
  <si>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</si>
  <si>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</si>
  <si>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</si>
  <si>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</si>
  <si>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</si>
  <si>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</si>
  <si>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</si>
  <si>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</si>
  <si>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</si>
  <si>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</si>
  <si>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</si>
  <si>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</si>
  <si>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</si>
  <si>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</si>
  <si>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</si>
  <si>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</si>
  <si>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</si>
  <si>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</si>
  <si>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</si>
  <si>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Estimate for studies</t>
  </si>
  <si>
    <t>Estimated study dollars for possible future projects</t>
  </si>
  <si>
    <t>CE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</si>
  <si>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</si>
  <si>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</si>
  <si>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</si>
  <si>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</si>
  <si>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</si>
  <si>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</si>
  <si>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</si>
  <si>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</si>
  <si>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</si>
  <si>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</si>
  <si>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</si>
  <si>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</si>
  <si>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</si>
  <si>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</si>
  <si>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</si>
  <si>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</si>
  <si>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</si>
  <si>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</si>
  <si>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Estimated Depreciation from 2002 Capital</t>
  </si>
  <si>
    <t>Estimated Depreciation from 2003 Capital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</si>
  <si>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</si>
  <si>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</si>
  <si>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</si>
  <si>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</si>
  <si>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</si>
  <si>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</si>
  <si>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</si>
  <si>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</si>
  <si>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</si>
  <si>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</si>
  <si>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</si>
  <si>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 xml:space="preserve">Commercial Group -Systems </t>
  </si>
  <si>
    <t>Total Systems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</si>
  <si>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</si>
  <si>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</si>
  <si>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</si>
  <si>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</si>
  <si>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</si>
  <si>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</si>
  <si>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</si>
  <si>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</si>
  <si>
    <t>Lead Person</t>
  </si>
  <si>
    <t>Risk Management and Reporting</t>
  </si>
  <si>
    <t>Martha Janousek</t>
  </si>
  <si>
    <t>Vicki Berg</t>
  </si>
  <si>
    <t>Tim Johanson</t>
  </si>
  <si>
    <t>Frank Semin</t>
  </si>
  <si>
    <t>Bob Stevens</t>
  </si>
  <si>
    <t>Jo Williams</t>
  </si>
  <si>
    <t>Kent Miller</t>
  </si>
  <si>
    <t>Frank Oldenhuis</t>
  </si>
  <si>
    <t>Janet Bowers</t>
  </si>
  <si>
    <t>Tom Halpin</t>
  </si>
  <si>
    <t>Karen Lagerstom</t>
  </si>
  <si>
    <t>Discretionary Pool made up of 18 Projects (total project estimates = $28.1 MM, Probability Adjusted = $15.0 MM)</t>
  </si>
  <si>
    <t>Revenue from Capital Pool $1.1 MM in 2002.  In-service November1,2002</t>
  </si>
  <si>
    <t>* Projects will be pushed to 2003 or later if possible</t>
  </si>
  <si>
    <t>Exxon/Mobil *</t>
  </si>
  <si>
    <t>Metropolitan Utilities District *</t>
  </si>
  <si>
    <t>Automate Storage "Book"</t>
  </si>
  <si>
    <t>Computer Blanket - Commercial Group</t>
  </si>
  <si>
    <t>NNG Partial Cycle FDD</t>
  </si>
  <si>
    <t>Required to comply with Form 567 reporting to FERC</t>
  </si>
  <si>
    <t>Est. (1)</t>
  </si>
  <si>
    <t xml:space="preserve">Notes: </t>
  </si>
  <si>
    <t>(2)  Gas volumes purchased in one month are paid for in the next month</t>
  </si>
  <si>
    <t>(1)  Estimate based on the average of 1998 through 2001.</t>
  </si>
  <si>
    <t>August 27, 2001</t>
  </si>
  <si>
    <t>2001 C.E</t>
  </si>
  <si>
    <t>Other Non Pool Items = $5.9 MM  (Cunningham Wells $4.7MM).  Revenue in 2002 = $.3 MM.</t>
  </si>
  <si>
    <t>Base Gas Buyback ($25.0 MM in 2002, 0 in 2003)  See additional SBA Expense for the carrying cost on remaining amount</t>
  </si>
  <si>
    <t>Facilitate storage activity planning and financial reporting</t>
  </si>
  <si>
    <t>Modify accounting systems to allow capacity to be sold under partial cycle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</si>
</sst>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8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90" fillId="0" borderId="7" xfId="0" applyFont="1" applyBorder="1" applyAlignment="1">
      <alignment horizontal="center"/>
    </xf>
    <xf numFmtId="0" fontId="90" fillId="0" borderId="0" xfId="0" applyFont="1" applyBorder="1" applyAlignment="1">
      <alignment horizontal="center"/>
    </xf>
    <xf numFmtId="164" fontId="64" fillId="0" borderId="7" xfId="2" applyNumberFormat="1" applyFont="1" applyBorder="1" applyAlignment="1">
      <alignment horizontal="left"/>
    </xf>
    <xf numFmtId="164" fontId="34" fillId="0" borderId="7" xfId="2" applyNumberFormat="1" applyFont="1" applyBorder="1"/>
    <xf numFmtId="43" fontId="34" fillId="0" borderId="7" xfId="1" applyFont="1" applyBorder="1" applyProtection="1"/>
    <xf numFmtId="164" fontId="64" fillId="0" borderId="0" xfId="2" applyNumberFormat="1" applyFont="1" applyBorder="1" applyAlignment="1">
      <alignment horizontal="left"/>
    </xf>
    <xf numFmtId="164" fontId="34" fillId="0" borderId="0" xfId="2" applyNumberFormat="1" applyFont="1" applyBorder="1"/>
    <xf numFmtId="43" fontId="34" fillId="0" borderId="0" xfId="1" applyFont="1" applyBorder="1" applyProtection="1"/>
    <xf numFmtId="164" fontId="87" fillId="0" borderId="0" xfId="2" quotePrefix="1" applyNumberFormat="1" applyFont="1" applyAlignment="1"/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tabSelected="1" zoomScaleNormal="100" workbookViewId="0">
      <selection activeCell="A19" sqref="A19"/>
    </sheetView>
  </sheetViews>
  <sheetFormatPr defaultRowHeight="13.2"/>
  <sheetData>
    <row r="8" spans="1:18" ht="45">
      <c r="A8" s="336" t="s">
        <v>1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</row>
    <row r="9" spans="1:18" ht="34.799999999999997">
      <c r="A9" s="338" t="s">
        <v>196</v>
      </c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</row>
    <row r="10" spans="1:18" ht="34.799999999999997">
      <c r="A10" s="338" t="s">
        <v>77</v>
      </c>
      <c r="B10" s="337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</row>
    <row r="11" spans="1:18" ht="34.799999999999997">
      <c r="A11" s="338" t="s">
        <v>157</v>
      </c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</row>
    <row r="18" spans="1:18" ht="34.799999999999997">
      <c r="A18" s="339" t="s">
        <v>230</v>
      </c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</row>
    <row r="19" spans="1:18" ht="34.799999999999997">
      <c r="A19" s="353" t="s">
        <v>50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opLeftCell="A14" zoomScale="75" workbookViewId="0">
      <selection activeCell="C32" sqref="C32"/>
    </sheetView>
  </sheetViews>
  <sheetFormatPr defaultRowHeight="13.2"/>
  <cols>
    <col min="1" max="1" width="4.6640625" customWidth="1"/>
    <col min="2" max="7" width="10.6640625" customWidth="1"/>
    <col min="8" max="9" width="11.44140625" customWidth="1"/>
    <col min="10" max="11" width="11.109375" bestFit="1" customWidth="1"/>
    <col min="12" max="12" width="8.6640625" customWidth="1"/>
    <col min="13" max="13" width="11.109375" bestFit="1" customWidth="1"/>
    <col min="14" max="14" width="4.6640625" customWidth="1"/>
    <col min="15" max="15" width="8.5546875" bestFit="1" customWidth="1"/>
  </cols>
  <sheetData>
    <row r="1" spans="1:16" s="148" customFormat="1" ht="22.8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</row>
    <row r="2" spans="1:16" s="148" customFormat="1" ht="22.8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</row>
    <row r="3" spans="1:16" ht="22.8">
      <c r="A3" s="397" t="s">
        <v>166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</row>
    <row r="4" spans="1:16" ht="22.8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21">
      <c r="J5" s="332"/>
      <c r="K5" s="332">
        <v>2001</v>
      </c>
      <c r="L5" s="332"/>
    </row>
    <row r="6" spans="1:16" s="323" customFormat="1" ht="21">
      <c r="J6" s="333"/>
      <c r="K6" s="333" t="s">
        <v>89</v>
      </c>
      <c r="L6" s="333"/>
      <c r="M6" s="333">
        <v>2002</v>
      </c>
      <c r="N6" s="333"/>
      <c r="O6" s="333">
        <v>2003</v>
      </c>
      <c r="P6" s="324"/>
    </row>
    <row r="7" spans="1:16" s="323" customFormat="1" ht="21">
      <c r="B7" s="344"/>
      <c r="C7" s="345"/>
      <c r="K7" s="367" t="s">
        <v>176</v>
      </c>
      <c r="M7" s="367" t="s">
        <v>176</v>
      </c>
      <c r="N7" s="367"/>
      <c r="O7" s="367" t="s">
        <v>176</v>
      </c>
    </row>
    <row r="8" spans="1:16" s="323" customFormat="1" ht="21">
      <c r="B8" s="344"/>
      <c r="C8" s="345"/>
    </row>
    <row r="9" spans="1:16" s="322" customFormat="1" ht="21">
      <c r="B9" s="322" t="s">
        <v>169</v>
      </c>
      <c r="K9" s="322">
        <v>22.2</v>
      </c>
      <c r="M9" s="325">
        <v>35.090000000000003</v>
      </c>
      <c r="N9" s="325"/>
      <c r="O9" s="325">
        <v>20.37</v>
      </c>
      <c r="P9" s="325"/>
    </row>
    <row r="10" spans="1:16" s="322" customFormat="1" ht="11.25" customHeight="1">
      <c r="M10" s="325"/>
      <c r="N10" s="325"/>
      <c r="O10" s="325"/>
      <c r="P10" s="325"/>
    </row>
    <row r="11" spans="1:16" s="322" customFormat="1" ht="21">
      <c r="C11" s="365" t="s">
        <v>167</v>
      </c>
      <c r="D11" s="365"/>
      <c r="E11" s="365"/>
      <c r="F11" s="365"/>
      <c r="G11" s="365"/>
      <c r="H11" s="365"/>
      <c r="I11" s="365"/>
      <c r="J11" s="365"/>
      <c r="K11" s="365">
        <v>9.6</v>
      </c>
      <c r="L11" s="365"/>
      <c r="M11" s="366">
        <v>20.8</v>
      </c>
      <c r="N11" s="366"/>
      <c r="O11" s="366">
        <v>20</v>
      </c>
      <c r="P11" s="325"/>
    </row>
    <row r="12" spans="1:16" s="322" customFormat="1" ht="14.25" customHeight="1">
      <c r="K12" s="365"/>
      <c r="M12" s="325"/>
      <c r="N12" s="325"/>
      <c r="O12" s="325"/>
      <c r="P12" s="325"/>
    </row>
    <row r="13" spans="1:16" s="322" customFormat="1" ht="21">
      <c r="C13" s="365" t="s">
        <v>188</v>
      </c>
      <c r="D13" s="365"/>
      <c r="E13" s="365"/>
      <c r="F13" s="365"/>
      <c r="G13" s="365"/>
      <c r="H13" s="365"/>
      <c r="I13" s="365"/>
      <c r="J13" s="365"/>
      <c r="K13" s="365">
        <v>12.6</v>
      </c>
      <c r="L13" s="365"/>
      <c r="M13" s="366">
        <v>14.3</v>
      </c>
      <c r="N13" s="366"/>
      <c r="O13" s="366">
        <v>0.35</v>
      </c>
      <c r="P13" s="213"/>
    </row>
    <row r="15" spans="1:16" s="322" customFormat="1" ht="21">
      <c r="B15" s="322" t="s">
        <v>170</v>
      </c>
      <c r="M15" s="326"/>
      <c r="N15" s="326"/>
      <c r="O15" s="326"/>
      <c r="P15" s="326"/>
    </row>
    <row r="16" spans="1:16">
      <c r="M16" s="327"/>
      <c r="N16" s="327"/>
      <c r="O16" s="327"/>
      <c r="P16" s="327"/>
    </row>
    <row r="17" spans="2:16" ht="21">
      <c r="C17" s="365" t="s">
        <v>217</v>
      </c>
      <c r="G17" s="322"/>
      <c r="J17" s="328"/>
      <c r="K17" s="328"/>
      <c r="L17" s="328"/>
      <c r="M17" s="328"/>
      <c r="N17" s="328"/>
      <c r="O17" s="328"/>
      <c r="P17" s="328"/>
    </row>
    <row r="18" spans="2:16" ht="21">
      <c r="C18" s="365" t="s">
        <v>218</v>
      </c>
      <c r="G18" s="322"/>
      <c r="J18" s="328"/>
      <c r="K18" s="328"/>
      <c r="L18" s="328"/>
      <c r="M18" s="328"/>
      <c r="N18" s="328"/>
      <c r="O18" s="328"/>
      <c r="P18" s="328"/>
    </row>
    <row r="19" spans="2:16" ht="21">
      <c r="C19" s="365" t="s">
        <v>232</v>
      </c>
      <c r="G19" s="322"/>
      <c r="J19" s="328"/>
      <c r="K19" s="328"/>
      <c r="L19" s="328"/>
      <c r="M19" s="328"/>
      <c r="N19" s="328"/>
      <c r="O19" s="328"/>
      <c r="P19" s="328"/>
    </row>
    <row r="21" spans="2:16" ht="21">
      <c r="B21" s="322" t="s">
        <v>171</v>
      </c>
    </row>
    <row r="23" spans="2:16" ht="21">
      <c r="C23" s="365" t="s">
        <v>168</v>
      </c>
      <c r="G23" s="322"/>
      <c r="J23" s="328"/>
      <c r="K23" s="328"/>
      <c r="L23" s="328"/>
      <c r="M23" s="328"/>
      <c r="N23" s="328"/>
      <c r="O23" s="328"/>
      <c r="P23" s="328"/>
    </row>
    <row r="24" spans="2:16" ht="21">
      <c r="C24" s="365" t="s">
        <v>172</v>
      </c>
      <c r="G24" s="322"/>
      <c r="J24" s="328"/>
      <c r="K24" s="328"/>
      <c r="L24" s="328"/>
      <c r="M24" s="328"/>
      <c r="N24" s="328"/>
      <c r="O24" s="328"/>
      <c r="P24" s="328"/>
    </row>
    <row r="25" spans="2:16" ht="21">
      <c r="C25" s="365" t="s">
        <v>184</v>
      </c>
      <c r="G25" s="322"/>
      <c r="J25" s="328"/>
      <c r="K25" s="328"/>
      <c r="L25" s="328"/>
      <c r="M25" s="328"/>
      <c r="N25" s="328"/>
      <c r="O25" s="328"/>
      <c r="P25" s="328"/>
    </row>
    <row r="26" spans="2:16" ht="21">
      <c r="C26" s="365" t="s">
        <v>173</v>
      </c>
      <c r="G26" s="322"/>
      <c r="J26" s="328"/>
      <c r="K26" s="328"/>
      <c r="L26" s="328"/>
      <c r="M26" s="328"/>
      <c r="N26" s="328"/>
      <c r="O26" s="328"/>
      <c r="P26" s="328"/>
    </row>
    <row r="29" spans="2:16" ht="21">
      <c r="B29" s="322" t="s">
        <v>186</v>
      </c>
    </row>
    <row r="31" spans="2:16" ht="21">
      <c r="C31" s="365" t="s">
        <v>233</v>
      </c>
      <c r="G31" s="322"/>
      <c r="J31" s="328"/>
      <c r="K31" s="328"/>
      <c r="L31" s="328"/>
      <c r="M31" s="328"/>
      <c r="N31" s="328"/>
      <c r="O31" s="328"/>
      <c r="P31" s="328"/>
    </row>
    <row r="32" spans="2:16" ht="21">
      <c r="C32" s="365" t="s">
        <v>174</v>
      </c>
      <c r="G32" s="322"/>
      <c r="J32" s="328"/>
      <c r="K32" s="328"/>
      <c r="L32" s="328"/>
      <c r="M32" s="328"/>
      <c r="N32" s="328"/>
      <c r="O32" s="328"/>
      <c r="P32" s="328"/>
    </row>
    <row r="33" spans="2:16" ht="21">
      <c r="C33" s="365" t="s">
        <v>175</v>
      </c>
      <c r="G33" s="322"/>
      <c r="J33" s="328"/>
      <c r="K33" s="328"/>
      <c r="L33" s="328"/>
      <c r="M33" s="328"/>
      <c r="N33" s="328"/>
      <c r="O33" s="328"/>
      <c r="P33" s="328"/>
    </row>
    <row r="34" spans="2:16" ht="21">
      <c r="C34" s="365"/>
      <c r="G34" s="322"/>
      <c r="J34" s="328"/>
      <c r="K34" s="328"/>
      <c r="L34" s="328"/>
      <c r="M34" s="328"/>
      <c r="N34" s="328"/>
      <c r="O34" s="328"/>
      <c r="P34" s="328"/>
    </row>
    <row r="36" spans="2:16" ht="17.399999999999999">
      <c r="B36" s="384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1"/>
  <sheetViews>
    <sheetView topLeftCell="A13" zoomScaleNormal="100" zoomScaleSheetLayoutView="100" workbookViewId="0">
      <selection activeCell="AD1" sqref="AD1"/>
    </sheetView>
  </sheetViews>
  <sheetFormatPr defaultColWidth="9.109375" defaultRowHeight="13.2"/>
  <cols>
    <col min="1" max="1" width="2.88671875" style="4" customWidth="1"/>
    <col min="2" max="2" width="17" style="4" hidden="1" customWidth="1"/>
    <col min="3" max="3" width="1.33203125" style="4" hidden="1" customWidth="1"/>
    <col min="4" max="4" width="10.5546875" style="4" hidden="1" customWidth="1"/>
    <col min="5" max="5" width="6" style="4" customWidth="1"/>
    <col min="6" max="6" width="8.33203125" style="6" hidden="1" customWidth="1"/>
    <col min="7" max="7" width="6.44140625" style="6" hidden="1" customWidth="1"/>
    <col min="8" max="8" width="5.6640625" style="6" hidden="1" customWidth="1"/>
    <col min="9" max="9" width="0.33203125" style="6" hidden="1" customWidth="1"/>
    <col min="10" max="10" width="1" style="6" hidden="1" customWidth="1"/>
    <col min="11" max="11" width="39.6640625" style="30" customWidth="1"/>
    <col min="12" max="12" width="1.33203125" style="6" customWidth="1"/>
    <col min="13" max="13" width="11.33203125" style="6" customWidth="1"/>
    <col min="14" max="14" width="0.109375" style="6" hidden="1" customWidth="1"/>
    <col min="15" max="15" width="12.109375" style="6" customWidth="1"/>
    <col min="16" max="16" width="11.5546875" style="13" bestFit="1" customWidth="1"/>
    <col min="17" max="17" width="1" style="13" customWidth="1"/>
    <col min="18" max="18" width="11.5546875" style="13" bestFit="1" customWidth="1"/>
    <col min="19" max="19" width="0.88671875" style="13" customWidth="1"/>
    <col min="20" max="20" width="11.5546875" style="4" hidden="1" customWidth="1"/>
    <col min="21" max="21" width="11.33203125" style="4" customWidth="1"/>
    <col min="22" max="22" width="10" style="12" bestFit="1" customWidth="1"/>
    <col min="23" max="23" width="1" style="6" customWidth="1"/>
    <col min="24" max="24" width="10" style="6" customWidth="1"/>
    <col min="25" max="25" width="0.88671875" style="6" customWidth="1"/>
    <col min="26" max="26" width="10" style="6" hidden="1" customWidth="1"/>
    <col min="27" max="27" width="11.33203125" style="6" customWidth="1"/>
    <col min="28" max="28" width="9" style="6" customWidth="1"/>
    <col min="29" max="29" width="0.88671875" style="6" customWidth="1"/>
    <col min="30" max="30" width="107" style="6" customWidth="1"/>
    <col min="31" max="31" width="9.6640625" style="6" hidden="1" customWidth="1"/>
    <col min="32" max="32" width="0" style="4" hidden="1" customWidth="1"/>
    <col min="33" max="33" width="5.88671875" style="4" hidden="1" customWidth="1"/>
    <col min="34" max="34" width="8.88671875" style="4" hidden="1" customWidth="1"/>
    <col min="35" max="35" width="1" style="4" hidden="1" customWidth="1"/>
    <col min="36" max="36" width="21.5546875" style="4" customWidth="1"/>
    <col min="37" max="37" width="19" style="4" hidden="1" customWidth="1"/>
    <col min="38" max="38" width="9.109375" style="4" hidden="1" customWidth="1"/>
    <col min="39" max="16384" width="9.109375" style="4"/>
  </cols>
  <sheetData>
    <row r="1" spans="1:41" s="65" customFormat="1" ht="21">
      <c r="A1" s="65" t="s">
        <v>50</v>
      </c>
      <c r="C1" s="66"/>
      <c r="D1" s="66"/>
      <c r="F1" s="67"/>
      <c r="G1" s="67"/>
      <c r="H1" s="67"/>
      <c r="I1" s="67"/>
      <c r="J1" s="67"/>
      <c r="K1" s="68" t="s">
        <v>156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1">
      <c r="C2" s="66"/>
      <c r="D2" s="66"/>
      <c r="E2" s="66"/>
      <c r="F2" s="67"/>
      <c r="G2" s="67"/>
      <c r="H2" s="67"/>
      <c r="I2" s="67"/>
      <c r="J2" s="67"/>
      <c r="K2" s="69" t="s">
        <v>197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1">
      <c r="C3" s="66"/>
      <c r="D3" s="66"/>
      <c r="E3" s="66"/>
      <c r="F3" s="67"/>
      <c r="G3" s="67"/>
      <c r="H3" s="67"/>
      <c r="I3" s="67"/>
      <c r="J3" s="67"/>
      <c r="K3" s="69" t="s">
        <v>48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1">
      <c r="C4" s="66"/>
      <c r="D4" s="66"/>
      <c r="E4" s="66"/>
      <c r="F4" s="67"/>
      <c r="G4" s="67"/>
      <c r="H4" s="67"/>
      <c r="I4" s="67"/>
      <c r="J4" s="67"/>
      <c r="K4" s="69" t="s">
        <v>49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50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43</v>
      </c>
      <c r="G7" s="165"/>
      <c r="H7" s="164" t="s">
        <v>44</v>
      </c>
      <c r="I7" s="351" t="s">
        <v>105</v>
      </c>
      <c r="J7" s="163"/>
      <c r="K7" s="166"/>
      <c r="L7" s="167"/>
      <c r="M7" s="168" t="s">
        <v>52</v>
      </c>
      <c r="N7" s="169" t="s">
        <v>24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53</v>
      </c>
      <c r="C8" s="174"/>
      <c r="D8" s="174" t="s">
        <v>54</v>
      </c>
      <c r="E8" s="242" t="s">
        <v>50</v>
      </c>
      <c r="F8" s="175" t="s">
        <v>102</v>
      </c>
      <c r="G8" s="175" t="s">
        <v>75</v>
      </c>
      <c r="H8" s="175" t="s">
        <v>45</v>
      </c>
      <c r="I8" s="174" t="s">
        <v>55</v>
      </c>
      <c r="J8" s="162"/>
      <c r="K8" s="174" t="s">
        <v>56</v>
      </c>
      <c r="L8" s="176"/>
      <c r="M8" s="175" t="s">
        <v>57</v>
      </c>
      <c r="N8" s="175" t="s">
        <v>25</v>
      </c>
      <c r="O8" s="177"/>
      <c r="P8" s="178" t="s">
        <v>58</v>
      </c>
      <c r="Q8" s="178"/>
      <c r="R8" s="178"/>
      <c r="S8" s="178"/>
      <c r="T8" s="179"/>
      <c r="U8" s="385"/>
      <c r="V8" s="178" t="s">
        <v>2</v>
      </c>
      <c r="W8" s="172"/>
      <c r="X8" s="172"/>
      <c r="Y8" s="172"/>
      <c r="Z8" s="172"/>
      <c r="AA8" s="176"/>
      <c r="AB8" s="180" t="s">
        <v>59</v>
      </c>
      <c r="AC8" s="176"/>
      <c r="AD8" s="386" t="s">
        <v>60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.6" thickBot="1">
      <c r="C12" s="46"/>
      <c r="D12" s="46"/>
      <c r="E12" s="46"/>
      <c r="F12" s="45"/>
      <c r="G12" s="45"/>
      <c r="H12" s="45"/>
      <c r="I12" s="74"/>
      <c r="J12" s="46"/>
      <c r="K12" s="205" t="s">
        <v>51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107</v>
      </c>
      <c r="L14" s="87"/>
      <c r="N14" s="87"/>
      <c r="O14" s="87"/>
      <c r="Z14" s="11"/>
    </row>
    <row r="15" spans="1:41" ht="24" customHeight="1">
      <c r="B15" s="4" t="s">
        <v>50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50</v>
      </c>
      <c r="Q15" s="25"/>
      <c r="R15" s="24" t="s">
        <v>50</v>
      </c>
      <c r="S15" s="25"/>
      <c r="V15" s="26" t="s">
        <v>50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104</v>
      </c>
      <c r="E16" s="108">
        <v>1</v>
      </c>
      <c r="F16" s="108" t="s">
        <v>108</v>
      </c>
      <c r="G16" s="108" t="s">
        <v>66</v>
      </c>
      <c r="I16" s="126" t="s">
        <v>109</v>
      </c>
      <c r="K16" s="246" t="s">
        <v>106</v>
      </c>
      <c r="L16" s="110"/>
      <c r="M16" s="90"/>
      <c r="N16" s="110"/>
      <c r="O16" s="110"/>
      <c r="P16" s="360">
        <v>15</v>
      </c>
      <c r="Q16" s="360"/>
      <c r="R16" s="360">
        <v>20</v>
      </c>
      <c r="S16" s="360"/>
      <c r="T16" s="360">
        <v>20</v>
      </c>
      <c r="U16" s="349"/>
      <c r="V16" s="350">
        <v>0.7</v>
      </c>
      <c r="W16" s="361"/>
      <c r="X16" s="350">
        <v>2.9</v>
      </c>
      <c r="Y16" s="349"/>
      <c r="Z16" s="350">
        <v>16.899999999999999</v>
      </c>
      <c r="AB16" s="92">
        <v>0.1477</v>
      </c>
      <c r="AD16" s="44" t="s">
        <v>71</v>
      </c>
    </row>
    <row r="17" spans="2:48" s="108" customFormat="1" ht="24" customHeight="1">
      <c r="E17" s="108">
        <v>2</v>
      </c>
      <c r="I17" s="126"/>
      <c r="K17" s="246" t="s">
        <v>115</v>
      </c>
      <c r="L17" s="110"/>
      <c r="M17" s="90"/>
      <c r="N17" s="110"/>
      <c r="O17" s="110"/>
      <c r="P17" s="360">
        <v>4.7</v>
      </c>
      <c r="Q17" s="360"/>
      <c r="R17" s="360">
        <v>0</v>
      </c>
      <c r="S17" s="360"/>
      <c r="T17" s="360">
        <v>0</v>
      </c>
      <c r="U17" s="349"/>
      <c r="V17" s="350">
        <v>-0.4</v>
      </c>
      <c r="W17" s="361"/>
      <c r="X17" s="350">
        <v>0.4</v>
      </c>
      <c r="Y17" s="349"/>
      <c r="Z17" s="350">
        <v>1</v>
      </c>
      <c r="AB17" s="92">
        <v>0.15</v>
      </c>
      <c r="AD17" s="44" t="s">
        <v>116</v>
      </c>
    </row>
    <row r="18" spans="2:48" s="108" customFormat="1" ht="24" customHeight="1">
      <c r="E18" s="108">
        <v>3</v>
      </c>
      <c r="I18" s="126"/>
      <c r="K18" s="246" t="s">
        <v>112</v>
      </c>
      <c r="L18" s="110"/>
      <c r="M18" s="90"/>
      <c r="N18" s="110"/>
      <c r="O18" s="110"/>
      <c r="P18" s="360">
        <v>0.36</v>
      </c>
      <c r="Q18" s="360"/>
      <c r="R18" s="360">
        <v>0</v>
      </c>
      <c r="S18" s="360"/>
      <c r="T18" s="360">
        <v>0</v>
      </c>
      <c r="U18" s="349"/>
      <c r="V18" s="350">
        <v>0</v>
      </c>
      <c r="W18" s="361"/>
      <c r="X18" s="350">
        <v>0.3</v>
      </c>
      <c r="Y18" s="349"/>
      <c r="Z18" s="350"/>
      <c r="AB18" s="92">
        <v>0.59</v>
      </c>
      <c r="AD18" s="44" t="s">
        <v>198</v>
      </c>
    </row>
    <row r="19" spans="2:48" s="108" customFormat="1" ht="24" customHeight="1">
      <c r="E19" s="108">
        <v>4</v>
      </c>
      <c r="I19" s="126"/>
      <c r="K19" s="246" t="s">
        <v>191</v>
      </c>
      <c r="L19" s="110"/>
      <c r="M19" s="90"/>
      <c r="N19" s="110"/>
      <c r="O19" s="110"/>
      <c r="P19" s="360">
        <v>0.36</v>
      </c>
      <c r="Q19" s="360"/>
      <c r="R19" s="360">
        <v>0</v>
      </c>
      <c r="S19" s="360"/>
      <c r="T19" s="360">
        <v>0</v>
      </c>
      <c r="U19" s="349"/>
      <c r="V19" s="350">
        <v>0.2</v>
      </c>
      <c r="W19" s="361"/>
      <c r="X19" s="350">
        <v>0.3</v>
      </c>
      <c r="Y19" s="349"/>
      <c r="Z19" s="350"/>
      <c r="AB19" s="92">
        <v>0.7</v>
      </c>
      <c r="AD19" s="44" t="s">
        <v>199</v>
      </c>
    </row>
    <row r="20" spans="2:48" s="44" customFormat="1" ht="24" customHeight="1">
      <c r="B20" s="89" t="s">
        <v>104</v>
      </c>
      <c r="D20" s="44" t="s">
        <v>104</v>
      </c>
      <c r="E20" s="209"/>
      <c r="F20" s="44" t="s">
        <v>63</v>
      </c>
      <c r="G20" s="44" t="s">
        <v>66</v>
      </c>
      <c r="H20" s="44" t="s">
        <v>50</v>
      </c>
      <c r="I20" s="44" t="s">
        <v>40</v>
      </c>
      <c r="J20" s="73"/>
      <c r="K20" s="246"/>
      <c r="L20" s="73"/>
      <c r="M20" s="73"/>
      <c r="N20" s="73"/>
      <c r="O20" s="73"/>
      <c r="P20" s="94"/>
      <c r="Q20" s="91" t="s">
        <v>50</v>
      </c>
      <c r="R20" s="94" t="s">
        <v>50</v>
      </c>
      <c r="S20" s="91" t="s">
        <v>50</v>
      </c>
      <c r="T20" s="94" t="s">
        <v>50</v>
      </c>
      <c r="U20" s="44" t="s">
        <v>50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39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0.49999999999999994</v>
      </c>
      <c r="W21" s="216"/>
      <c r="X21" s="217">
        <f>SUM(X16:X20)</f>
        <v>3.8999999999999995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81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17</v>
      </c>
      <c r="D25" s="108" t="s">
        <v>18</v>
      </c>
      <c r="E25" s="147">
        <v>5</v>
      </c>
      <c r="F25" s="108" t="s">
        <v>63</v>
      </c>
      <c r="G25" s="108" t="s">
        <v>66</v>
      </c>
      <c r="I25" s="108" t="s">
        <v>65</v>
      </c>
      <c r="J25" s="109"/>
      <c r="K25" s="246" t="s">
        <v>222</v>
      </c>
      <c r="L25" s="110"/>
      <c r="M25" s="111"/>
      <c r="N25" s="112"/>
      <c r="O25" s="112"/>
      <c r="P25" s="362">
        <v>0.09</v>
      </c>
      <c r="Q25" s="113"/>
      <c r="R25" s="113"/>
      <c r="S25" s="113"/>
      <c r="V25" s="362"/>
      <c r="W25" s="111"/>
      <c r="X25" s="362"/>
      <c r="Y25" s="111"/>
      <c r="Z25" s="362" t="s">
        <v>118</v>
      </c>
      <c r="AA25" s="93"/>
      <c r="AB25" s="352"/>
      <c r="AC25" s="93"/>
      <c r="AD25" s="108" t="s">
        <v>234</v>
      </c>
      <c r="AE25" s="93"/>
      <c r="AF25" s="93"/>
      <c r="AG25" s="93"/>
    </row>
    <row r="26" spans="2:48" s="108" customFormat="1" ht="24" customHeight="1">
      <c r="B26" s="109" t="s">
        <v>17</v>
      </c>
      <c r="D26" s="108" t="s">
        <v>104</v>
      </c>
      <c r="E26" s="206">
        <v>6</v>
      </c>
      <c r="F26" s="108" t="s">
        <v>63</v>
      </c>
      <c r="G26" s="108" t="s">
        <v>66</v>
      </c>
      <c r="I26" s="108" t="s">
        <v>65</v>
      </c>
      <c r="J26" s="109"/>
      <c r="K26" s="348" t="s">
        <v>223</v>
      </c>
      <c r="L26" s="110"/>
      <c r="M26" s="111"/>
      <c r="N26" s="112"/>
      <c r="O26" s="112"/>
      <c r="P26" s="362">
        <v>0.12</v>
      </c>
      <c r="Q26" s="113"/>
      <c r="R26" s="113"/>
      <c r="S26" s="113"/>
      <c r="T26" s="111"/>
      <c r="V26" s="362"/>
      <c r="W26" s="111"/>
      <c r="X26" s="362"/>
      <c r="Y26" s="111"/>
      <c r="Z26" s="362" t="s">
        <v>118</v>
      </c>
      <c r="AA26" s="111"/>
      <c r="AB26" s="352"/>
      <c r="AC26" s="93"/>
      <c r="AD26" s="108" t="s">
        <v>76</v>
      </c>
      <c r="AE26" s="93"/>
      <c r="AF26" s="93"/>
      <c r="AG26" s="93"/>
    </row>
    <row r="27" spans="2:48" s="44" customFormat="1" ht="24" customHeight="1" thickBot="1">
      <c r="E27" s="95"/>
      <c r="I27" s="73"/>
      <c r="J27" s="73"/>
      <c r="K27" s="239" t="s">
        <v>80</v>
      </c>
      <c r="L27" s="73"/>
      <c r="M27" s="73"/>
      <c r="N27" s="73"/>
      <c r="O27" s="73"/>
      <c r="P27" s="217">
        <f>SUM(P25:P26)</f>
        <v>0.21</v>
      </c>
      <c r="Q27" s="214"/>
      <c r="R27" s="217">
        <f>SUM(R25:R26)</f>
        <v>0</v>
      </c>
      <c r="S27" s="214"/>
      <c r="T27" s="217">
        <f>SUM(T25:T26)</f>
        <v>0</v>
      </c>
      <c r="U27" s="215"/>
      <c r="V27" s="217">
        <f>SUM(V25:V26)</f>
        <v>0</v>
      </c>
      <c r="W27" s="216"/>
      <c r="X27" s="217">
        <f>SUM(X25:X26)</f>
        <v>0</v>
      </c>
      <c r="Y27" s="216"/>
      <c r="Z27" s="217">
        <f>SUM(Z25:Z26)</f>
        <v>0</v>
      </c>
      <c r="AA27" s="207"/>
      <c r="AB27" s="207" t="s">
        <v>50</v>
      </c>
      <c r="AC27" s="207"/>
      <c r="AD27" s="207"/>
    </row>
    <row r="28" spans="2:48" s="44" customFormat="1" ht="24" customHeight="1" thickTop="1">
      <c r="E28" s="95"/>
      <c r="I28" s="73"/>
      <c r="J28" s="73"/>
      <c r="K28" s="239"/>
      <c r="L28" s="73"/>
      <c r="M28" s="73"/>
      <c r="N28" s="73"/>
      <c r="O28" s="73"/>
      <c r="P28" s="213"/>
      <c r="Q28" s="214"/>
      <c r="R28" s="213"/>
      <c r="S28" s="214"/>
      <c r="T28" s="213"/>
      <c r="U28" s="215"/>
      <c r="V28" s="213"/>
      <c r="W28" s="216"/>
      <c r="X28" s="213"/>
      <c r="Y28" s="216"/>
      <c r="Z28" s="213"/>
      <c r="AA28" s="207"/>
      <c r="AB28" s="207"/>
      <c r="AC28" s="207"/>
      <c r="AD28" s="207"/>
    </row>
    <row r="29" spans="2:48" s="44" customFormat="1" ht="24" customHeight="1">
      <c r="F29" s="73"/>
      <c r="G29" s="73"/>
      <c r="H29" s="73"/>
      <c r="J29" s="89" t="s">
        <v>50</v>
      </c>
      <c r="K29" s="116" t="s">
        <v>41</v>
      </c>
      <c r="L29" s="99"/>
      <c r="M29" s="90" t="s">
        <v>50</v>
      </c>
      <c r="N29" s="73"/>
      <c r="O29" s="73"/>
      <c r="P29" s="101"/>
      <c r="Q29" s="96"/>
      <c r="R29" s="101"/>
      <c r="S29" s="96"/>
      <c r="V29" s="97"/>
      <c r="W29" s="97"/>
      <c r="X29" s="97"/>
      <c r="Y29" s="97"/>
      <c r="Z29" s="97"/>
      <c r="AD29" s="108"/>
    </row>
    <row r="30" spans="2:48" s="51" customFormat="1" ht="24" customHeight="1">
      <c r="F30" s="50"/>
      <c r="G30" s="50"/>
      <c r="H30" s="50"/>
      <c r="J30" s="53"/>
      <c r="K30" s="62"/>
      <c r="L30" s="59"/>
      <c r="M30" s="54"/>
      <c r="N30" s="50"/>
      <c r="O30" s="50"/>
      <c r="P30" s="60"/>
      <c r="Q30" s="55"/>
      <c r="R30" s="60"/>
      <c r="S30" s="55"/>
      <c r="V30" s="56"/>
      <c r="W30" s="56"/>
      <c r="X30" s="56"/>
      <c r="Y30" s="56"/>
      <c r="Z30" s="56"/>
      <c r="AD30" s="63"/>
    </row>
    <row r="31" spans="2:48" s="44" customFormat="1" ht="24" customHeight="1">
      <c r="B31" s="44" t="s">
        <v>26</v>
      </c>
      <c r="D31" s="44" t="s">
        <v>27</v>
      </c>
      <c r="E31" s="44">
        <v>7</v>
      </c>
      <c r="F31" s="44" t="s">
        <v>63</v>
      </c>
      <c r="G31" s="73" t="s">
        <v>67</v>
      </c>
      <c r="J31" s="99"/>
      <c r="K31" s="246" t="s">
        <v>28</v>
      </c>
      <c r="L31" s="251"/>
      <c r="M31" s="252"/>
      <c r="P31" s="212">
        <v>0.2</v>
      </c>
      <c r="Q31" s="212"/>
      <c r="R31" s="212">
        <v>0</v>
      </c>
      <c r="S31" s="212"/>
      <c r="T31" s="212">
        <v>0</v>
      </c>
      <c r="V31" s="117"/>
      <c r="AD31" s="204" t="s">
        <v>144</v>
      </c>
      <c r="AE31" s="118"/>
      <c r="AF31" s="119"/>
      <c r="AG31" s="118"/>
      <c r="AH31" s="119"/>
      <c r="AI31" s="118"/>
      <c r="AJ31" s="118"/>
      <c r="AK31" s="120"/>
      <c r="AL31" s="120"/>
      <c r="AM31" s="120"/>
      <c r="AN31" s="120"/>
      <c r="AO31" s="121"/>
      <c r="AP31" s="120"/>
      <c r="AQ31" s="121"/>
      <c r="AR31" s="120"/>
      <c r="AS31" s="120"/>
      <c r="AT31" s="120"/>
      <c r="AU31" s="120"/>
      <c r="AV31" s="121"/>
    </row>
    <row r="32" spans="2:48" s="44" customFormat="1" ht="24" customHeight="1">
      <c r="E32" s="44">
        <v>8</v>
      </c>
      <c r="G32" s="73"/>
      <c r="J32" s="99"/>
      <c r="K32" s="246" t="s">
        <v>142</v>
      </c>
      <c r="L32" s="251"/>
      <c r="M32" s="252"/>
      <c r="P32" s="212">
        <v>0.02</v>
      </c>
      <c r="Q32" s="212"/>
      <c r="R32" s="212">
        <v>0</v>
      </c>
      <c r="S32" s="212"/>
      <c r="T32" s="212">
        <v>0</v>
      </c>
      <c r="V32" s="117"/>
      <c r="AD32" s="204" t="s">
        <v>143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B33" s="89" t="s">
        <v>26</v>
      </c>
      <c r="D33" s="44" t="s">
        <v>27</v>
      </c>
      <c r="E33" s="89">
        <v>9</v>
      </c>
      <c r="F33" s="44" t="s">
        <v>63</v>
      </c>
      <c r="G33" s="103" t="s">
        <v>67</v>
      </c>
      <c r="J33" s="81"/>
      <c r="K33" s="246" t="s">
        <v>189</v>
      </c>
      <c r="L33" s="104"/>
      <c r="P33" s="104">
        <v>0.02</v>
      </c>
      <c r="Q33" s="104"/>
      <c r="R33" s="104">
        <v>0.02</v>
      </c>
      <c r="S33" s="104"/>
      <c r="T33" s="104">
        <v>0.02</v>
      </c>
      <c r="V33" s="105"/>
      <c r="AA33" s="81"/>
      <c r="AD33" s="204" t="s">
        <v>190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207" customFormat="1" ht="24" customHeight="1" thickBot="1">
      <c r="F34" s="208"/>
      <c r="G34" s="208"/>
      <c r="H34" s="208"/>
      <c r="J34" s="209" t="s">
        <v>50</v>
      </c>
      <c r="K34" s="210" t="s">
        <v>101</v>
      </c>
      <c r="L34" s="211"/>
      <c r="M34" s="218"/>
      <c r="N34" s="208"/>
      <c r="O34" s="208"/>
      <c r="P34" s="217">
        <f>SUM(P31:P33)</f>
        <v>0.24</v>
      </c>
      <c r="Q34" s="219"/>
      <c r="R34" s="217">
        <f>SUM(R31:R33)</f>
        <v>0.02</v>
      </c>
      <c r="S34" s="219"/>
      <c r="T34" s="217">
        <f>SUM(T31:T33)</f>
        <v>0.02</v>
      </c>
      <c r="U34" s="215"/>
      <c r="V34" s="217">
        <f>SUM(V31:V33)</f>
        <v>0</v>
      </c>
      <c r="W34" s="220"/>
      <c r="X34" s="217">
        <f>SUM(X31:X33)</f>
        <v>0</v>
      </c>
      <c r="Y34" s="221"/>
      <c r="Z34" s="217">
        <f>SUM(Z31:Z33)</f>
        <v>0</v>
      </c>
      <c r="AD34" s="147"/>
    </row>
    <row r="35" spans="1:48" s="51" customFormat="1" ht="24" customHeight="1" thickTop="1">
      <c r="F35" s="50"/>
      <c r="G35" s="50"/>
      <c r="H35" s="50"/>
      <c r="J35" s="53" t="s">
        <v>50</v>
      </c>
      <c r="K35" s="64"/>
      <c r="L35" s="59"/>
      <c r="M35" s="54" t="s">
        <v>50</v>
      </c>
      <c r="N35" s="50"/>
      <c r="O35" s="50"/>
      <c r="P35" s="60"/>
      <c r="Q35" s="55"/>
      <c r="R35" s="60"/>
      <c r="S35" s="55"/>
      <c r="V35" s="56"/>
      <c r="W35" s="56"/>
      <c r="X35" s="56"/>
      <c r="Y35" s="56"/>
      <c r="Z35" s="56"/>
      <c r="AD35" s="63"/>
    </row>
    <row r="36" spans="1:48" s="44" customFormat="1" ht="24" customHeight="1">
      <c r="G36" s="73"/>
      <c r="J36" s="99"/>
      <c r="K36" s="107"/>
      <c r="L36" s="90"/>
      <c r="P36" s="145"/>
      <c r="Q36" s="98"/>
      <c r="R36" s="145"/>
      <c r="S36" s="98"/>
      <c r="T36" s="145"/>
      <c r="V36" s="145"/>
      <c r="W36" s="105"/>
      <c r="X36" s="145"/>
      <c r="Y36" s="106"/>
      <c r="Z36" s="145"/>
      <c r="AD36" s="118"/>
      <c r="AE36" s="118"/>
      <c r="AF36" s="119"/>
      <c r="AG36" s="118"/>
      <c r="AH36" s="119"/>
      <c r="AI36" s="118"/>
      <c r="AJ36" s="118"/>
      <c r="AK36" s="120"/>
      <c r="AL36" s="120"/>
      <c r="AM36" s="120"/>
      <c r="AN36" s="120"/>
      <c r="AO36" s="121"/>
      <c r="AP36" s="120"/>
      <c r="AQ36" s="121"/>
      <c r="AR36" s="120"/>
      <c r="AS36" s="120"/>
      <c r="AT36" s="120"/>
      <c r="AU36" s="120"/>
      <c r="AV36" s="121"/>
    </row>
    <row r="37" spans="1:48" s="192" customFormat="1" ht="24" customHeight="1" thickBot="1">
      <c r="G37" s="140"/>
      <c r="J37" s="193"/>
      <c r="K37" s="154" t="s">
        <v>6</v>
      </c>
      <c r="L37" s="194"/>
      <c r="P37" s="195">
        <f>+P34+P27+P21</f>
        <v>20.869999999999997</v>
      </c>
      <c r="Q37" s="159"/>
      <c r="R37" s="195">
        <f>+R34+R27+R21</f>
        <v>20.02</v>
      </c>
      <c r="S37" s="159"/>
      <c r="T37" s="195">
        <f>+T34+T27+T21</f>
        <v>20.02</v>
      </c>
      <c r="U37" s="196"/>
      <c r="V37" s="195">
        <f>+V34+V27+V21</f>
        <v>0.49999999999999994</v>
      </c>
      <c r="W37" s="197"/>
      <c r="X37" s="195">
        <f>+X34+X27+X21</f>
        <v>3.8999999999999995</v>
      </c>
      <c r="Y37" s="198"/>
      <c r="Z37" s="195">
        <f>+Z34+Z27+Z21</f>
        <v>17.899999999999999</v>
      </c>
      <c r="AD37" s="199"/>
      <c r="AE37" s="199"/>
      <c r="AF37" s="200"/>
      <c r="AG37" s="199"/>
      <c r="AH37" s="200"/>
      <c r="AI37" s="199"/>
      <c r="AJ37" s="199"/>
      <c r="AK37" s="201"/>
      <c r="AL37" s="201"/>
      <c r="AM37" s="201"/>
      <c r="AN37" s="201"/>
      <c r="AO37" s="202"/>
      <c r="AP37" s="201"/>
      <c r="AQ37" s="202"/>
      <c r="AR37" s="201"/>
      <c r="AS37" s="201"/>
      <c r="AT37" s="201"/>
      <c r="AU37" s="201"/>
      <c r="AV37" s="202"/>
    </row>
    <row r="38" spans="1:48" s="51" customFormat="1" ht="24" customHeight="1" thickTop="1">
      <c r="F38" s="50"/>
      <c r="G38" s="50"/>
      <c r="H38" s="50"/>
      <c r="J38" s="53"/>
      <c r="K38" s="340"/>
      <c r="L38" s="59"/>
      <c r="M38" s="54"/>
      <c r="N38" s="50"/>
      <c r="O38" s="50"/>
      <c r="P38" s="60"/>
      <c r="Q38" s="55"/>
      <c r="R38" s="60"/>
      <c r="S38" s="55"/>
      <c r="V38" s="56"/>
      <c r="W38" s="56"/>
      <c r="X38" s="56"/>
      <c r="Y38" s="56"/>
      <c r="Z38" s="56"/>
      <c r="AD38" s="63"/>
    </row>
    <row r="39" spans="1:48" ht="18" customHeight="1" thickBot="1">
      <c r="I39" s="4"/>
      <c r="J39" s="39" t="s">
        <v>50</v>
      </c>
      <c r="K39" s="27"/>
      <c r="L39" s="9"/>
      <c r="M39" s="41" t="s">
        <v>50</v>
      </c>
      <c r="P39" s="10"/>
      <c r="Q39" s="1"/>
      <c r="R39" s="10"/>
      <c r="S39" s="1"/>
      <c r="V39" s="5"/>
      <c r="W39" s="5"/>
      <c r="X39" s="5"/>
      <c r="Y39" s="5"/>
      <c r="Z39" s="5"/>
      <c r="AA39" s="4"/>
      <c r="AB39" s="4"/>
      <c r="AC39" s="4"/>
      <c r="AD39" s="3"/>
      <c r="AE39" s="4"/>
    </row>
    <row r="40" spans="1:48" s="51" customFormat="1" ht="18" customHeight="1" thickBot="1">
      <c r="A40" s="108"/>
      <c r="F40" s="50"/>
      <c r="G40" s="50"/>
      <c r="H40" s="50"/>
      <c r="J40" s="53" t="s">
        <v>50</v>
      </c>
      <c r="K40" s="205" t="s">
        <v>100</v>
      </c>
      <c r="L40" s="59"/>
      <c r="M40" s="54" t="s">
        <v>50</v>
      </c>
      <c r="N40" s="50"/>
      <c r="O40" s="50"/>
      <c r="P40" s="60"/>
      <c r="Q40" s="55"/>
      <c r="R40" s="60"/>
      <c r="S40" s="55"/>
      <c r="V40" s="56"/>
      <c r="W40" s="56"/>
      <c r="X40" s="56"/>
      <c r="Y40" s="56"/>
      <c r="Z40" s="56"/>
      <c r="AD40" s="63"/>
    </row>
    <row r="41" spans="1:48" s="51" customFormat="1" ht="21" customHeight="1">
      <c r="F41" s="50"/>
      <c r="G41" s="50"/>
      <c r="H41" s="50"/>
      <c r="J41" s="53" t="s">
        <v>50</v>
      </c>
      <c r="K41" s="64"/>
      <c r="L41" s="59"/>
      <c r="M41" s="54" t="s">
        <v>50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44" customFormat="1" ht="24" customHeight="1">
      <c r="B42" s="78"/>
      <c r="C42" s="78"/>
      <c r="D42" s="78"/>
      <c r="E42" s="78"/>
      <c r="F42" s="78"/>
      <c r="G42" s="80"/>
      <c r="H42" s="80"/>
      <c r="I42" s="78"/>
      <c r="J42" s="89"/>
      <c r="K42" s="125" t="s">
        <v>107</v>
      </c>
      <c r="L42" s="81"/>
      <c r="M42" s="90"/>
      <c r="N42" s="82"/>
      <c r="O42" s="82"/>
      <c r="P42" s="83"/>
      <c r="Q42" s="84"/>
      <c r="R42" s="84"/>
      <c r="S42" s="84"/>
      <c r="T42" s="85"/>
      <c r="V42" s="83"/>
      <c r="W42" s="84"/>
      <c r="X42" s="84"/>
      <c r="Y42" s="84"/>
      <c r="Z42" s="84"/>
      <c r="AA42" s="81"/>
      <c r="AB42" s="86"/>
      <c r="AC42" s="81"/>
      <c r="AD42" s="86"/>
      <c r="AE42" s="87"/>
      <c r="AF42" s="85"/>
      <c r="AH42" s="122"/>
      <c r="AI42" s="123"/>
      <c r="AJ42" s="124"/>
    </row>
    <row r="43" spans="1:48" s="108" customFormat="1" ht="24" customHeight="1">
      <c r="D43" s="108" t="s">
        <v>104</v>
      </c>
      <c r="E43" s="108">
        <v>1</v>
      </c>
      <c r="F43" s="108" t="s">
        <v>108</v>
      </c>
      <c r="G43" s="108" t="s">
        <v>69</v>
      </c>
      <c r="I43" s="126" t="s">
        <v>105</v>
      </c>
      <c r="K43" s="247" t="s">
        <v>123</v>
      </c>
      <c r="L43" s="110"/>
      <c r="M43" s="127"/>
      <c r="N43" s="128">
        <v>20000</v>
      </c>
      <c r="O43" s="128"/>
      <c r="P43" s="90">
        <v>2.2000000000000002</v>
      </c>
      <c r="Q43" s="90"/>
      <c r="R43" s="90"/>
      <c r="S43" s="90"/>
      <c r="T43" s="90"/>
      <c r="V43" s="90"/>
      <c r="W43" s="90"/>
      <c r="X43" s="90"/>
      <c r="Y43" s="90"/>
      <c r="Z43" s="90"/>
      <c r="AB43" s="131"/>
      <c r="AD43" s="108" t="s">
        <v>125</v>
      </c>
    </row>
    <row r="44" spans="1:48" s="108" customFormat="1" ht="24" customHeight="1">
      <c r="D44" s="108" t="s">
        <v>104</v>
      </c>
      <c r="E44" s="108">
        <v>2</v>
      </c>
      <c r="F44" s="108" t="s">
        <v>108</v>
      </c>
      <c r="G44" s="108" t="s">
        <v>69</v>
      </c>
      <c r="I44" s="126" t="s">
        <v>105</v>
      </c>
      <c r="K44" s="247" t="s">
        <v>124</v>
      </c>
      <c r="L44" s="110"/>
      <c r="M44" s="127"/>
      <c r="N44" s="128">
        <v>347000</v>
      </c>
      <c r="O44" s="128"/>
      <c r="P44" s="90">
        <v>0.3</v>
      </c>
      <c r="Q44" s="90"/>
      <c r="R44" s="90"/>
      <c r="S44" s="90"/>
      <c r="T44" s="90"/>
      <c r="V44" s="90"/>
      <c r="W44" s="90"/>
      <c r="X44" s="90"/>
      <c r="Y44" s="90"/>
      <c r="Z44" s="90"/>
      <c r="AA44" s="93"/>
      <c r="AB44" s="134"/>
      <c r="AC44" s="93"/>
      <c r="AD44" s="108" t="s">
        <v>125</v>
      </c>
      <c r="AE44" s="93"/>
      <c r="AF44" s="93"/>
      <c r="AG44" s="93"/>
      <c r="AH44" s="93"/>
      <c r="AI44" s="93"/>
      <c r="AJ44" s="93"/>
    </row>
    <row r="45" spans="1:48" s="108" customFormat="1" ht="24" customHeight="1">
      <c r="D45" s="108" t="s">
        <v>104</v>
      </c>
      <c r="E45" s="108">
        <v>3</v>
      </c>
      <c r="F45" s="108" t="s">
        <v>108</v>
      </c>
      <c r="G45" s="108" t="s">
        <v>68</v>
      </c>
      <c r="I45" s="126" t="s">
        <v>105</v>
      </c>
      <c r="K45" s="247" t="s">
        <v>220</v>
      </c>
      <c r="L45" s="110"/>
      <c r="M45" s="127">
        <v>7.1</v>
      </c>
      <c r="N45" s="128"/>
      <c r="O45" s="128"/>
      <c r="P45" s="90">
        <v>3.5</v>
      </c>
      <c r="Q45" s="90"/>
      <c r="R45" s="90"/>
      <c r="S45" s="90"/>
      <c r="T45" s="90"/>
      <c r="V45" s="132" t="s">
        <v>50</v>
      </c>
      <c r="W45" s="133"/>
      <c r="X45" s="132" t="s">
        <v>50</v>
      </c>
      <c r="Y45" s="133"/>
      <c r="Z45" s="132" t="s">
        <v>50</v>
      </c>
      <c r="AA45" s="93"/>
      <c r="AB45" s="134"/>
      <c r="AC45" s="93"/>
      <c r="AD45" s="93" t="s">
        <v>0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104</v>
      </c>
      <c r="E46" s="108">
        <v>4</v>
      </c>
      <c r="F46" s="108" t="s">
        <v>108</v>
      </c>
      <c r="G46" s="108" t="s">
        <v>72</v>
      </c>
      <c r="I46" s="126" t="s">
        <v>105</v>
      </c>
      <c r="K46" s="247" t="s">
        <v>82</v>
      </c>
      <c r="L46" s="110"/>
      <c r="M46" s="127">
        <v>0.9</v>
      </c>
      <c r="N46" s="110"/>
      <c r="O46" s="110"/>
      <c r="P46" s="90">
        <v>0.3</v>
      </c>
      <c r="Q46" s="90"/>
      <c r="R46" s="90"/>
      <c r="S46" s="90"/>
      <c r="T46" s="90"/>
      <c r="V46" s="129" t="s">
        <v>50</v>
      </c>
      <c r="W46" s="130"/>
      <c r="X46" s="129" t="s">
        <v>50</v>
      </c>
      <c r="Y46" s="130"/>
      <c r="Z46" s="129" t="s">
        <v>50</v>
      </c>
      <c r="AB46" s="135"/>
      <c r="AD46" s="108" t="s">
        <v>83</v>
      </c>
    </row>
    <row r="47" spans="1:48" s="108" customFormat="1" ht="24" customHeight="1">
      <c r="D47" s="108" t="s">
        <v>104</v>
      </c>
      <c r="E47" s="108">
        <v>5</v>
      </c>
      <c r="F47" s="108" t="s">
        <v>108</v>
      </c>
      <c r="G47" s="108" t="s">
        <v>73</v>
      </c>
      <c r="I47" s="126" t="s">
        <v>105</v>
      </c>
      <c r="K47" s="247" t="s">
        <v>9</v>
      </c>
      <c r="L47" s="110"/>
      <c r="M47" s="127"/>
      <c r="N47" s="110"/>
      <c r="O47" s="110"/>
      <c r="P47" s="90">
        <v>0.71</v>
      </c>
      <c r="Q47" s="90"/>
      <c r="R47" s="90"/>
      <c r="S47" s="90"/>
      <c r="T47" s="90"/>
      <c r="V47" s="136" t="s">
        <v>50</v>
      </c>
      <c r="W47" s="137"/>
      <c r="X47" s="136" t="s">
        <v>50</v>
      </c>
      <c r="Y47" s="137"/>
      <c r="Z47" s="136" t="s">
        <v>50</v>
      </c>
      <c r="AB47" s="135"/>
      <c r="AD47" s="108" t="s">
        <v>10</v>
      </c>
    </row>
    <row r="48" spans="1:48" s="108" customFormat="1" ht="24" customHeight="1">
      <c r="D48" s="108" t="s">
        <v>104</v>
      </c>
      <c r="E48" s="108">
        <v>6</v>
      </c>
      <c r="F48" s="108" t="s">
        <v>108</v>
      </c>
      <c r="G48" s="108" t="s">
        <v>74</v>
      </c>
      <c r="I48" s="126" t="s">
        <v>105</v>
      </c>
      <c r="K48" s="247" t="s">
        <v>221</v>
      </c>
      <c r="L48" s="110"/>
      <c r="M48" s="127"/>
      <c r="N48" s="110"/>
      <c r="O48" s="110"/>
      <c r="P48" s="90">
        <v>5</v>
      </c>
      <c r="Q48" s="90"/>
      <c r="R48" s="90">
        <v>0</v>
      </c>
      <c r="S48" s="90"/>
      <c r="T48" s="90"/>
      <c r="V48" s="136" t="s">
        <v>42</v>
      </c>
      <c r="W48" s="137"/>
      <c r="X48" s="136" t="s">
        <v>50</v>
      </c>
      <c r="Y48" s="137"/>
      <c r="Z48" s="136" t="s">
        <v>50</v>
      </c>
      <c r="AB48" s="135"/>
      <c r="AD48" s="108" t="s">
        <v>11</v>
      </c>
    </row>
    <row r="49" spans="2:74" s="108" customFormat="1" ht="24" customHeight="1">
      <c r="D49" s="108" t="s">
        <v>104</v>
      </c>
      <c r="E49" s="108">
        <v>7</v>
      </c>
      <c r="F49" s="108" t="s">
        <v>108</v>
      </c>
      <c r="G49" s="108" t="s">
        <v>67</v>
      </c>
      <c r="I49" s="126" t="s">
        <v>105</v>
      </c>
      <c r="K49" s="247" t="s">
        <v>221</v>
      </c>
      <c r="L49" s="110"/>
      <c r="M49" s="127"/>
      <c r="N49" s="110"/>
      <c r="O49" s="110"/>
      <c r="P49" s="90">
        <v>1.25</v>
      </c>
      <c r="Q49" s="90"/>
      <c r="R49" s="90">
        <v>0</v>
      </c>
      <c r="S49" s="90"/>
      <c r="T49" s="90"/>
      <c r="V49" s="136" t="s">
        <v>50</v>
      </c>
      <c r="W49" s="137"/>
      <c r="X49" s="136" t="s">
        <v>50</v>
      </c>
      <c r="Y49" s="137"/>
      <c r="Z49" s="136" t="s">
        <v>50</v>
      </c>
      <c r="AB49" s="135"/>
      <c r="AD49" s="108" t="s">
        <v>12</v>
      </c>
    </row>
    <row r="50" spans="2:74" s="108" customFormat="1" ht="24" customHeight="1">
      <c r="E50" s="108">
        <v>8</v>
      </c>
      <c r="I50" s="126"/>
      <c r="K50" s="247" t="s">
        <v>148</v>
      </c>
      <c r="L50" s="110"/>
      <c r="M50" s="127">
        <v>1.6</v>
      </c>
      <c r="N50" s="110"/>
      <c r="O50" s="110"/>
      <c r="P50" s="90">
        <v>0.11</v>
      </c>
      <c r="Q50" s="90"/>
      <c r="R50" s="90"/>
      <c r="S50" s="90"/>
      <c r="T50" s="90"/>
      <c r="V50" s="136"/>
      <c r="W50" s="137"/>
      <c r="X50" s="136"/>
      <c r="Y50" s="137"/>
      <c r="Z50" s="136"/>
      <c r="AB50" s="135"/>
      <c r="AD50" s="108" t="s">
        <v>149</v>
      </c>
    </row>
    <row r="51" spans="2:74" s="108" customFormat="1" ht="24" customHeight="1">
      <c r="D51" s="108" t="s">
        <v>104</v>
      </c>
      <c r="E51" s="108">
        <v>9</v>
      </c>
      <c r="F51" s="108" t="s">
        <v>108</v>
      </c>
      <c r="G51" s="108" t="s">
        <v>67</v>
      </c>
      <c r="I51" s="126" t="s">
        <v>109</v>
      </c>
      <c r="K51" s="247" t="s">
        <v>8</v>
      </c>
      <c r="L51" s="110"/>
      <c r="M51" s="127" t="s">
        <v>50</v>
      </c>
      <c r="N51" s="110"/>
      <c r="O51" s="110"/>
      <c r="P51" s="90">
        <v>0.2</v>
      </c>
      <c r="Q51" s="90"/>
      <c r="R51" s="90">
        <v>0.2</v>
      </c>
      <c r="S51" s="90"/>
      <c r="T51" s="90">
        <v>0.2</v>
      </c>
      <c r="V51" s="136" t="s">
        <v>50</v>
      </c>
      <c r="W51" s="137"/>
      <c r="X51" s="136" t="s">
        <v>50</v>
      </c>
      <c r="Y51" s="137"/>
      <c r="Z51" s="136" t="s">
        <v>50</v>
      </c>
      <c r="AB51" s="135"/>
      <c r="AD51" s="108" t="s">
        <v>13</v>
      </c>
    </row>
    <row r="52" spans="2:74" s="108" customFormat="1" ht="24" customHeight="1">
      <c r="E52" s="108">
        <v>10</v>
      </c>
      <c r="I52" s="126"/>
      <c r="K52" s="247" t="s">
        <v>126</v>
      </c>
      <c r="L52" s="110"/>
      <c r="M52" s="127"/>
      <c r="N52" s="110"/>
      <c r="O52" s="110"/>
      <c r="P52" s="90">
        <v>0.04</v>
      </c>
      <c r="Q52" s="90"/>
      <c r="R52" s="90">
        <v>0.04</v>
      </c>
      <c r="S52" s="90"/>
      <c r="T52" s="90">
        <v>0</v>
      </c>
      <c r="V52" s="136"/>
      <c r="W52" s="137"/>
      <c r="X52" s="136"/>
      <c r="Y52" s="137"/>
      <c r="Z52" s="136"/>
      <c r="AB52" s="135"/>
      <c r="AD52" s="108" t="s">
        <v>127</v>
      </c>
    </row>
    <row r="53" spans="2:74" s="51" customFormat="1" ht="24" customHeight="1">
      <c r="E53" s="108">
        <v>11</v>
      </c>
      <c r="F53" s="52"/>
      <c r="G53" s="52" t="s">
        <v>67</v>
      </c>
      <c r="H53" s="52"/>
      <c r="I53" s="52"/>
      <c r="J53" s="52"/>
      <c r="K53" s="247" t="s">
        <v>160</v>
      </c>
      <c r="L53" s="110"/>
      <c r="M53" s="127"/>
      <c r="N53" s="110"/>
      <c r="O53" s="110"/>
      <c r="P53" s="90">
        <v>0.3</v>
      </c>
      <c r="Q53" s="90"/>
      <c r="R53" s="90"/>
      <c r="S53" s="90"/>
      <c r="T53" s="90"/>
      <c r="U53" s="108"/>
      <c r="V53" s="136"/>
      <c r="W53" s="243"/>
      <c r="X53" s="136"/>
      <c r="Y53" s="137"/>
      <c r="Z53" s="136"/>
      <c r="AA53" s="108"/>
      <c r="AB53" s="135"/>
      <c r="AC53" s="243"/>
      <c r="AD53" s="147" t="s">
        <v>161</v>
      </c>
      <c r="AE53" s="243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</row>
    <row r="54" spans="2:74" s="44" customFormat="1" ht="24" customHeight="1" thickBot="1">
      <c r="D54" s="44" t="s">
        <v>50</v>
      </c>
      <c r="F54" s="73"/>
      <c r="G54" s="73"/>
      <c r="H54" s="73"/>
      <c r="J54" s="138"/>
      <c r="K54" s="210" t="s">
        <v>16</v>
      </c>
      <c r="L54" s="99"/>
      <c r="M54" s="139"/>
      <c r="N54" s="73"/>
      <c r="O54" s="73"/>
      <c r="P54" s="185">
        <f>SUM(P43:P53)</f>
        <v>13.909999999999998</v>
      </c>
      <c r="Q54" s="189"/>
      <c r="R54" s="185">
        <f>SUM(R43:R53)</f>
        <v>0.24000000000000002</v>
      </c>
      <c r="S54" s="189"/>
      <c r="T54" s="185">
        <f>SUM(T43:T53)</f>
        <v>0.2</v>
      </c>
      <c r="U54" s="187"/>
      <c r="V54" s="185">
        <f>SUM(V43:V53)</f>
        <v>0</v>
      </c>
      <c r="W54" s="190"/>
      <c r="X54" s="185">
        <f>SUM(X43:X53)</f>
        <v>0</v>
      </c>
      <c r="Y54" s="191"/>
      <c r="Z54" s="185">
        <f>SUM(Z43:Z53)</f>
        <v>0</v>
      </c>
      <c r="AA54" s="187"/>
      <c r="AD54" s="108"/>
    </row>
    <row r="55" spans="2:74" s="44" customFormat="1" ht="24" customHeight="1" thickTop="1">
      <c r="F55" s="73"/>
      <c r="G55" s="73"/>
      <c r="H55" s="73"/>
      <c r="J55" s="138"/>
      <c r="K55" s="210"/>
      <c r="L55" s="99"/>
      <c r="M55" s="139"/>
      <c r="N55" s="73"/>
      <c r="O55" s="73"/>
      <c r="P55" s="203"/>
      <c r="Q55" s="189"/>
      <c r="R55" s="203"/>
      <c r="S55" s="189"/>
      <c r="T55" s="203"/>
      <c r="U55" s="187"/>
      <c r="V55" s="203"/>
      <c r="W55" s="190"/>
      <c r="X55" s="203"/>
      <c r="Y55" s="191"/>
      <c r="Z55" s="203"/>
      <c r="AA55" s="187"/>
      <c r="AD55" s="108"/>
    </row>
    <row r="56" spans="2:74" s="44" customFormat="1" ht="24" customHeight="1">
      <c r="F56" s="73"/>
      <c r="G56" s="73"/>
      <c r="H56" s="73"/>
      <c r="J56" s="138"/>
      <c r="K56" s="387" t="s">
        <v>194</v>
      </c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E57" s="44">
        <v>12</v>
      </c>
      <c r="F57" s="73"/>
      <c r="G57" s="73"/>
      <c r="H57" s="73"/>
      <c r="J57" s="138"/>
      <c r="K57" s="247" t="s">
        <v>153</v>
      </c>
      <c r="L57" s="99"/>
      <c r="M57" s="139"/>
      <c r="N57" s="73"/>
      <c r="O57" s="73"/>
      <c r="P57" s="90">
        <v>0.02</v>
      </c>
      <c r="Q57" s="90"/>
      <c r="R57" s="90"/>
      <c r="S57" s="189"/>
      <c r="T57" s="203"/>
      <c r="U57" s="187"/>
      <c r="V57" s="203"/>
      <c r="W57" s="190"/>
      <c r="X57" s="203"/>
      <c r="Y57" s="191"/>
      <c r="Z57" s="203"/>
      <c r="AA57" s="187"/>
      <c r="AD57" s="108" t="s">
        <v>164</v>
      </c>
    </row>
    <row r="58" spans="2:74" s="44" customFormat="1" ht="24" customHeight="1">
      <c r="E58" s="44">
        <v>13</v>
      </c>
      <c r="F58" s="73"/>
      <c r="G58" s="73"/>
      <c r="H58" s="73"/>
      <c r="J58" s="138"/>
      <c r="K58" s="247" t="s">
        <v>154</v>
      </c>
      <c r="L58" s="99"/>
      <c r="M58" s="139"/>
      <c r="N58" s="73"/>
      <c r="O58" s="73"/>
      <c r="P58" s="90">
        <v>0.11</v>
      </c>
      <c r="Q58" s="90"/>
      <c r="R58" s="90">
        <v>0.11</v>
      </c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163</v>
      </c>
    </row>
    <row r="59" spans="2:74" s="44" customFormat="1" ht="24" customHeight="1">
      <c r="E59" s="44">
        <v>14</v>
      </c>
      <c r="F59" s="73"/>
      <c r="G59" s="73"/>
      <c r="H59" s="73"/>
      <c r="J59" s="138"/>
      <c r="K59" s="247" t="s">
        <v>155</v>
      </c>
      <c r="L59" s="99"/>
      <c r="M59" s="139"/>
      <c r="N59" s="73"/>
      <c r="O59" s="73"/>
      <c r="P59" s="90">
        <v>7.0000000000000007E-2</v>
      </c>
      <c r="Q59" s="90"/>
      <c r="R59" s="90"/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225</v>
      </c>
    </row>
    <row r="60" spans="2:74" s="44" customFormat="1" ht="24" customHeight="1">
      <c r="E60" s="44">
        <v>15</v>
      </c>
      <c r="F60" s="73"/>
      <c r="G60" s="73"/>
      <c r="H60" s="73"/>
      <c r="J60" s="138"/>
      <c r="K60" s="247" t="s">
        <v>224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 t="s">
        <v>235</v>
      </c>
    </row>
    <row r="61" spans="2:74" s="108" customFormat="1" ht="24" customHeight="1">
      <c r="B61" s="109"/>
      <c r="E61" s="206"/>
      <c r="G61" s="108" t="s">
        <v>66</v>
      </c>
      <c r="J61" s="109"/>
      <c r="K61" s="348"/>
      <c r="L61" s="250"/>
      <c r="M61" s="251"/>
      <c r="N61" s="112"/>
      <c r="O61" s="112"/>
      <c r="P61" s="100"/>
      <c r="Q61" s="113"/>
      <c r="R61" s="113"/>
      <c r="S61" s="113"/>
      <c r="V61" s="114"/>
      <c r="W61" s="115"/>
      <c r="X61" s="114"/>
      <c r="Y61" s="115"/>
      <c r="Z61" s="114"/>
      <c r="AA61" s="93"/>
      <c r="AB61" s="93"/>
      <c r="AC61" s="93"/>
      <c r="AE61" s="93"/>
      <c r="AF61" s="93"/>
      <c r="AG61" s="93"/>
    </row>
    <row r="62" spans="2:74" s="44" customFormat="1" ht="24" customHeight="1" thickBot="1">
      <c r="F62" s="73"/>
      <c r="G62" s="73"/>
      <c r="H62" s="73"/>
      <c r="J62" s="138"/>
      <c r="K62" s="210" t="s">
        <v>195</v>
      </c>
      <c r="L62" s="99"/>
      <c r="M62" s="139"/>
      <c r="N62" s="73"/>
      <c r="O62" s="73"/>
      <c r="P62" s="185">
        <f>SUM(P57:P61)</f>
        <v>0.27</v>
      </c>
      <c r="Q62" s="189"/>
      <c r="R62" s="185">
        <f>SUM(R57:R61)</f>
        <v>0.11</v>
      </c>
      <c r="S62" s="189"/>
      <c r="T62" s="185">
        <f>SUM(T61:T61)</f>
        <v>0</v>
      </c>
      <c r="U62" s="187"/>
      <c r="V62" s="185">
        <f>SUM(V61:V61)</f>
        <v>0</v>
      </c>
      <c r="W62" s="190"/>
      <c r="X62" s="185">
        <f>SUM(X61:X61)</f>
        <v>0</v>
      </c>
      <c r="Y62" s="191"/>
      <c r="Z62" s="185">
        <f>SUM(Z61:Z61)</f>
        <v>0</v>
      </c>
      <c r="AA62" s="187"/>
      <c r="AD62" s="108"/>
    </row>
    <row r="63" spans="2:74" s="51" customFormat="1" ht="18" customHeight="1" thickTop="1">
      <c r="F63" s="52"/>
      <c r="G63" s="52"/>
      <c r="H63" s="52"/>
      <c r="I63" s="52"/>
      <c r="J63" s="52"/>
      <c r="K63" s="28"/>
      <c r="L63" s="52"/>
      <c r="M63" s="52"/>
      <c r="N63" s="52"/>
      <c r="O63" s="52"/>
      <c r="P63" s="57"/>
      <c r="Q63" s="58"/>
      <c r="R63" s="57"/>
      <c r="S63" s="58"/>
      <c r="T63" s="57"/>
      <c r="V63" s="57"/>
      <c r="W63" s="52"/>
      <c r="X63" s="57"/>
      <c r="Y63" s="52"/>
      <c r="Z63" s="57"/>
      <c r="AA63" s="52"/>
      <c r="AB63" s="52"/>
      <c r="AC63" s="52"/>
      <c r="AD63" s="52"/>
      <c r="AE63" s="52"/>
    </row>
    <row r="64" spans="2:74" s="44" customFormat="1" ht="18" customHeight="1">
      <c r="F64" s="73"/>
      <c r="G64" s="73"/>
      <c r="H64" s="73"/>
      <c r="I64" s="73"/>
      <c r="J64" s="73"/>
      <c r="K64" s="223"/>
      <c r="L64" s="73"/>
      <c r="M64" s="73"/>
      <c r="N64" s="102"/>
      <c r="O64" s="102"/>
      <c r="P64" s="100"/>
      <c r="Q64" s="102"/>
      <c r="R64" s="102"/>
      <c r="AD64" s="108"/>
    </row>
    <row r="65" spans="2:49" s="51" customFormat="1" ht="18" customHeight="1">
      <c r="F65" s="50"/>
      <c r="G65" s="50"/>
      <c r="H65" s="50"/>
      <c r="I65" s="50"/>
      <c r="J65" s="53" t="s">
        <v>50</v>
      </c>
      <c r="K65" s="248"/>
      <c r="L65" s="50"/>
      <c r="M65" s="54" t="s">
        <v>50</v>
      </c>
      <c r="N65" s="50"/>
      <c r="O65" s="50"/>
      <c r="P65" s="61"/>
      <c r="Q65" s="61"/>
      <c r="R65" s="61"/>
      <c r="S65" s="61"/>
      <c r="AD65" s="108"/>
    </row>
    <row r="66" spans="2:49" s="155" customFormat="1" ht="24" customHeight="1" thickBot="1">
      <c r="F66" s="156"/>
      <c r="G66" s="156"/>
      <c r="H66" s="156"/>
      <c r="I66" s="156"/>
      <c r="J66" s="157" t="s">
        <v>50</v>
      </c>
      <c r="K66" s="249" t="s">
        <v>5</v>
      </c>
      <c r="L66" s="156"/>
      <c r="M66" s="158"/>
      <c r="N66" s="156"/>
      <c r="O66" s="156"/>
      <c r="P66" s="195">
        <f>+P54+P62</f>
        <v>14.179999999999998</v>
      </c>
      <c r="Q66" s="159"/>
      <c r="R66" s="195">
        <f>+R54+R62</f>
        <v>0.35000000000000003</v>
      </c>
      <c r="S66" s="159"/>
      <c r="T66" s="195">
        <f>+T54+T62</f>
        <v>0.2</v>
      </c>
      <c r="U66" s="196"/>
      <c r="V66" s="195">
        <f>+V54+V62</f>
        <v>0</v>
      </c>
      <c r="W66" s="197"/>
      <c r="X66" s="195">
        <f>+X54+X62</f>
        <v>0</v>
      </c>
      <c r="Y66" s="198"/>
      <c r="Z66" s="195">
        <f>+Z54+Z62</f>
        <v>0</v>
      </c>
      <c r="AA66" s="160"/>
      <c r="AB66" s="160"/>
      <c r="AC66" s="160"/>
      <c r="AD66" s="146"/>
    </row>
    <row r="67" spans="2:49" s="155" customFormat="1" ht="24" customHeight="1" thickTop="1">
      <c r="F67" s="156"/>
      <c r="G67" s="156"/>
      <c r="H67" s="156"/>
      <c r="I67" s="156"/>
      <c r="J67" s="157"/>
      <c r="K67" s="249"/>
      <c r="L67" s="156"/>
      <c r="M67" s="158"/>
      <c r="N67" s="156"/>
      <c r="O67" s="156"/>
      <c r="P67" s="335"/>
      <c r="Q67" s="159"/>
      <c r="R67" s="335"/>
      <c r="S67" s="159"/>
      <c r="T67" s="335"/>
      <c r="U67" s="196"/>
      <c r="V67" s="335"/>
      <c r="W67" s="197"/>
      <c r="X67" s="335"/>
      <c r="Y67" s="198"/>
      <c r="Z67" s="335"/>
      <c r="AA67" s="160"/>
      <c r="AB67" s="160"/>
      <c r="AC67" s="160"/>
      <c r="AD67" s="146"/>
    </row>
    <row r="68" spans="2:49" s="51" customFormat="1" ht="24" customHeight="1" thickBot="1">
      <c r="F68" s="50"/>
      <c r="G68" s="50"/>
      <c r="H68" s="50"/>
      <c r="I68" s="50"/>
      <c r="J68" s="53" t="s">
        <v>50</v>
      </c>
      <c r="K68" s="249" t="s">
        <v>46</v>
      </c>
      <c r="L68" s="50"/>
      <c r="M68" s="54" t="s">
        <v>50</v>
      </c>
      <c r="N68" s="50"/>
      <c r="O68" s="50"/>
      <c r="P68" s="195">
        <v>0</v>
      </c>
      <c r="Q68" s="159"/>
      <c r="R68" s="195"/>
      <c r="S68" s="159"/>
      <c r="T68" s="195"/>
      <c r="U68" s="196"/>
      <c r="V68" s="195"/>
      <c r="W68" s="197"/>
      <c r="X68" s="195"/>
      <c r="Y68" s="198"/>
      <c r="Z68" s="195"/>
      <c r="AA68" s="160"/>
      <c r="AB68" s="160"/>
      <c r="AC68" s="160"/>
      <c r="AD68" s="146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</row>
    <row r="69" spans="2:49" s="51" customFormat="1" ht="24" customHeight="1" thickTop="1" thickBot="1">
      <c r="F69" s="50"/>
      <c r="G69" s="50"/>
      <c r="H69" s="50"/>
      <c r="I69" s="50"/>
      <c r="J69" s="53"/>
      <c r="K69" s="249"/>
      <c r="L69" s="50"/>
      <c r="M69" s="54"/>
      <c r="N69" s="50"/>
      <c r="O69" s="50"/>
      <c r="P69" s="335"/>
      <c r="Q69" s="159"/>
      <c r="R69" s="335"/>
      <c r="S69" s="159"/>
      <c r="T69" s="335"/>
      <c r="U69" s="196"/>
      <c r="V69" s="335"/>
      <c r="W69" s="197"/>
      <c r="X69" s="335"/>
      <c r="Y69" s="198"/>
      <c r="Z69" s="335"/>
      <c r="AA69" s="160"/>
      <c r="AB69" s="160"/>
      <c r="AC69" s="160"/>
      <c r="AD69" s="146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</row>
    <row r="70" spans="2:49" s="51" customFormat="1" ht="24" customHeight="1" thickBot="1">
      <c r="F70" s="50"/>
      <c r="G70" s="50"/>
      <c r="H70" s="50"/>
      <c r="I70" s="50"/>
      <c r="J70" s="53" t="s">
        <v>50</v>
      </c>
      <c r="K70" s="240" t="s">
        <v>7</v>
      </c>
      <c r="L70" s="50"/>
      <c r="M70" s="54"/>
      <c r="N70" s="50"/>
      <c r="O70" s="50"/>
      <c r="P70" s="161">
        <f>+P66+P37+P68</f>
        <v>35.049999999999997</v>
      </c>
      <c r="Q70" s="149"/>
      <c r="R70" s="161">
        <f>+R66+R37+R68</f>
        <v>20.37</v>
      </c>
      <c r="S70" s="149"/>
      <c r="T70" s="161">
        <f>+T66+T37</f>
        <v>20.22</v>
      </c>
      <c r="U70" s="150"/>
      <c r="V70" s="161">
        <f>+V66+V37</f>
        <v>0.49999999999999994</v>
      </c>
      <c r="W70" s="151"/>
      <c r="X70" s="161">
        <f>+X66+X37</f>
        <v>3.8999999999999995</v>
      </c>
      <c r="Y70" s="152"/>
      <c r="Z70" s="161">
        <f>+Z66+Z37</f>
        <v>17.899999999999999</v>
      </c>
      <c r="AA70" s="150"/>
      <c r="AB70" s="150"/>
      <c r="AC70" s="150"/>
      <c r="AD70" s="99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</row>
    <row r="71" spans="2:49" s="51" customFormat="1" ht="24" customHeight="1" thickBot="1">
      <c r="B71" s="51" t="s">
        <v>14</v>
      </c>
      <c r="D71" s="51" t="s">
        <v>15</v>
      </c>
      <c r="F71" s="50"/>
      <c r="G71" s="50"/>
      <c r="H71" s="50"/>
      <c r="I71" s="50"/>
      <c r="J71" s="50"/>
      <c r="K71" s="240"/>
      <c r="L71" s="50"/>
      <c r="M71" s="50"/>
      <c r="N71" s="50"/>
      <c r="O71" s="50"/>
      <c r="P71" s="61"/>
      <c r="Q71" s="61"/>
      <c r="R71" s="61"/>
      <c r="S71" s="61"/>
      <c r="T71" s="61"/>
      <c r="V71" s="61"/>
      <c r="X71" s="61"/>
      <c r="Z71" s="61"/>
      <c r="AD71" s="108"/>
    </row>
    <row r="72" spans="2:49" s="51" customFormat="1" ht="24" customHeight="1" thickBot="1">
      <c r="F72" s="50"/>
      <c r="G72" s="50"/>
      <c r="H72" s="50"/>
      <c r="I72" s="50"/>
      <c r="J72" s="53" t="s">
        <v>50</v>
      </c>
      <c r="K72" s="240" t="s">
        <v>165</v>
      </c>
      <c r="L72" s="50"/>
      <c r="M72" s="54" t="s">
        <v>50</v>
      </c>
      <c r="N72" s="50"/>
      <c r="O72" s="50"/>
      <c r="P72" s="161">
        <v>22.8</v>
      </c>
      <c r="Q72" s="61"/>
      <c r="R72" s="61"/>
      <c r="S72" s="61"/>
      <c r="AD72" s="108"/>
    </row>
    <row r="73" spans="2:49" s="51" customFormat="1" ht="18" customHeight="1">
      <c r="F73" s="50"/>
      <c r="G73" s="50"/>
      <c r="H73" s="50"/>
      <c r="I73" s="50"/>
      <c r="J73" s="53" t="s">
        <v>50</v>
      </c>
      <c r="K73" s="248"/>
      <c r="L73" s="50"/>
      <c r="M73" s="54" t="s">
        <v>50</v>
      </c>
      <c r="N73" s="50"/>
      <c r="O73" s="50"/>
      <c r="P73" s="61"/>
      <c r="Q73" s="61"/>
      <c r="R73" s="61"/>
      <c r="S73" s="61"/>
      <c r="AD73" s="108"/>
    </row>
    <row r="74" spans="2:49" s="51" customFormat="1" ht="18" customHeight="1">
      <c r="F74" s="50"/>
      <c r="G74" s="50"/>
      <c r="H74" s="50"/>
      <c r="I74" s="50"/>
      <c r="J74" s="53" t="s">
        <v>50</v>
      </c>
      <c r="K74" s="396" t="s">
        <v>219</v>
      </c>
      <c r="L74" s="50"/>
      <c r="M74" s="54"/>
      <c r="N74" s="50"/>
      <c r="O74" s="50"/>
      <c r="P74" s="61"/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50</v>
      </c>
      <c r="K75" s="248"/>
      <c r="L75" s="50"/>
      <c r="M75" s="54" t="s">
        <v>50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50</v>
      </c>
      <c r="K76" s="248"/>
      <c r="L76" s="50"/>
      <c r="M76" s="54" t="s">
        <v>50</v>
      </c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50</v>
      </c>
      <c r="K77" s="248"/>
      <c r="L77" s="50"/>
      <c r="M77" s="54" t="s">
        <v>50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50</v>
      </c>
      <c r="K78" s="248"/>
      <c r="L78" s="50"/>
      <c r="M78" s="54" t="s">
        <v>50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0"/>
      <c r="K79" s="248"/>
      <c r="L79" s="50"/>
      <c r="M79" s="54" t="s">
        <v>50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0"/>
      <c r="K80" s="248"/>
      <c r="L80" s="50"/>
      <c r="M80" s="54" t="s">
        <v>50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50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50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50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50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50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50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50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50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50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50</v>
      </c>
      <c r="N90" s="50"/>
      <c r="O90" s="50"/>
      <c r="P90" s="61"/>
      <c r="Q90" s="61"/>
      <c r="R90" s="61"/>
      <c r="S90" s="61"/>
      <c r="AD90" s="108"/>
    </row>
    <row r="91" spans="6:31" ht="18" customHeight="1">
      <c r="M91" s="41" t="s">
        <v>50</v>
      </c>
      <c r="V91" s="4"/>
      <c r="W91" s="4"/>
      <c r="X91" s="4"/>
      <c r="Y91" s="4"/>
      <c r="Z91" s="4"/>
      <c r="AA91" s="4"/>
      <c r="AB91" s="4"/>
      <c r="AC91" s="4"/>
      <c r="AD91" s="108"/>
      <c r="AE91" s="4"/>
    </row>
    <row r="92" spans="6:31" ht="18" customHeight="1">
      <c r="M92" s="41" t="s">
        <v>50</v>
      </c>
      <c r="V92" s="4"/>
      <c r="W92" s="4"/>
      <c r="X92" s="4"/>
      <c r="Y92" s="4"/>
      <c r="Z92" s="4"/>
      <c r="AA92" s="4"/>
      <c r="AB92" s="4"/>
      <c r="AC92" s="4"/>
      <c r="AD92" s="108"/>
      <c r="AE92" s="4"/>
    </row>
    <row r="93" spans="6:31" ht="18" customHeight="1">
      <c r="M93" s="41" t="s">
        <v>50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50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50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50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50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50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50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50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50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50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50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50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50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50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50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50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50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50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50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50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50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50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3:31" ht="15.9" customHeight="1">
      <c r="M115" s="41" t="s">
        <v>50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3:31" ht="15.9" customHeight="1">
      <c r="M116" s="41" t="s">
        <v>50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" customHeight="1">
      <c r="M117" s="41" t="s">
        <v>50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" customHeight="1">
      <c r="M118" s="41" t="s">
        <v>50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" customHeight="1">
      <c r="M119" s="41" t="s">
        <v>50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" customHeight="1">
      <c r="M120" s="41" t="s">
        <v>50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" customHeight="1">
      <c r="M121" s="41" t="s">
        <v>50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>
      <c r="M122" s="41" t="s">
        <v>50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>
      <c r="M123" s="41" t="s">
        <v>50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50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50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50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50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50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50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50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50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0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0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</row>
    <row r="153" spans="13:31">
      <c r="M153" s="40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7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="75" workbookViewId="0">
      <selection sqref="A1:M1"/>
    </sheetView>
  </sheetViews>
  <sheetFormatPr defaultRowHeight="13.2"/>
  <cols>
    <col min="1" max="1" width="4.6640625" customWidth="1"/>
    <col min="2" max="7" width="10.6640625" customWidth="1"/>
    <col min="8" max="8" width="11.44140625" customWidth="1"/>
    <col min="9" max="11" width="11.109375" bestFit="1" customWidth="1"/>
    <col min="12" max="12" width="8.5546875" bestFit="1" customWidth="1"/>
  </cols>
  <sheetData>
    <row r="1" spans="1:13" s="148" customFormat="1" ht="22.8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</row>
    <row r="2" spans="1:13" s="148" customFormat="1" ht="22.8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3" ht="22.8">
      <c r="A3" s="397" t="s">
        <v>159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</row>
    <row r="5" spans="1:13" ht="1.5" customHeight="1"/>
    <row r="6" spans="1:13" ht="21">
      <c r="I6" s="332">
        <v>2001</v>
      </c>
      <c r="J6" s="332">
        <v>2001</v>
      </c>
    </row>
    <row r="7" spans="1:13" s="323" customFormat="1" ht="21">
      <c r="I7" s="333" t="s">
        <v>90</v>
      </c>
      <c r="J7" s="333" t="s">
        <v>89</v>
      </c>
      <c r="K7" s="324">
        <v>2002</v>
      </c>
      <c r="L7" s="324">
        <v>2003</v>
      </c>
      <c r="M7" s="324"/>
    </row>
    <row r="8" spans="1:13" s="323" customFormat="1" ht="9.75" customHeight="1" thickBot="1">
      <c r="K8" s="324"/>
      <c r="L8" s="324"/>
      <c r="M8" s="324"/>
    </row>
    <row r="9" spans="1:13" s="323" customFormat="1" ht="21.6" thickBot="1">
      <c r="B9" s="205" t="s">
        <v>51</v>
      </c>
      <c r="C9" s="341"/>
      <c r="D9" s="342"/>
      <c r="K9" s="324"/>
      <c r="L9" s="324"/>
      <c r="M9" s="324"/>
    </row>
    <row r="10" spans="1:13" s="323" customFormat="1" ht="6.75" customHeight="1">
      <c r="B10" s="223"/>
      <c r="C10" s="343"/>
      <c r="D10" s="343"/>
      <c r="K10" s="324"/>
      <c r="L10" s="324"/>
      <c r="M10" s="324"/>
    </row>
    <row r="11" spans="1:13" s="323" customFormat="1" ht="21">
      <c r="B11" s="344" t="s">
        <v>104</v>
      </c>
      <c r="C11" s="345"/>
    </row>
    <row r="12" spans="1:13" s="322" customFormat="1" ht="11.25" customHeight="1">
      <c r="K12" s="325"/>
      <c r="L12" s="325"/>
      <c r="M12" s="325"/>
    </row>
    <row r="13" spans="1:13" s="322" customFormat="1" ht="21">
      <c r="B13" s="322" t="s">
        <v>178</v>
      </c>
      <c r="I13" s="213">
        <v>0</v>
      </c>
      <c r="J13" s="213">
        <v>0</v>
      </c>
      <c r="K13" s="325">
        <v>25</v>
      </c>
      <c r="L13" s="325">
        <v>0</v>
      </c>
      <c r="M13" s="325"/>
    </row>
    <row r="14" spans="1:13" s="322" customFormat="1" ht="14.25" customHeight="1" thickBot="1">
      <c r="I14" s="213"/>
      <c r="J14" s="213"/>
      <c r="K14" s="213"/>
      <c r="L14" s="325"/>
      <c r="M14" s="213"/>
    </row>
    <row r="15" spans="1:13" s="322" customFormat="1" ht="21.6" thickBot="1">
      <c r="B15" s="205" t="s">
        <v>100</v>
      </c>
      <c r="C15" s="341"/>
      <c r="D15" s="342"/>
      <c r="I15" s="213"/>
      <c r="J15" s="213"/>
      <c r="K15" s="213"/>
      <c r="L15" s="325"/>
      <c r="M15" s="213"/>
    </row>
    <row r="16" spans="1:13" s="322" customFormat="1" ht="4.5" customHeight="1">
      <c r="B16" s="223"/>
      <c r="C16" s="343"/>
      <c r="D16" s="343"/>
      <c r="I16" s="213"/>
      <c r="J16" s="213"/>
      <c r="K16" s="213"/>
      <c r="L16" s="325"/>
      <c r="M16" s="213"/>
    </row>
    <row r="17" spans="2:13" s="322" customFormat="1" ht="21">
      <c r="B17" s="344" t="s">
        <v>104</v>
      </c>
      <c r="C17" s="346"/>
      <c r="D17" s="343"/>
      <c r="I17" s="213"/>
      <c r="J17" s="213"/>
      <c r="K17" s="213"/>
      <c r="L17" s="325"/>
      <c r="M17" s="213"/>
    </row>
    <row r="18" spans="2:13" s="323" customFormat="1" ht="6.75" customHeight="1">
      <c r="B18" s="223"/>
      <c r="C18" s="343"/>
      <c r="D18" s="343"/>
      <c r="K18" s="324"/>
      <c r="L18" s="324"/>
      <c r="M18" s="324"/>
    </row>
    <row r="19" spans="2:13" s="322" customFormat="1" ht="21">
      <c r="B19" s="322" t="s">
        <v>187</v>
      </c>
      <c r="I19" s="322">
        <v>12.5</v>
      </c>
      <c r="J19" s="322">
        <v>76.599999999999994</v>
      </c>
      <c r="K19" s="325">
        <v>24.4</v>
      </c>
      <c r="L19" s="325">
        <v>24.4</v>
      </c>
      <c r="M19" s="325"/>
    </row>
    <row r="20" spans="2:13" s="322" customFormat="1" ht="14.25" customHeight="1">
      <c r="K20" s="325"/>
      <c r="L20" s="325"/>
      <c r="M20" s="325"/>
    </row>
    <row r="21" spans="2:13" s="322" customFormat="1" ht="21">
      <c r="B21" s="322" t="s">
        <v>19</v>
      </c>
      <c r="I21" s="213">
        <v>0</v>
      </c>
      <c r="J21" s="213">
        <v>0</v>
      </c>
      <c r="K21" s="325">
        <v>4.5</v>
      </c>
      <c r="L21" s="213">
        <v>0</v>
      </c>
      <c r="M21" s="213"/>
    </row>
    <row r="22" spans="2:13" s="322" customFormat="1" ht="14.25" customHeight="1">
      <c r="K22" s="325"/>
      <c r="L22" s="325"/>
      <c r="M22" s="325"/>
    </row>
    <row r="23" spans="2:13" s="322" customFormat="1" ht="21">
      <c r="B23" s="322" t="s">
        <v>23</v>
      </c>
      <c r="I23" s="372">
        <v>11</v>
      </c>
      <c r="J23" s="372">
        <v>11</v>
      </c>
      <c r="K23" s="325">
        <v>1</v>
      </c>
      <c r="L23" s="325">
        <v>1</v>
      </c>
      <c r="M23" s="325"/>
    </row>
    <row r="24" spans="2:13" s="322" customFormat="1" ht="21">
      <c r="B24" s="322" t="s">
        <v>22</v>
      </c>
      <c r="K24" s="325"/>
      <c r="L24" s="325"/>
      <c r="M24" s="325"/>
    </row>
    <row r="25" spans="2:13" s="322" customFormat="1" ht="6" customHeight="1">
      <c r="K25" s="325"/>
      <c r="L25" s="325"/>
      <c r="M25" s="325"/>
    </row>
    <row r="26" spans="2:13" s="322" customFormat="1" ht="21">
      <c r="B26" s="344" t="s">
        <v>84</v>
      </c>
      <c r="K26" s="325"/>
      <c r="L26" s="325"/>
      <c r="M26" s="325"/>
    </row>
    <row r="27" spans="2:13" s="322" customFormat="1" ht="21">
      <c r="B27" s="322" t="s">
        <v>85</v>
      </c>
      <c r="I27" s="322">
        <v>0.2</v>
      </c>
      <c r="J27" s="322">
        <v>0.2</v>
      </c>
      <c r="K27" s="325">
        <v>0.5</v>
      </c>
      <c r="L27" s="325">
        <v>1.3</v>
      </c>
      <c r="M27" s="325"/>
    </row>
    <row r="28" spans="2:13" s="322" customFormat="1" ht="21">
      <c r="B28" s="322" t="s">
        <v>86</v>
      </c>
      <c r="K28" s="325"/>
      <c r="L28" s="325"/>
      <c r="M28" s="325"/>
    </row>
    <row r="29" spans="2:13" s="322" customFormat="1" ht="6" customHeight="1">
      <c r="K29" s="325"/>
      <c r="L29" s="325"/>
      <c r="M29" s="325"/>
    </row>
    <row r="30" spans="2:13" s="322" customFormat="1" ht="21">
      <c r="B30" s="347" t="s">
        <v>38</v>
      </c>
      <c r="K30" s="325"/>
      <c r="L30" s="325"/>
      <c r="M30" s="325"/>
    </row>
    <row r="31" spans="2:13" s="322" customFormat="1" ht="21">
      <c r="B31" s="322" t="s">
        <v>20</v>
      </c>
      <c r="I31" s="322">
        <v>0.5</v>
      </c>
      <c r="J31" s="322">
        <v>0.5</v>
      </c>
      <c r="K31" s="334">
        <v>0.5</v>
      </c>
      <c r="L31" s="325">
        <v>0.5</v>
      </c>
      <c r="M31" s="325"/>
    </row>
    <row r="32" spans="2:13" s="322" customFormat="1" ht="21">
      <c r="B32" s="322" t="s">
        <v>21</v>
      </c>
      <c r="J32" s="331"/>
      <c r="K32" s="334"/>
      <c r="L32" s="326"/>
      <c r="M32" s="326"/>
    </row>
    <row r="33" spans="7:13" s="322" customFormat="1" ht="21">
      <c r="K33" s="326"/>
      <c r="L33" s="326"/>
      <c r="M33" s="326"/>
    </row>
    <row r="34" spans="7:13" ht="21">
      <c r="G34" s="322" t="s">
        <v>87</v>
      </c>
      <c r="I34" s="374">
        <f>SUM(I12:I32)</f>
        <v>24.2</v>
      </c>
      <c r="J34" s="374">
        <f>SUM(J12:J32)</f>
        <v>88.3</v>
      </c>
      <c r="K34" s="374">
        <f>SUM(K12:K32)</f>
        <v>55.9</v>
      </c>
      <c r="L34" s="374">
        <f>SUM(L12:L32)</f>
        <v>27.2</v>
      </c>
      <c r="M34" s="375"/>
    </row>
    <row r="36" spans="7:13" ht="15">
      <c r="H36" s="373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topLeftCell="A6" workbookViewId="0">
      <selection activeCell="A13" sqref="A13"/>
    </sheetView>
  </sheetViews>
  <sheetFormatPr defaultColWidth="9.109375" defaultRowHeight="13.8"/>
  <cols>
    <col min="1" max="2" width="1.6640625" style="259" customWidth="1"/>
    <col min="3" max="3" width="8.6640625" style="259" customWidth="1"/>
    <col min="4" max="4" width="1.6640625" style="259" customWidth="1"/>
    <col min="5" max="5" width="8.6640625" style="259" customWidth="1"/>
    <col min="6" max="6" width="1.6640625" style="259" customWidth="1"/>
    <col min="7" max="7" width="8.6640625" style="259" customWidth="1"/>
    <col min="8" max="8" width="1.6640625" style="259" customWidth="1"/>
    <col min="9" max="9" width="8.6640625" style="259" customWidth="1"/>
    <col min="10" max="10" width="1.6640625" style="259" customWidth="1"/>
    <col min="11" max="11" width="8.6640625" style="259" customWidth="1"/>
    <col min="12" max="12" width="1.6640625" style="259" customWidth="1"/>
    <col min="13" max="13" width="8.6640625" style="259" customWidth="1"/>
    <col min="14" max="14" width="1.6640625" style="259" customWidth="1"/>
    <col min="15" max="15" width="8.6640625" style="259" customWidth="1"/>
    <col min="16" max="16" width="1.6640625" style="259" customWidth="1"/>
    <col min="17" max="17" width="8.6640625" style="259" customWidth="1"/>
    <col min="18" max="18" width="2.6640625" style="259" customWidth="1"/>
    <col min="19" max="19" width="8.6640625" style="259" customWidth="1"/>
    <col min="20" max="20" width="2.6640625" style="259" customWidth="1"/>
    <col min="21" max="21" width="8.6640625" style="259" customWidth="1"/>
    <col min="22" max="22" width="2.6640625" style="259" customWidth="1"/>
    <col min="23" max="23" width="8.6640625" style="259" customWidth="1"/>
    <col min="24" max="24" width="2.6640625" style="259" customWidth="1"/>
    <col min="25" max="16384" width="9.109375" style="259"/>
  </cols>
  <sheetData>
    <row r="1" spans="1:24" ht="17.399999999999999">
      <c r="A1" s="257" t="s">
        <v>47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6">
      <c r="A2" s="260" t="s">
        <v>91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6">
      <c r="A3" s="260" t="s">
        <v>177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92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93</v>
      </c>
      <c r="K8" s="277" t="s">
        <v>93</v>
      </c>
      <c r="L8" s="276"/>
      <c r="M8" s="277" t="s">
        <v>93</v>
      </c>
      <c r="N8" s="276"/>
      <c r="O8" s="277" t="s">
        <v>93</v>
      </c>
      <c r="P8" s="277"/>
      <c r="Q8" s="277" t="s">
        <v>93</v>
      </c>
      <c r="S8" s="277" t="s">
        <v>162</v>
      </c>
      <c r="U8" s="277" t="s">
        <v>226</v>
      </c>
      <c r="W8" s="277" t="s">
        <v>226</v>
      </c>
    </row>
    <row r="9" spans="1:24" ht="12.75" customHeight="1">
      <c r="A9" s="278" t="s">
        <v>94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95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f>SUM(M11:S11)/4</f>
        <v>43.1</v>
      </c>
      <c r="W11" s="285">
        <f>+U11</f>
        <v>43.1</v>
      </c>
    </row>
    <row r="12" spans="1:24" ht="12.75" customHeight="1">
      <c r="B12" s="281"/>
      <c r="C12" s="286" t="s">
        <v>96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f>SUM(M12:S12)/4</f>
        <v>-30.324999999999999</v>
      </c>
      <c r="W12" s="287">
        <f>+U12</f>
        <v>-30.324999999999999</v>
      </c>
    </row>
    <row r="13" spans="1:24" ht="12.75" customHeight="1">
      <c r="B13" s="280"/>
      <c r="C13" s="281" t="s">
        <v>97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12.775000000000002</v>
      </c>
      <c r="W13" s="289">
        <f>+W11+W12</f>
        <v>12.775000000000002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185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f>SUM(M15:S15)/4</f>
        <v>-37.125</v>
      </c>
      <c r="W15" s="285">
        <f>+U15</f>
        <v>-37.125</v>
      </c>
    </row>
    <row r="16" spans="1:24" ht="12.75" customHeight="1">
      <c r="B16" s="280"/>
      <c r="C16" s="291" t="s">
        <v>70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99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-37.125</v>
      </c>
      <c r="W17" s="289">
        <f>+W15+W16</f>
        <v>-37.125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94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-24.349999999999998</v>
      </c>
      <c r="W19" s="298">
        <f>+W13+W17</f>
        <v>-24.349999999999998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227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 t="s">
        <v>229</v>
      </c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81" t="s">
        <v>228</v>
      </c>
      <c r="B24" s="281"/>
      <c r="C24" s="281"/>
      <c r="D24" s="281"/>
      <c r="E24" s="281"/>
      <c r="F24" s="281"/>
      <c r="G24" s="281"/>
      <c r="H24" s="281"/>
      <c r="I24" s="281"/>
      <c r="J24" s="370"/>
      <c r="K24" s="370"/>
      <c r="L24" s="280"/>
      <c r="M24" s="259"/>
      <c r="N24" s="259"/>
      <c r="O24" s="368"/>
      <c r="P24" s="369"/>
      <c r="Q24" s="370"/>
    </row>
    <row r="25" spans="1:23" customFormat="1" ht="12.75" customHeight="1">
      <c r="A25" s="281"/>
      <c r="B25" s="281"/>
      <c r="C25" s="281"/>
      <c r="D25" s="281"/>
      <c r="E25" s="281"/>
      <c r="F25" s="281"/>
      <c r="G25" s="281"/>
      <c r="H25" s="281"/>
      <c r="I25" s="281"/>
      <c r="J25" s="299"/>
      <c r="K25" s="299"/>
      <c r="L25" s="280"/>
      <c r="M25" s="259"/>
      <c r="N25" s="259"/>
      <c r="O25" s="371"/>
      <c r="P25" s="371"/>
      <c r="Q25" s="371"/>
    </row>
    <row r="26" spans="1:23" customFormat="1" ht="12.75" customHeight="1">
      <c r="A26" s="279"/>
      <c r="B26" s="280"/>
      <c r="C26" s="259"/>
      <c r="D26" s="259"/>
      <c r="E26" s="300"/>
      <c r="F26" s="300"/>
      <c r="G26" s="301"/>
      <c r="H26" s="301"/>
      <c r="I26" s="302"/>
      <c r="J26" s="303"/>
      <c r="K26" s="304"/>
      <c r="L26" s="280"/>
      <c r="M26" s="259"/>
      <c r="N26" s="259"/>
      <c r="O26" s="300"/>
      <c r="P26" s="300"/>
      <c r="Q26" s="304"/>
    </row>
    <row r="27" spans="1:23" customFormat="1" ht="12.75" customHeight="1">
      <c r="A27" s="279"/>
      <c r="B27" s="280"/>
      <c r="C27" s="259"/>
      <c r="D27" s="259"/>
      <c r="E27" s="300"/>
      <c r="F27" s="300"/>
      <c r="G27" s="301"/>
      <c r="H27" s="301"/>
      <c r="I27" s="302"/>
      <c r="J27" s="305"/>
      <c r="K27" s="304"/>
      <c r="L27" s="280"/>
      <c r="M27" s="259"/>
      <c r="N27" s="259"/>
      <c r="O27" s="300"/>
      <c r="P27" s="300"/>
      <c r="Q27" s="304"/>
    </row>
    <row r="28" spans="1:23" customFormat="1" ht="12.75" customHeight="1">
      <c r="A28" s="279"/>
      <c r="B28" s="280"/>
      <c r="C28" s="259"/>
      <c r="D28" s="259"/>
      <c r="E28" s="306"/>
      <c r="F28" s="306"/>
      <c r="G28" s="301"/>
      <c r="H28" s="301"/>
      <c r="I28" s="302"/>
      <c r="J28" s="305"/>
      <c r="K28" s="304"/>
      <c r="L28" s="280"/>
      <c r="M28" s="259"/>
      <c r="N28" s="259"/>
      <c r="O28" s="306"/>
      <c r="P28" s="306"/>
      <c r="Q28" s="304"/>
    </row>
    <row r="29" spans="1:23" customFormat="1" ht="12.75" customHeight="1">
      <c r="A29" s="279"/>
      <c r="B29" s="280"/>
      <c r="C29" s="259"/>
      <c r="D29" s="259"/>
      <c r="E29" s="306"/>
      <c r="F29" s="306"/>
      <c r="G29" s="301"/>
      <c r="H29" s="301"/>
      <c r="I29" s="302"/>
      <c r="J29" s="305"/>
      <c r="K29" s="304"/>
      <c r="L29" s="280"/>
      <c r="M29" s="259"/>
      <c r="N29" s="259"/>
      <c r="O29" s="306"/>
      <c r="P29" s="306"/>
      <c r="Q29" s="304"/>
    </row>
    <row r="30" spans="1:23" customFormat="1" ht="12.75" customHeight="1">
      <c r="A30" s="279"/>
      <c r="B30" s="280"/>
      <c r="C30" s="259"/>
      <c r="D30" s="259"/>
      <c r="E30" s="306"/>
      <c r="F30" s="306"/>
      <c r="G30" s="301"/>
      <c r="H30" s="301"/>
      <c r="I30" s="302"/>
      <c r="J30" s="305"/>
      <c r="K30" s="304"/>
      <c r="L30" s="280"/>
      <c r="M30" s="259"/>
      <c r="N30" s="259"/>
      <c r="O30" s="306"/>
      <c r="P30" s="306"/>
      <c r="Q30" s="304"/>
    </row>
    <row r="31" spans="1:23" customFormat="1" ht="12.75" customHeight="1">
      <c r="A31" s="279"/>
      <c r="B31" s="280"/>
      <c r="C31" s="259"/>
      <c r="D31" s="259"/>
      <c r="E31" s="306"/>
      <c r="F31" s="306"/>
      <c r="G31" s="301"/>
      <c r="H31" s="301"/>
      <c r="I31" s="302"/>
      <c r="J31" s="305"/>
      <c r="K31" s="304"/>
      <c r="L31" s="280"/>
      <c r="M31" s="259"/>
      <c r="N31" s="259"/>
      <c r="O31" s="306"/>
      <c r="P31" s="306"/>
      <c r="Q31" s="304"/>
    </row>
    <row r="32" spans="1:23" customFormat="1" ht="12.75" customHeight="1">
      <c r="A32" s="279"/>
      <c r="B32" s="280"/>
      <c r="C32" s="259"/>
      <c r="D32" s="259"/>
      <c r="E32" s="306"/>
      <c r="F32" s="306"/>
      <c r="G32" s="301"/>
      <c r="H32" s="301"/>
      <c r="I32" s="302"/>
      <c r="J32" s="305"/>
      <c r="K32" s="304"/>
      <c r="L32" s="280"/>
      <c r="M32" s="259"/>
      <c r="N32" s="259"/>
      <c r="O32" s="306"/>
      <c r="P32" s="306"/>
      <c r="Q32" s="304"/>
    </row>
    <row r="33" spans="1:23" customFormat="1" ht="12.75" customHeight="1">
      <c r="A33" s="279"/>
      <c r="B33" s="280"/>
      <c r="C33" s="259"/>
      <c r="D33" s="259"/>
      <c r="E33" s="306"/>
      <c r="F33" s="306"/>
      <c r="G33" s="301"/>
      <c r="H33" s="301"/>
      <c r="I33" s="302"/>
      <c r="J33" s="303"/>
      <c r="K33" s="304"/>
      <c r="L33" s="280"/>
      <c r="M33" s="259"/>
      <c r="N33" s="259"/>
      <c r="O33" s="306"/>
      <c r="P33" s="306"/>
      <c r="Q33" s="304"/>
    </row>
    <row r="34" spans="1:23" customFormat="1" ht="12.75" customHeight="1">
      <c r="A34" s="280"/>
      <c r="B34" s="280"/>
      <c r="C34" s="259"/>
      <c r="D34" s="259"/>
      <c r="E34" s="306"/>
      <c r="F34" s="306"/>
      <c r="G34" s="301"/>
      <c r="H34" s="301"/>
      <c r="I34" s="302"/>
      <c r="J34" s="302"/>
      <c r="K34" s="304"/>
      <c r="L34" s="280"/>
      <c r="M34" s="259"/>
      <c r="N34" s="259"/>
      <c r="O34" s="306"/>
      <c r="P34" s="306"/>
      <c r="Q34" s="304"/>
    </row>
    <row r="35" spans="1:23" customFormat="1" ht="12.75" customHeight="1">
      <c r="A35" s="280"/>
      <c r="B35" s="280"/>
      <c r="C35" s="259"/>
      <c r="D35" s="259"/>
      <c r="E35" s="306"/>
      <c r="F35" s="306"/>
      <c r="G35" s="301"/>
      <c r="H35" s="301"/>
      <c r="I35" s="302"/>
      <c r="J35" s="305"/>
      <c r="K35" s="304"/>
      <c r="L35" s="280"/>
      <c r="M35" s="259"/>
      <c r="N35" s="259"/>
      <c r="O35" s="306"/>
      <c r="P35" s="306"/>
      <c r="Q35" s="304"/>
    </row>
    <row r="36" spans="1:23" customFormat="1" ht="12.75" customHeight="1">
      <c r="A36" s="280"/>
      <c r="B36" s="280"/>
      <c r="C36" s="259"/>
      <c r="D36" s="259"/>
      <c r="E36" s="306"/>
      <c r="F36" s="306"/>
      <c r="G36" s="301"/>
      <c r="H36" s="301"/>
      <c r="I36" s="302"/>
      <c r="J36" s="302"/>
      <c r="K36" s="304"/>
      <c r="L36" s="280"/>
      <c r="M36" s="259"/>
      <c r="N36" s="259"/>
      <c r="O36" s="306"/>
      <c r="P36" s="306"/>
      <c r="Q36" s="304"/>
    </row>
    <row r="37" spans="1:23" ht="12.75" customHeight="1">
      <c r="A37" s="279"/>
      <c r="B37"/>
      <c r="E37" s="306"/>
      <c r="F37" s="306"/>
      <c r="G37" s="307"/>
      <c r="H37" s="307"/>
      <c r="I37" s="302"/>
      <c r="J37" s="308"/>
      <c r="K37" s="309"/>
      <c r="L37" s="271"/>
      <c r="O37" s="306"/>
      <c r="P37" s="306"/>
      <c r="Q37" s="309"/>
    </row>
    <row r="38" spans="1:23" ht="3.9" customHeight="1"/>
    <row r="39" spans="1:23" ht="12.75" customHeight="1">
      <c r="A39" s="310"/>
      <c r="B39" s="280"/>
      <c r="E39" s="311"/>
      <c r="F39" s="311"/>
      <c r="G39" s="312"/>
      <c r="H39" s="312"/>
      <c r="I39" s="313"/>
      <c r="J39" s="313"/>
      <c r="K39" s="314"/>
      <c r="L39" s="313"/>
      <c r="O39" s="311"/>
      <c r="P39" s="311"/>
      <c r="Q39" s="314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3"/>
      <c r="L40" s="313"/>
      <c r="O40" s="313"/>
      <c r="P40" s="313"/>
      <c r="Q40" s="315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3"/>
      <c r="L41" s="313"/>
      <c r="O41" s="313"/>
      <c r="P41" s="313"/>
      <c r="Q41" s="315"/>
    </row>
    <row r="42" spans="1:23" ht="12.75" customHeight="1">
      <c r="A42" s="316"/>
      <c r="B42" s="280"/>
      <c r="C42" s="295"/>
      <c r="D42" s="295"/>
      <c r="E42" s="295"/>
      <c r="F42" s="295"/>
      <c r="G42" s="280"/>
      <c r="H42" s="280"/>
      <c r="I42" s="280"/>
      <c r="J42" s="280"/>
      <c r="K42" s="313"/>
      <c r="L42" s="313"/>
      <c r="O42" s="313"/>
      <c r="P42" s="313"/>
      <c r="Q42" s="315"/>
    </row>
    <row r="43" spans="1:23" ht="12.75" customHeight="1">
      <c r="A43" s="295"/>
      <c r="B43" s="316"/>
      <c r="C43" s="317"/>
      <c r="D43" s="295"/>
      <c r="E43" s="295"/>
      <c r="F43" s="295"/>
      <c r="G43" s="280"/>
      <c r="H43" s="280"/>
      <c r="I43" s="280"/>
      <c r="J43" s="280"/>
      <c r="K43" s="313"/>
      <c r="L43" s="313"/>
      <c r="O43" s="313"/>
      <c r="P43" s="313"/>
      <c r="Q43" s="315"/>
    </row>
    <row r="44" spans="1:23" ht="3.9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3"/>
      <c r="L44" s="313"/>
      <c r="O44" s="313"/>
      <c r="P44" s="313"/>
      <c r="Q44" s="315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3"/>
      <c r="L45" s="313"/>
      <c r="O45" s="313"/>
      <c r="P45" s="313"/>
      <c r="Q45" s="315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3"/>
      <c r="L46" s="313"/>
      <c r="M46" s="313"/>
      <c r="N46" s="313"/>
      <c r="O46" s="315"/>
      <c r="P46" s="315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8"/>
    </row>
    <row r="48" spans="1:23" ht="12.75" customHeight="1">
      <c r="A48" s="319"/>
      <c r="W48" s="320"/>
    </row>
    <row r="49" spans="3:23" ht="14.25" customHeight="1">
      <c r="C49" s="321"/>
      <c r="D49" s="321"/>
      <c r="E49" s="321"/>
      <c r="F49" s="321"/>
      <c r="G49" s="321"/>
      <c r="H49" s="321"/>
      <c r="I49" s="321"/>
      <c r="J49" s="321"/>
    </row>
    <row r="55" spans="3:23">
      <c r="C55" s="291" t="s">
        <v>98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24"/>
  <sheetViews>
    <sheetView topLeftCell="B15" workbookViewId="0">
      <selection activeCell="H26" sqref="H26"/>
    </sheetView>
  </sheetViews>
  <sheetFormatPr defaultColWidth="9.109375" defaultRowHeight="13.2"/>
  <cols>
    <col min="1" max="1" width="14.5546875" style="6" hidden="1" customWidth="1"/>
    <col min="2" max="3" width="9.6640625" style="6" customWidth="1"/>
    <col min="4" max="4" width="13.5546875" style="6" customWidth="1"/>
    <col min="5" max="5" width="2.6640625" style="6" customWidth="1"/>
    <col min="6" max="6" width="10.33203125" style="6" customWidth="1"/>
    <col min="7" max="7" width="2.6640625" style="6" customWidth="1"/>
    <col min="8" max="8" width="16.33203125" style="6" customWidth="1"/>
    <col min="9" max="9" width="2.6640625" style="6" customWidth="1"/>
    <col min="10" max="10" width="8.88671875" style="6" customWidth="1"/>
    <col min="11" max="11" width="9.109375" style="13" bestFit="1"/>
    <col min="12" max="12" width="9.109375" style="13"/>
    <col min="13" max="13" width="2.6640625" style="13" customWidth="1"/>
    <col min="14" max="14" width="7.6640625" style="13" customWidth="1"/>
    <col min="15" max="15" width="2.6640625" style="13" customWidth="1"/>
    <col min="16" max="16" width="7.6640625" style="13" hidden="1" customWidth="1"/>
    <col min="17" max="17" width="1.33203125" style="6" customWidth="1"/>
    <col min="18" max="18" width="7.5546875" style="6" customWidth="1"/>
    <col min="19" max="19" width="1.33203125" style="6" customWidth="1"/>
    <col min="20" max="21" width="9.6640625" style="6" customWidth="1"/>
    <col min="22" max="22" width="9.109375" style="4"/>
    <col min="23" max="23" width="5.88671875" style="4" customWidth="1"/>
    <col min="24" max="25" width="8.88671875" style="4" hidden="1" customWidth="1"/>
    <col min="26" max="26" width="13.109375" style="4" hidden="1" customWidth="1"/>
    <col min="27" max="16384" width="9.109375" style="4"/>
  </cols>
  <sheetData>
    <row r="1" spans="1:26" ht="15.6">
      <c r="A1" s="30"/>
      <c r="B1" s="38" t="s">
        <v>158</v>
      </c>
      <c r="C1" s="28"/>
      <c r="D1" s="28"/>
      <c r="E1" s="28"/>
      <c r="F1" s="28"/>
      <c r="G1" s="28"/>
      <c r="H1" s="28"/>
      <c r="I1" s="28"/>
      <c r="J1" s="28"/>
      <c r="K1" s="16"/>
      <c r="L1" s="16"/>
      <c r="M1" s="16"/>
      <c r="N1" s="16"/>
      <c r="O1" s="16"/>
      <c r="P1" s="16"/>
      <c r="Q1" s="30"/>
      <c r="R1" s="30"/>
      <c r="S1" s="30"/>
      <c r="T1" s="30"/>
      <c r="U1" s="30"/>
      <c r="V1" s="29"/>
      <c r="W1" s="29"/>
      <c r="X1" s="29"/>
      <c r="Y1" s="29"/>
      <c r="Z1" s="29"/>
    </row>
    <row r="2" spans="1:26" ht="15.6">
      <c r="A2" s="30"/>
      <c r="B2" s="28" t="s">
        <v>197</v>
      </c>
      <c r="C2" s="28"/>
      <c r="D2" s="28"/>
      <c r="E2" s="28"/>
      <c r="F2" s="28"/>
      <c r="G2" s="28"/>
      <c r="H2" s="28"/>
      <c r="I2" s="28"/>
      <c r="J2" s="28"/>
      <c r="K2" s="16"/>
      <c r="L2" s="16"/>
      <c r="M2" s="16"/>
      <c r="N2" s="16"/>
      <c r="O2" s="16"/>
      <c r="P2" s="16"/>
      <c r="Q2" s="30"/>
      <c r="R2" s="30"/>
      <c r="S2" s="30"/>
      <c r="T2" s="30"/>
      <c r="U2" s="30"/>
      <c r="V2" s="29"/>
      <c r="W2" s="29"/>
      <c r="X2" s="29"/>
      <c r="Y2" s="29"/>
      <c r="Z2" s="29"/>
    </row>
    <row r="3" spans="1:26" ht="15.6">
      <c r="A3" s="30"/>
      <c r="B3" s="28" t="s">
        <v>79</v>
      </c>
      <c r="C3" s="28"/>
      <c r="D3" s="28"/>
      <c r="E3" s="28"/>
      <c r="F3" s="28"/>
      <c r="G3" s="28"/>
      <c r="H3" s="28"/>
      <c r="I3" s="28"/>
      <c r="J3" s="28"/>
      <c r="K3" s="16"/>
      <c r="L3" s="16"/>
      <c r="M3" s="16"/>
      <c r="N3" s="16"/>
      <c r="O3" s="16"/>
      <c r="P3" s="16"/>
      <c r="Q3" s="30"/>
      <c r="R3" s="30"/>
      <c r="S3" s="30"/>
      <c r="T3" s="30"/>
      <c r="U3" s="30"/>
      <c r="V3" s="29"/>
      <c r="W3" s="29"/>
      <c r="X3" s="29"/>
      <c r="Y3" s="29"/>
      <c r="Z3" s="29"/>
    </row>
    <row r="4" spans="1:26" ht="15.6">
      <c r="A4" s="30"/>
      <c r="B4" s="224" t="s">
        <v>49</v>
      </c>
      <c r="C4" s="28"/>
      <c r="D4" s="28"/>
      <c r="E4" s="28"/>
      <c r="F4" s="28"/>
      <c r="G4" s="28"/>
      <c r="H4" s="28"/>
      <c r="I4" s="28"/>
      <c r="J4" s="28"/>
      <c r="K4" s="16"/>
      <c r="L4" s="16"/>
      <c r="M4" s="16"/>
      <c r="N4" s="16"/>
      <c r="O4" s="16"/>
      <c r="P4" s="16"/>
      <c r="Q4" s="30"/>
      <c r="R4" s="30"/>
      <c r="S4" s="30"/>
      <c r="T4" s="30"/>
      <c r="U4" s="30"/>
      <c r="V4" s="29"/>
      <c r="W4" s="29"/>
      <c r="X4" s="29"/>
      <c r="Y4" s="29"/>
      <c r="Z4" s="29"/>
    </row>
    <row r="5" spans="1:26" ht="6" customHeight="1">
      <c r="A5" s="30"/>
      <c r="B5" s="32"/>
      <c r="C5" s="28"/>
      <c r="D5" s="28"/>
      <c r="E5" s="28"/>
      <c r="F5" s="28"/>
      <c r="G5" s="28"/>
      <c r="H5" s="28"/>
      <c r="I5" s="28"/>
      <c r="J5" s="28"/>
      <c r="K5" s="16"/>
      <c r="L5" s="16"/>
      <c r="M5" s="16"/>
      <c r="N5" s="16"/>
      <c r="O5" s="16"/>
      <c r="P5" s="16"/>
      <c r="Q5" s="30"/>
      <c r="R5" s="30"/>
      <c r="S5" s="30"/>
      <c r="T5" s="30"/>
      <c r="U5" s="30"/>
      <c r="V5" s="29"/>
      <c r="W5" s="29"/>
      <c r="X5" s="29"/>
      <c r="Y5" s="29"/>
      <c r="Z5" s="29"/>
    </row>
    <row r="6" spans="1:26" s="6" customFormat="1" ht="17.25" customHeight="1">
      <c r="A6" s="30"/>
      <c r="B6" s="32"/>
      <c r="C6" s="28"/>
      <c r="D6" s="28"/>
      <c r="E6" s="28"/>
      <c r="F6" s="34"/>
      <c r="G6" s="28"/>
      <c r="H6" s="34"/>
      <c r="I6" s="28"/>
      <c r="J6" s="35"/>
      <c r="K6" s="29"/>
      <c r="L6" s="29"/>
      <c r="M6" s="16"/>
      <c r="N6" s="29"/>
      <c r="O6" s="16"/>
      <c r="P6" s="29"/>
      <c r="Q6" s="29"/>
      <c r="R6" s="16"/>
      <c r="S6" s="16"/>
      <c r="T6" s="31"/>
      <c r="U6" s="30"/>
      <c r="V6" s="30"/>
      <c r="W6" s="30"/>
      <c r="X6" s="30"/>
      <c r="Y6" s="30"/>
      <c r="Z6" s="30"/>
    </row>
    <row r="7" spans="1:26" s="236" customFormat="1" ht="16.8">
      <c r="A7" s="225"/>
      <c r="B7" s="226"/>
      <c r="C7" s="227"/>
      <c r="D7" s="227"/>
      <c r="E7" s="227"/>
      <c r="F7" s="228"/>
      <c r="G7" s="227"/>
      <c r="H7" s="228"/>
      <c r="I7" s="227"/>
      <c r="J7" s="229"/>
      <c r="K7" s="230"/>
      <c r="L7" s="230"/>
      <c r="M7" s="231"/>
      <c r="N7" s="230"/>
      <c r="O7" s="231"/>
      <c r="P7" s="230"/>
      <c r="Q7" s="227"/>
      <c r="R7" s="232"/>
      <c r="S7" s="227"/>
      <c r="T7" s="232"/>
      <c r="U7" s="233"/>
      <c r="V7" s="234"/>
      <c r="W7" s="234"/>
      <c r="X7" s="234"/>
      <c r="Y7" s="235"/>
      <c r="Z7" s="235"/>
    </row>
    <row r="8" spans="1:26" s="236" customFormat="1" ht="16.8">
      <c r="A8" s="225" t="s">
        <v>75</v>
      </c>
      <c r="B8" s="226"/>
      <c r="C8" s="227"/>
      <c r="D8" s="227"/>
      <c r="E8" s="227"/>
      <c r="F8" s="237"/>
      <c r="G8" s="227"/>
      <c r="H8" s="237"/>
      <c r="I8" s="227"/>
      <c r="J8" s="229"/>
      <c r="K8" s="230" t="s">
        <v>58</v>
      </c>
      <c r="L8" s="230"/>
      <c r="M8" s="231"/>
      <c r="N8" s="230"/>
      <c r="O8" s="231"/>
      <c r="P8" s="230"/>
      <c r="Q8" s="227"/>
      <c r="R8" s="232" t="s">
        <v>59</v>
      </c>
      <c r="S8" s="227"/>
      <c r="T8" s="232" t="s">
        <v>60</v>
      </c>
      <c r="U8" s="233"/>
      <c r="V8" s="234"/>
      <c r="W8" s="234"/>
      <c r="X8" s="234"/>
      <c r="Y8" s="235"/>
      <c r="Z8" s="235"/>
    </row>
    <row r="9" spans="1:26" s="236" customFormat="1" ht="16.8">
      <c r="A9" s="225"/>
      <c r="B9" s="226"/>
      <c r="C9" s="227"/>
      <c r="D9" s="227"/>
      <c r="E9" s="227"/>
      <c r="F9" s="237"/>
      <c r="G9" s="227"/>
      <c r="H9" s="237"/>
      <c r="I9" s="227"/>
      <c r="J9" s="229"/>
      <c r="K9" s="230"/>
      <c r="L9" s="230"/>
      <c r="M9" s="231"/>
      <c r="N9" s="230"/>
      <c r="O9" s="231"/>
      <c r="P9" s="230"/>
      <c r="Q9" s="227"/>
      <c r="R9" s="232"/>
      <c r="S9" s="227"/>
      <c r="T9" s="232"/>
      <c r="U9" s="233"/>
      <c r="V9" s="234"/>
      <c r="W9" s="234"/>
      <c r="X9" s="234"/>
      <c r="Y9" s="235"/>
      <c r="Z9" s="235"/>
    </row>
    <row r="10" spans="1:26" s="236" customFormat="1" ht="16.8">
      <c r="A10" s="225"/>
      <c r="B10" s="226"/>
      <c r="C10" s="227"/>
      <c r="D10" s="227"/>
      <c r="E10" s="227"/>
      <c r="F10" s="237"/>
      <c r="G10" s="227"/>
      <c r="H10" s="237"/>
      <c r="I10" s="227"/>
      <c r="J10" s="229" t="s">
        <v>78</v>
      </c>
      <c r="K10" s="238">
        <v>2002</v>
      </c>
      <c r="L10" s="238"/>
      <c r="M10" s="231"/>
      <c r="N10" s="238">
        <v>2003</v>
      </c>
      <c r="O10" s="231"/>
      <c r="P10" s="238">
        <v>2004</v>
      </c>
      <c r="Q10" s="227"/>
      <c r="R10" s="232"/>
      <c r="S10" s="227"/>
      <c r="T10" s="232"/>
      <c r="U10" s="233"/>
      <c r="V10" s="234"/>
      <c r="W10" s="234"/>
      <c r="X10" s="234"/>
      <c r="Y10" s="235"/>
      <c r="Z10" s="235"/>
    </row>
    <row r="11" spans="1:26" s="236" customFormat="1" ht="16.8">
      <c r="A11" s="225"/>
      <c r="B11" s="226"/>
      <c r="C11" s="227"/>
      <c r="D11" s="227"/>
      <c r="E11" s="227"/>
      <c r="F11" s="237"/>
      <c r="G11" s="227"/>
      <c r="H11" s="237"/>
      <c r="I11" s="227"/>
      <c r="J11" s="229"/>
      <c r="K11" s="238"/>
      <c r="L11" s="238"/>
      <c r="M11" s="231"/>
      <c r="N11" s="238"/>
      <c r="O11" s="231"/>
      <c r="P11" s="238"/>
      <c r="Q11" s="227"/>
      <c r="R11" s="232"/>
      <c r="S11" s="227"/>
      <c r="T11" s="232"/>
      <c r="U11" s="233"/>
      <c r="V11" s="234"/>
      <c r="W11" s="234"/>
      <c r="X11" s="234"/>
      <c r="Y11" s="235"/>
      <c r="Z11" s="235"/>
    </row>
    <row r="12" spans="1:26" ht="17.399999999999999">
      <c r="A12" s="4"/>
      <c r="B12" s="4"/>
      <c r="C12" s="110"/>
      <c r="D12" s="111"/>
      <c r="E12" s="111"/>
      <c r="F12" s="112"/>
      <c r="G12" s="111"/>
      <c r="H12" s="112"/>
      <c r="I12" s="111"/>
      <c r="J12" s="329"/>
      <c r="K12" s="354"/>
      <c r="L12" s="363" t="s">
        <v>139</v>
      </c>
      <c r="M12" s="7"/>
      <c r="N12" s="14"/>
      <c r="O12" s="7"/>
      <c r="P12" s="14"/>
      <c r="Q12" s="5"/>
      <c r="R12" s="330"/>
      <c r="S12" s="4"/>
      <c r="T12" s="3"/>
      <c r="U12" s="4"/>
    </row>
    <row r="13" spans="1:26" ht="17.399999999999999">
      <c r="A13" s="4"/>
      <c r="B13" s="390" t="s">
        <v>56</v>
      </c>
      <c r="C13" s="391"/>
      <c r="D13" s="392"/>
      <c r="E13" s="392"/>
      <c r="F13" s="388" t="s">
        <v>110</v>
      </c>
      <c r="G13" s="392"/>
      <c r="H13" s="388" t="s">
        <v>204</v>
      </c>
      <c r="I13" s="392"/>
      <c r="J13" s="329"/>
      <c r="K13" s="354"/>
      <c r="L13" s="363" t="s">
        <v>140</v>
      </c>
      <c r="M13" s="7"/>
      <c r="N13" s="14"/>
      <c r="O13" s="7"/>
      <c r="P13" s="14"/>
      <c r="Q13" s="5"/>
      <c r="R13" s="330"/>
      <c r="S13" s="4"/>
      <c r="T13" s="3"/>
      <c r="U13" s="4"/>
    </row>
    <row r="14" spans="1:26" ht="17.399999999999999">
      <c r="A14" s="4"/>
      <c r="B14" s="393"/>
      <c r="C14" s="394"/>
      <c r="D14" s="395"/>
      <c r="E14" s="395"/>
      <c r="F14" s="389"/>
      <c r="G14" s="395"/>
      <c r="H14" s="389"/>
      <c r="I14" s="395"/>
      <c r="J14" s="329"/>
      <c r="K14" s="354"/>
      <c r="L14" s="363"/>
      <c r="M14" s="7"/>
      <c r="N14" s="14"/>
      <c r="O14" s="7"/>
      <c r="P14" s="14"/>
      <c r="Q14" s="5"/>
      <c r="R14" s="330"/>
      <c r="S14" s="4"/>
      <c r="T14" s="3"/>
      <c r="U14" s="4"/>
    </row>
    <row r="15" spans="1:26">
      <c r="A15" s="4" t="s">
        <v>66</v>
      </c>
      <c r="B15" s="3" t="s">
        <v>205</v>
      </c>
      <c r="F15" s="6" t="s">
        <v>121</v>
      </c>
      <c r="H15" s="6" t="s">
        <v>206</v>
      </c>
      <c r="J15" s="329">
        <v>1</v>
      </c>
      <c r="K15" s="354">
        <v>2</v>
      </c>
      <c r="L15" s="354">
        <f>+K15*J15</f>
        <v>2</v>
      </c>
      <c r="M15" s="7"/>
      <c r="N15" s="14">
        <v>0</v>
      </c>
      <c r="O15" s="7"/>
      <c r="P15" s="14">
        <v>0</v>
      </c>
      <c r="Q15" s="5"/>
      <c r="R15" s="330" t="s">
        <v>29</v>
      </c>
      <c r="S15" s="4"/>
      <c r="T15" s="3" t="s">
        <v>150</v>
      </c>
      <c r="U15" s="4"/>
    </row>
    <row r="16" spans="1:26">
      <c r="A16" s="4" t="s">
        <v>69</v>
      </c>
      <c r="B16" s="4" t="s">
        <v>30</v>
      </c>
      <c r="F16" s="6" t="s">
        <v>111</v>
      </c>
      <c r="H16" s="6" t="s">
        <v>207</v>
      </c>
      <c r="J16" s="329">
        <v>0.5</v>
      </c>
      <c r="K16" s="354">
        <v>0.5</v>
      </c>
      <c r="L16" s="354">
        <f t="shared" ref="L16:L33" si="0">+K16*J16</f>
        <v>0.25</v>
      </c>
      <c r="M16" s="7" t="s">
        <v>50</v>
      </c>
      <c r="N16" s="14">
        <v>0</v>
      </c>
      <c r="O16" s="7" t="s">
        <v>50</v>
      </c>
      <c r="P16" s="14">
        <v>0</v>
      </c>
      <c r="Q16" s="5"/>
      <c r="R16" s="42" t="s">
        <v>29</v>
      </c>
      <c r="S16" s="4"/>
      <c r="T16" s="3" t="s">
        <v>31</v>
      </c>
      <c r="U16" s="4"/>
    </row>
    <row r="17" spans="1:21">
      <c r="A17" s="4" t="s">
        <v>69</v>
      </c>
      <c r="B17" s="4" t="s">
        <v>131</v>
      </c>
      <c r="F17" s="6" t="s">
        <v>111</v>
      </c>
      <c r="H17" s="6" t="s">
        <v>208</v>
      </c>
      <c r="J17" s="329">
        <v>0.5</v>
      </c>
      <c r="K17" s="354">
        <v>0.5</v>
      </c>
      <c r="L17" s="354">
        <f t="shared" si="0"/>
        <v>0.25</v>
      </c>
      <c r="M17" s="7"/>
      <c r="N17" s="14">
        <v>0</v>
      </c>
      <c r="O17" s="7"/>
      <c r="P17" s="14">
        <v>0</v>
      </c>
      <c r="Q17" s="5"/>
      <c r="R17" s="42" t="s">
        <v>29</v>
      </c>
      <c r="S17" s="4"/>
      <c r="T17" s="3" t="s">
        <v>31</v>
      </c>
      <c r="U17" s="4"/>
    </row>
    <row r="18" spans="1:21">
      <c r="A18" s="4"/>
      <c r="B18" s="4" t="s">
        <v>147</v>
      </c>
      <c r="F18" s="6" t="s">
        <v>129</v>
      </c>
      <c r="H18" s="6" t="s">
        <v>209</v>
      </c>
      <c r="J18" s="329">
        <v>0.5</v>
      </c>
      <c r="K18" s="354">
        <v>0.5</v>
      </c>
      <c r="L18" s="354">
        <f t="shared" si="0"/>
        <v>0.25</v>
      </c>
      <c r="M18" s="7"/>
      <c r="N18" s="14">
        <v>0</v>
      </c>
      <c r="O18" s="7"/>
      <c r="P18" s="14">
        <v>0</v>
      </c>
      <c r="Q18" s="5"/>
      <c r="R18" s="42" t="s">
        <v>29</v>
      </c>
      <c r="S18" s="4"/>
      <c r="T18" s="3" t="s">
        <v>31</v>
      </c>
      <c r="U18" s="4"/>
    </row>
    <row r="19" spans="1:21">
      <c r="A19" s="6" t="s">
        <v>69</v>
      </c>
      <c r="B19" s="4" t="s">
        <v>32</v>
      </c>
      <c r="F19" s="6" t="s">
        <v>111</v>
      </c>
      <c r="H19" s="6" t="s">
        <v>210</v>
      </c>
      <c r="J19" s="329">
        <v>0.5</v>
      </c>
      <c r="K19" s="354">
        <v>0.5</v>
      </c>
      <c r="L19" s="354">
        <f t="shared" si="0"/>
        <v>0.25</v>
      </c>
      <c r="N19" s="14">
        <v>0</v>
      </c>
      <c r="P19" s="14">
        <v>0</v>
      </c>
      <c r="R19" s="42" t="s">
        <v>29</v>
      </c>
      <c r="T19" s="3" t="s">
        <v>33</v>
      </c>
    </row>
    <row r="20" spans="1:21">
      <c r="B20" s="4" t="s">
        <v>132</v>
      </c>
      <c r="F20" s="6" t="s">
        <v>111</v>
      </c>
      <c r="H20" s="6" t="s">
        <v>207</v>
      </c>
      <c r="J20" s="329">
        <v>0.1</v>
      </c>
      <c r="K20" s="354">
        <v>0.7</v>
      </c>
      <c r="L20" s="354">
        <f t="shared" si="0"/>
        <v>6.9999999999999993E-2</v>
      </c>
      <c r="N20" s="14">
        <v>0</v>
      </c>
      <c r="P20" s="14">
        <v>0</v>
      </c>
      <c r="R20" s="330" t="s">
        <v>29</v>
      </c>
      <c r="T20" s="3" t="s">
        <v>136</v>
      </c>
    </row>
    <row r="21" spans="1:21">
      <c r="B21" s="4" t="s">
        <v>133</v>
      </c>
      <c r="F21" s="6" t="s">
        <v>111</v>
      </c>
      <c r="H21" s="6" t="s">
        <v>210</v>
      </c>
      <c r="J21" s="329">
        <v>0.1</v>
      </c>
      <c r="K21" s="354">
        <v>3</v>
      </c>
      <c r="L21" s="354">
        <f t="shared" si="0"/>
        <v>0.30000000000000004</v>
      </c>
      <c r="N21" s="14">
        <v>0</v>
      </c>
      <c r="P21" s="14">
        <v>0</v>
      </c>
      <c r="R21" s="330" t="s">
        <v>29</v>
      </c>
      <c r="T21" s="3" t="s">
        <v>137</v>
      </c>
    </row>
    <row r="22" spans="1:21">
      <c r="B22" s="4" t="s">
        <v>134</v>
      </c>
      <c r="F22" s="6" t="s">
        <v>111</v>
      </c>
      <c r="H22" s="6" t="s">
        <v>210</v>
      </c>
      <c r="J22" s="329">
        <v>0.1</v>
      </c>
      <c r="K22" s="354">
        <v>5</v>
      </c>
      <c r="L22" s="354">
        <f t="shared" si="0"/>
        <v>0.5</v>
      </c>
      <c r="N22" s="14">
        <v>0</v>
      </c>
      <c r="P22" s="14">
        <v>0</v>
      </c>
      <c r="R22" s="330" t="s">
        <v>29</v>
      </c>
      <c r="T22" s="3" t="s">
        <v>137</v>
      </c>
    </row>
    <row r="23" spans="1:21">
      <c r="B23" s="4" t="s">
        <v>135</v>
      </c>
      <c r="F23" s="6" t="s">
        <v>111</v>
      </c>
      <c r="H23" s="6" t="s">
        <v>210</v>
      </c>
      <c r="J23" s="329">
        <v>0.1</v>
      </c>
      <c r="K23" s="354">
        <v>0.05</v>
      </c>
      <c r="L23" s="354">
        <f t="shared" si="0"/>
        <v>5.000000000000001E-3</v>
      </c>
      <c r="N23" s="14">
        <v>0</v>
      </c>
      <c r="P23" s="14">
        <v>0</v>
      </c>
      <c r="R23" s="330" t="s">
        <v>29</v>
      </c>
      <c r="T23" s="3" t="s">
        <v>138</v>
      </c>
    </row>
    <row r="24" spans="1:21">
      <c r="A24" s="4" t="s">
        <v>72</v>
      </c>
      <c r="B24" s="4" t="s">
        <v>34</v>
      </c>
      <c r="F24" s="6" t="s">
        <v>113</v>
      </c>
      <c r="H24" s="6" t="s">
        <v>213</v>
      </c>
      <c r="J24" s="329">
        <v>0.6</v>
      </c>
      <c r="K24" s="354">
        <v>0.4</v>
      </c>
      <c r="L24" s="354">
        <f t="shared" si="0"/>
        <v>0.24</v>
      </c>
      <c r="M24" s="7"/>
      <c r="N24" s="14">
        <v>0</v>
      </c>
      <c r="O24" s="7"/>
      <c r="P24" s="14">
        <v>0</v>
      </c>
      <c r="Q24" s="5"/>
      <c r="R24" s="42" t="s">
        <v>29</v>
      </c>
      <c r="S24" s="4"/>
      <c r="T24" s="3" t="s">
        <v>200</v>
      </c>
      <c r="U24" s="4"/>
    </row>
    <row r="25" spans="1:21">
      <c r="A25" s="4" t="s">
        <v>69</v>
      </c>
      <c r="B25" s="4" t="s">
        <v>114</v>
      </c>
      <c r="F25" s="6" t="s">
        <v>113</v>
      </c>
      <c r="H25" s="6" t="s">
        <v>214</v>
      </c>
      <c r="J25" s="329">
        <v>0.7</v>
      </c>
      <c r="K25" s="354">
        <v>5</v>
      </c>
      <c r="L25" s="354">
        <f t="shared" si="0"/>
        <v>3.5</v>
      </c>
      <c r="M25" s="7"/>
      <c r="N25" s="14">
        <v>20</v>
      </c>
      <c r="O25" s="7"/>
      <c r="P25" s="14">
        <v>5</v>
      </c>
      <c r="Q25" s="5"/>
      <c r="R25" s="42" t="s">
        <v>29</v>
      </c>
      <c r="S25" s="4"/>
      <c r="T25" s="3" t="s">
        <v>35</v>
      </c>
      <c r="U25" s="4"/>
    </row>
    <row r="26" spans="1:21">
      <c r="A26" s="4" t="s">
        <v>64</v>
      </c>
      <c r="B26" s="4" t="s">
        <v>145</v>
      </c>
      <c r="F26" s="6" t="s">
        <v>113</v>
      </c>
      <c r="H26" s="6" t="s">
        <v>214</v>
      </c>
      <c r="J26" s="329">
        <v>0.9</v>
      </c>
      <c r="K26" s="354">
        <v>0.26</v>
      </c>
      <c r="L26" s="354">
        <f t="shared" si="0"/>
        <v>0.23400000000000001</v>
      </c>
      <c r="M26" s="7"/>
      <c r="N26" s="14">
        <v>0</v>
      </c>
      <c r="O26" s="7"/>
      <c r="P26" s="14">
        <v>0</v>
      </c>
      <c r="Q26" s="5"/>
      <c r="R26" s="42" t="s">
        <v>29</v>
      </c>
      <c r="S26" s="4"/>
      <c r="T26" s="3" t="s">
        <v>146</v>
      </c>
      <c r="U26" s="4"/>
    </row>
    <row r="27" spans="1:21">
      <c r="A27" s="4" t="s">
        <v>64</v>
      </c>
      <c r="B27" s="4" t="s">
        <v>117</v>
      </c>
      <c r="F27" s="6" t="s">
        <v>113</v>
      </c>
      <c r="H27" s="6" t="s">
        <v>215</v>
      </c>
      <c r="J27" s="329">
        <v>0.7</v>
      </c>
      <c r="K27" s="354">
        <v>0.65</v>
      </c>
      <c r="L27" s="354">
        <f t="shared" si="0"/>
        <v>0.45499999999999996</v>
      </c>
      <c r="M27" s="7"/>
      <c r="N27" s="14">
        <v>0</v>
      </c>
      <c r="O27" s="7"/>
      <c r="P27" s="14">
        <v>6.5</v>
      </c>
      <c r="Q27" s="5"/>
      <c r="R27" s="42" t="s">
        <v>29</v>
      </c>
      <c r="S27" s="4"/>
      <c r="T27" s="3" t="s">
        <v>119</v>
      </c>
      <c r="U27" s="4"/>
    </row>
    <row r="28" spans="1:21">
      <c r="A28" s="4" t="s">
        <v>67</v>
      </c>
      <c r="B28" s="4" t="s">
        <v>128</v>
      </c>
      <c r="F28" s="6" t="s">
        <v>129</v>
      </c>
      <c r="H28" s="6" t="s">
        <v>216</v>
      </c>
      <c r="J28" s="329">
        <v>0.2</v>
      </c>
      <c r="K28" s="354">
        <v>5.8</v>
      </c>
      <c r="L28" s="354">
        <f t="shared" si="0"/>
        <v>1.1599999999999999</v>
      </c>
      <c r="M28" s="7"/>
      <c r="N28" s="14">
        <v>0</v>
      </c>
      <c r="O28" s="7"/>
      <c r="P28" s="14">
        <v>0</v>
      </c>
      <c r="Q28" s="5"/>
      <c r="R28" s="42" t="s">
        <v>29</v>
      </c>
      <c r="S28" s="4"/>
      <c r="T28" s="3" t="s">
        <v>130</v>
      </c>
      <c r="U28" s="4"/>
    </row>
    <row r="29" spans="1:21">
      <c r="A29" s="4" t="s">
        <v>61</v>
      </c>
      <c r="B29" s="4" t="s">
        <v>120</v>
      </c>
      <c r="F29" s="6" t="s">
        <v>121</v>
      </c>
      <c r="H29" s="6" t="s">
        <v>212</v>
      </c>
      <c r="J29" s="329">
        <v>0.75</v>
      </c>
      <c r="K29" s="354">
        <v>0.75</v>
      </c>
      <c r="L29" s="354">
        <f>+K29*J29</f>
        <v>0.5625</v>
      </c>
      <c r="M29" s="7"/>
      <c r="N29" s="14">
        <v>0</v>
      </c>
      <c r="O29" s="7"/>
      <c r="P29" s="14">
        <v>0</v>
      </c>
      <c r="Q29" s="5"/>
      <c r="R29" s="42" t="s">
        <v>29</v>
      </c>
      <c r="S29" s="4"/>
      <c r="T29" s="3" t="s">
        <v>122</v>
      </c>
      <c r="U29" s="4"/>
    </row>
    <row r="30" spans="1:21">
      <c r="A30" s="4" t="s">
        <v>62</v>
      </c>
      <c r="B30" s="4" t="s">
        <v>151</v>
      </c>
      <c r="F30" s="6" t="s">
        <v>121</v>
      </c>
      <c r="H30" s="6" t="s">
        <v>211</v>
      </c>
      <c r="J30" s="329">
        <v>0.75</v>
      </c>
      <c r="K30" s="354">
        <v>0.75</v>
      </c>
      <c r="L30" s="354">
        <f t="shared" si="0"/>
        <v>0.5625</v>
      </c>
      <c r="M30" s="7"/>
      <c r="N30" s="14">
        <v>0</v>
      </c>
      <c r="O30" s="7"/>
      <c r="P30" s="14">
        <v>0</v>
      </c>
      <c r="Q30" s="5"/>
      <c r="R30" s="42" t="s">
        <v>29</v>
      </c>
      <c r="S30" s="4"/>
      <c r="T30" s="3" t="s">
        <v>192</v>
      </c>
      <c r="U30" s="4"/>
    </row>
    <row r="31" spans="1:21">
      <c r="A31" s="4" t="s">
        <v>72</v>
      </c>
      <c r="B31" s="4" t="s">
        <v>141</v>
      </c>
      <c r="F31" s="6" t="s">
        <v>121</v>
      </c>
      <c r="H31" s="6" t="s">
        <v>211</v>
      </c>
      <c r="J31" s="329">
        <v>0.75</v>
      </c>
      <c r="K31" s="354">
        <v>0.75</v>
      </c>
      <c r="L31" s="354">
        <f t="shared" si="0"/>
        <v>0.5625</v>
      </c>
      <c r="M31" s="7"/>
      <c r="N31" s="14">
        <v>0</v>
      </c>
      <c r="O31" s="7"/>
      <c r="P31" s="14">
        <v>0</v>
      </c>
      <c r="Q31" s="5"/>
      <c r="R31" s="42" t="s">
        <v>29</v>
      </c>
      <c r="S31" s="4"/>
      <c r="T31" s="3" t="s">
        <v>193</v>
      </c>
      <c r="U31" s="4"/>
    </row>
    <row r="32" spans="1:21">
      <c r="A32" s="4" t="s">
        <v>72</v>
      </c>
      <c r="B32" s="4" t="s">
        <v>152</v>
      </c>
      <c r="F32" s="6" t="s">
        <v>121</v>
      </c>
      <c r="H32" s="6" t="s">
        <v>211</v>
      </c>
      <c r="J32" s="329">
        <v>0.5</v>
      </c>
      <c r="K32" s="354">
        <v>1</v>
      </c>
      <c r="L32" s="354">
        <f t="shared" si="0"/>
        <v>0.5</v>
      </c>
      <c r="M32" s="7"/>
      <c r="N32" s="14">
        <v>0</v>
      </c>
      <c r="O32" s="7"/>
      <c r="P32" s="14">
        <v>0</v>
      </c>
      <c r="Q32" s="5"/>
      <c r="R32" s="42" t="s">
        <v>29</v>
      </c>
      <c r="S32" s="4"/>
      <c r="T32" s="3" t="s">
        <v>192</v>
      </c>
      <c r="U32" s="4"/>
    </row>
    <row r="33" spans="1:46">
      <c r="A33" s="4" t="s">
        <v>67</v>
      </c>
      <c r="B33" s="4" t="s">
        <v>201</v>
      </c>
      <c r="F33" s="6" t="s">
        <v>202</v>
      </c>
      <c r="J33" s="329">
        <v>0.5</v>
      </c>
      <c r="K33" s="354">
        <v>6.7</v>
      </c>
      <c r="L33" s="354">
        <f t="shared" si="0"/>
        <v>3.35</v>
      </c>
      <c r="M33" s="7"/>
      <c r="N33" s="14">
        <v>0</v>
      </c>
      <c r="O33" s="7"/>
      <c r="P33" s="14">
        <v>0</v>
      </c>
      <c r="Q33" s="4"/>
      <c r="R33" s="42" t="s">
        <v>29</v>
      </c>
      <c r="S33" s="4"/>
      <c r="T33" s="3" t="s">
        <v>203</v>
      </c>
      <c r="U33" s="4"/>
    </row>
    <row r="34" spans="1:46" ht="6.75" customHeight="1">
      <c r="A34" s="11"/>
      <c r="B34" s="11" t="s">
        <v>50</v>
      </c>
      <c r="C34" s="11"/>
      <c r="D34" s="11"/>
      <c r="E34" s="11"/>
      <c r="F34" s="11"/>
      <c r="G34" s="11"/>
      <c r="H34" s="11"/>
      <c r="I34" s="11"/>
      <c r="J34" s="11"/>
      <c r="K34" s="355"/>
      <c r="L34" s="354"/>
      <c r="M34" s="25"/>
      <c r="N34" s="24"/>
      <c r="O34" s="25"/>
      <c r="P34" s="24"/>
      <c r="Q34" s="11"/>
      <c r="R34" s="11"/>
      <c r="S34" s="11"/>
      <c r="T34" s="11"/>
      <c r="U34" s="11"/>
    </row>
    <row r="35" spans="1:46" s="44" customFormat="1" ht="17.399999999999999">
      <c r="A35" s="138"/>
      <c r="B35" s="222" t="s">
        <v>103</v>
      </c>
      <c r="C35" s="99"/>
      <c r="F35" s="253"/>
      <c r="H35" s="253"/>
      <c r="J35" s="140"/>
      <c r="K35" s="356">
        <f>SUM(K12:K33)</f>
        <v>34.81</v>
      </c>
      <c r="L35" s="356">
        <f>SUM(L12:L33)</f>
        <v>15.0015</v>
      </c>
      <c r="M35" s="186"/>
      <c r="N35" s="254">
        <f>SUM(N12:N33)</f>
        <v>20</v>
      </c>
      <c r="O35" s="186"/>
      <c r="P35" s="254">
        <f>SUM(P12:P33)</f>
        <v>11.5</v>
      </c>
      <c r="Q35" s="192"/>
      <c r="R35" s="192"/>
      <c r="T35" s="108"/>
    </row>
    <row r="36" spans="1:46" ht="14.25" customHeight="1">
      <c r="A36" s="8"/>
      <c r="B36" s="2"/>
      <c r="C36" s="9"/>
      <c r="D36" s="9"/>
      <c r="E36" s="9"/>
      <c r="F36" s="4"/>
      <c r="G36" s="9"/>
      <c r="H36" s="4"/>
      <c r="I36" s="9"/>
      <c r="K36" s="354"/>
      <c r="L36" s="354"/>
      <c r="M36" s="1"/>
      <c r="N36" s="14"/>
      <c r="O36" s="1"/>
      <c r="P36" s="14"/>
      <c r="Q36" s="4"/>
      <c r="R36" s="4"/>
      <c r="S36" s="4"/>
      <c r="T36" s="3"/>
      <c r="U36" s="4"/>
    </row>
    <row r="37" spans="1:46" s="110" customFormat="1" ht="17.399999999999999">
      <c r="B37" s="222" t="s">
        <v>88</v>
      </c>
      <c r="F37" s="141"/>
      <c r="H37" s="141"/>
      <c r="J37" s="141"/>
      <c r="K37" s="357">
        <v>15</v>
      </c>
      <c r="L37" s="359"/>
      <c r="M37" s="256"/>
      <c r="N37" s="255">
        <v>20</v>
      </c>
      <c r="O37" s="256"/>
      <c r="P37" s="255">
        <v>20</v>
      </c>
      <c r="Q37" s="135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</row>
    <row r="38" spans="1:46">
      <c r="K38" s="358"/>
      <c r="L38" s="358"/>
      <c r="Q38" s="4"/>
      <c r="R38" s="4"/>
      <c r="S38" s="4"/>
      <c r="T38" s="4"/>
      <c r="U38" s="4"/>
    </row>
    <row r="39" spans="1:46">
      <c r="K39" s="358"/>
      <c r="L39" s="358"/>
      <c r="Q39" s="4"/>
      <c r="R39" s="4"/>
      <c r="S39" s="4"/>
      <c r="T39" s="4"/>
      <c r="U39" s="4"/>
    </row>
    <row r="40" spans="1:46">
      <c r="B40" s="43" t="s">
        <v>36</v>
      </c>
      <c r="K40" s="358"/>
      <c r="L40" s="358"/>
      <c r="Q40" s="4"/>
      <c r="R40" s="4"/>
      <c r="S40" s="4"/>
      <c r="T40" s="4"/>
      <c r="U40" s="4"/>
    </row>
    <row r="41" spans="1:46">
      <c r="B41" s="6" t="s">
        <v>37</v>
      </c>
      <c r="K41" s="358"/>
      <c r="L41" s="358"/>
      <c r="Q41" s="4"/>
      <c r="R41" s="4"/>
      <c r="S41" s="4"/>
      <c r="T41" s="4"/>
      <c r="U41" s="4"/>
    </row>
    <row r="42" spans="1:46">
      <c r="K42" s="358"/>
      <c r="L42" s="358"/>
      <c r="Q42" s="4"/>
      <c r="R42" s="4"/>
      <c r="S42" s="4"/>
      <c r="T42" s="4"/>
      <c r="U42" s="4"/>
    </row>
    <row r="43" spans="1:46">
      <c r="K43" s="358"/>
      <c r="L43" s="358"/>
      <c r="Q43" s="4"/>
      <c r="R43" s="4"/>
      <c r="S43" s="4"/>
      <c r="T43" s="4"/>
      <c r="U43" s="4"/>
    </row>
    <row r="44" spans="1:46">
      <c r="K44" s="358"/>
      <c r="L44" s="358"/>
      <c r="Q44" s="4"/>
      <c r="R44" s="4"/>
      <c r="S44" s="4"/>
      <c r="T44" s="4"/>
      <c r="U44" s="4"/>
    </row>
    <row r="45" spans="1:46">
      <c r="K45" s="358"/>
      <c r="L45" s="358"/>
      <c r="Q45" s="4"/>
      <c r="R45" s="4"/>
      <c r="S45" s="4"/>
      <c r="T45" s="4"/>
      <c r="U45" s="4"/>
    </row>
    <row r="46" spans="1:46">
      <c r="K46" s="358"/>
      <c r="L46" s="358"/>
      <c r="Q46" s="4"/>
      <c r="R46" s="4"/>
      <c r="S46" s="4"/>
      <c r="T46" s="4"/>
      <c r="U46" s="4"/>
    </row>
    <row r="47" spans="1:46">
      <c r="K47" s="358"/>
      <c r="L47" s="358"/>
      <c r="Q47" s="4"/>
      <c r="R47" s="4"/>
      <c r="S47" s="4"/>
      <c r="T47" s="4"/>
      <c r="U47" s="4"/>
    </row>
    <row r="48" spans="1:46">
      <c r="K48" s="358"/>
      <c r="L48" s="358"/>
      <c r="Q48" s="4"/>
      <c r="R48" s="4"/>
      <c r="S48" s="4"/>
      <c r="T48" s="4"/>
      <c r="U48" s="4"/>
    </row>
    <row r="49" spans="11:21">
      <c r="K49" s="358"/>
      <c r="L49" s="358"/>
      <c r="Q49" s="4"/>
      <c r="R49" s="4"/>
      <c r="S49" s="4"/>
      <c r="T49" s="4"/>
      <c r="U49" s="4"/>
    </row>
    <row r="50" spans="11:21">
      <c r="K50" s="358"/>
      <c r="L50" s="358"/>
      <c r="Q50" s="4"/>
      <c r="R50" s="4"/>
      <c r="S50" s="4"/>
      <c r="T50" s="4"/>
      <c r="U50" s="4"/>
    </row>
    <row r="51" spans="11:21">
      <c r="K51" s="358"/>
      <c r="L51" s="358"/>
      <c r="Q51" s="4"/>
      <c r="R51" s="4"/>
      <c r="S51" s="4"/>
      <c r="T51" s="4"/>
      <c r="U51" s="4"/>
    </row>
    <row r="52" spans="11:21">
      <c r="K52" s="358"/>
      <c r="L52" s="358"/>
      <c r="Q52" s="4"/>
      <c r="R52" s="4"/>
      <c r="S52" s="4"/>
      <c r="T52" s="4"/>
      <c r="U52" s="4"/>
    </row>
    <row r="53" spans="11:21">
      <c r="K53" s="358"/>
      <c r="L53" s="358"/>
      <c r="Q53" s="4"/>
      <c r="R53" s="4"/>
      <c r="S53" s="4"/>
      <c r="T53" s="4"/>
      <c r="U53" s="4"/>
    </row>
    <row r="54" spans="11:21">
      <c r="K54" s="358"/>
      <c r="L54" s="358"/>
      <c r="Q54" s="4"/>
      <c r="R54" s="4"/>
      <c r="S54" s="4"/>
      <c r="T54" s="4"/>
      <c r="U54" s="4"/>
    </row>
    <row r="55" spans="11:21">
      <c r="K55" s="358"/>
      <c r="L55" s="358"/>
      <c r="Q55" s="4"/>
      <c r="R55" s="4"/>
      <c r="S55" s="4"/>
      <c r="T55" s="4"/>
      <c r="U55" s="4"/>
    </row>
    <row r="56" spans="11:21">
      <c r="K56" s="358"/>
      <c r="L56" s="358"/>
      <c r="Q56" s="4"/>
      <c r="R56" s="4"/>
      <c r="S56" s="4"/>
      <c r="T56" s="4"/>
      <c r="U56" s="4"/>
    </row>
    <row r="57" spans="11:21">
      <c r="K57" s="358"/>
      <c r="L57" s="358"/>
      <c r="Q57" s="4"/>
      <c r="R57" s="4"/>
      <c r="S57" s="4"/>
      <c r="T57" s="4"/>
      <c r="U57" s="4"/>
    </row>
    <row r="58" spans="11:21">
      <c r="K58" s="358"/>
      <c r="L58" s="358"/>
      <c r="Q58" s="4"/>
      <c r="R58" s="4"/>
      <c r="S58" s="4"/>
      <c r="T58" s="4"/>
      <c r="U58" s="4"/>
    </row>
    <row r="59" spans="11:21">
      <c r="K59" s="358"/>
      <c r="L59" s="358"/>
      <c r="Q59" s="4"/>
      <c r="R59" s="4"/>
      <c r="S59" s="4"/>
      <c r="T59" s="4"/>
      <c r="U59" s="4"/>
    </row>
    <row r="60" spans="11:21">
      <c r="K60" s="358"/>
      <c r="L60" s="358"/>
      <c r="Q60" s="4"/>
      <c r="R60" s="4"/>
      <c r="S60" s="4"/>
      <c r="T60" s="4"/>
      <c r="U60" s="4"/>
    </row>
    <row r="61" spans="11:21">
      <c r="K61" s="358"/>
      <c r="L61" s="358"/>
      <c r="Q61" s="4"/>
      <c r="R61" s="4"/>
      <c r="S61" s="4"/>
      <c r="T61" s="4"/>
      <c r="U61" s="4"/>
    </row>
    <row r="62" spans="11:21">
      <c r="K62" s="358"/>
      <c r="L62" s="358"/>
      <c r="Q62" s="4"/>
      <c r="R62" s="4"/>
      <c r="S62" s="4"/>
      <c r="T62" s="4"/>
      <c r="U62" s="4"/>
    </row>
    <row r="63" spans="11:21">
      <c r="K63" s="358"/>
      <c r="L63" s="358"/>
      <c r="Q63" s="4"/>
      <c r="R63" s="4"/>
      <c r="S63" s="4"/>
      <c r="T63" s="4"/>
      <c r="U63" s="4"/>
    </row>
    <row r="64" spans="11:21">
      <c r="K64" s="358"/>
      <c r="L64" s="358"/>
      <c r="Q64" s="4"/>
      <c r="R64" s="4"/>
      <c r="S64" s="4"/>
      <c r="T64" s="4"/>
      <c r="U64" s="4"/>
    </row>
    <row r="65" spans="11:21">
      <c r="K65" s="358"/>
      <c r="L65" s="358"/>
      <c r="Q65" s="4"/>
      <c r="R65" s="4"/>
      <c r="S65" s="4"/>
      <c r="T65" s="4"/>
      <c r="U65" s="4"/>
    </row>
    <row r="66" spans="11:21">
      <c r="K66" s="358"/>
      <c r="L66" s="358"/>
      <c r="Q66" s="4"/>
      <c r="R66" s="4"/>
      <c r="S66" s="4"/>
      <c r="T66" s="4"/>
      <c r="U66" s="4"/>
    </row>
    <row r="67" spans="11:21">
      <c r="K67" s="358"/>
      <c r="L67" s="358"/>
      <c r="Q67" s="4"/>
      <c r="R67" s="4"/>
      <c r="S67" s="4"/>
      <c r="T67" s="4"/>
      <c r="U67" s="4"/>
    </row>
    <row r="68" spans="11:21">
      <c r="K68" s="358"/>
      <c r="L68" s="358"/>
      <c r="Q68" s="4"/>
      <c r="R68" s="4"/>
      <c r="S68" s="4"/>
      <c r="T68" s="4"/>
      <c r="U68" s="4"/>
    </row>
    <row r="69" spans="11:21">
      <c r="K69" s="358"/>
      <c r="L69" s="358"/>
      <c r="Q69" s="4"/>
      <c r="R69" s="4"/>
      <c r="S69" s="4"/>
      <c r="T69" s="4"/>
      <c r="U69" s="4"/>
    </row>
    <row r="70" spans="11:21">
      <c r="K70" s="358"/>
      <c r="L70" s="358"/>
      <c r="Q70" s="4"/>
      <c r="R70" s="4"/>
      <c r="S70" s="4"/>
      <c r="T70" s="4"/>
      <c r="U70" s="4"/>
    </row>
    <row r="71" spans="11:21">
      <c r="K71" s="358"/>
      <c r="L71" s="358"/>
      <c r="Q71" s="4"/>
      <c r="R71" s="4"/>
      <c r="S71" s="4"/>
      <c r="T71" s="4"/>
      <c r="U71" s="4"/>
    </row>
    <row r="72" spans="11:21">
      <c r="K72" s="358"/>
      <c r="L72" s="358"/>
      <c r="Q72" s="4"/>
      <c r="R72" s="4"/>
      <c r="S72" s="4"/>
      <c r="T72" s="4"/>
      <c r="U72" s="4"/>
    </row>
    <row r="73" spans="11:21">
      <c r="K73" s="358"/>
      <c r="L73" s="358"/>
      <c r="Q73" s="4"/>
      <c r="R73" s="4"/>
      <c r="S73" s="4"/>
      <c r="T73" s="4"/>
      <c r="U73" s="4"/>
    </row>
    <row r="74" spans="11:21">
      <c r="K74" s="358"/>
      <c r="L74" s="358"/>
      <c r="Q74" s="4"/>
      <c r="R74" s="4"/>
      <c r="S74" s="4"/>
      <c r="T74" s="4"/>
      <c r="U74" s="4"/>
    </row>
    <row r="75" spans="11:21">
      <c r="K75" s="358"/>
      <c r="L75" s="358"/>
      <c r="Q75" s="4"/>
      <c r="R75" s="4"/>
      <c r="S75" s="4"/>
      <c r="T75" s="4"/>
      <c r="U75" s="4"/>
    </row>
    <row r="76" spans="11:21">
      <c r="K76" s="358"/>
      <c r="L76" s="358"/>
      <c r="Q76" s="4"/>
      <c r="R76" s="4"/>
      <c r="S76" s="4"/>
      <c r="T76" s="4"/>
      <c r="U76" s="4"/>
    </row>
    <row r="77" spans="11:21">
      <c r="K77" s="358"/>
      <c r="L77" s="358"/>
      <c r="Q77" s="4"/>
      <c r="R77" s="4"/>
      <c r="S77" s="4"/>
      <c r="T77" s="4"/>
      <c r="U77" s="4"/>
    </row>
    <row r="78" spans="11:21">
      <c r="K78" s="358"/>
      <c r="L78" s="358"/>
      <c r="Q78" s="4"/>
      <c r="R78" s="4"/>
      <c r="S78" s="4"/>
      <c r="T78" s="4"/>
      <c r="U78" s="4"/>
    </row>
    <row r="79" spans="11:21">
      <c r="K79" s="358"/>
      <c r="L79" s="358"/>
      <c r="Q79" s="4"/>
      <c r="R79" s="4"/>
      <c r="S79" s="4"/>
      <c r="T79" s="4"/>
      <c r="U79" s="4"/>
    </row>
    <row r="80" spans="11:21">
      <c r="K80" s="358"/>
      <c r="L80" s="358"/>
      <c r="Q80" s="4"/>
      <c r="R80" s="4"/>
      <c r="S80" s="4"/>
      <c r="T80" s="4"/>
      <c r="U80" s="4"/>
    </row>
    <row r="81" spans="11:21">
      <c r="K81" s="358"/>
      <c r="L81" s="358"/>
      <c r="Q81" s="4"/>
      <c r="R81" s="4"/>
      <c r="S81" s="4"/>
      <c r="T81" s="4"/>
      <c r="U81" s="4"/>
    </row>
    <row r="82" spans="11:21">
      <c r="K82" s="358"/>
      <c r="L82" s="358"/>
      <c r="Q82" s="4"/>
      <c r="R82" s="4"/>
      <c r="S82" s="4"/>
      <c r="T82" s="4"/>
      <c r="U82" s="4"/>
    </row>
    <row r="83" spans="11:21">
      <c r="K83" s="358"/>
      <c r="L83" s="358"/>
      <c r="Q83" s="4"/>
      <c r="R83" s="4"/>
      <c r="S83" s="4"/>
      <c r="T83" s="4"/>
      <c r="U83" s="4"/>
    </row>
    <row r="84" spans="11:21">
      <c r="K84" s="358"/>
      <c r="L84" s="358"/>
      <c r="Q84" s="4"/>
      <c r="R84" s="4"/>
      <c r="S84" s="4"/>
      <c r="T84" s="4"/>
      <c r="U84" s="4"/>
    </row>
    <row r="85" spans="11:21">
      <c r="K85" s="358"/>
      <c r="L85" s="358"/>
      <c r="Q85" s="4"/>
      <c r="R85" s="4"/>
      <c r="S85" s="4"/>
      <c r="T85" s="4"/>
      <c r="U85" s="4"/>
    </row>
    <row r="86" spans="11:21">
      <c r="K86" s="358"/>
      <c r="L86" s="358"/>
      <c r="Q86" s="4"/>
      <c r="R86" s="4"/>
      <c r="S86" s="4"/>
      <c r="T86" s="4"/>
      <c r="U86" s="4"/>
    </row>
    <row r="87" spans="11:21">
      <c r="K87" s="358"/>
      <c r="L87" s="358"/>
      <c r="Q87" s="4"/>
      <c r="R87" s="4"/>
      <c r="S87" s="4"/>
      <c r="T87" s="4"/>
      <c r="U87" s="4"/>
    </row>
    <row r="88" spans="11:21">
      <c r="K88" s="358"/>
      <c r="L88" s="358"/>
      <c r="Q88" s="4"/>
      <c r="R88" s="4"/>
      <c r="S88" s="4"/>
      <c r="T88" s="4"/>
      <c r="U88" s="4"/>
    </row>
    <row r="89" spans="11:21">
      <c r="K89" s="358"/>
      <c r="L89" s="358"/>
      <c r="Q89" s="4"/>
      <c r="R89" s="4"/>
      <c r="S89" s="4"/>
      <c r="T89" s="4"/>
      <c r="U89" s="4"/>
    </row>
    <row r="90" spans="11:21">
      <c r="K90" s="358"/>
      <c r="L90" s="358"/>
      <c r="Q90" s="4"/>
      <c r="R90" s="4"/>
      <c r="S90" s="4"/>
      <c r="T90" s="4"/>
      <c r="U90" s="4"/>
    </row>
    <row r="91" spans="11:21">
      <c r="K91" s="358"/>
      <c r="L91" s="358"/>
      <c r="Q91" s="4"/>
      <c r="R91" s="4"/>
      <c r="S91" s="4"/>
      <c r="T91" s="4"/>
      <c r="U91" s="4"/>
    </row>
    <row r="92" spans="11:21">
      <c r="K92" s="358"/>
      <c r="L92" s="358"/>
      <c r="Q92" s="4"/>
      <c r="R92" s="4"/>
      <c r="S92" s="4"/>
      <c r="T92" s="4"/>
      <c r="U92" s="4"/>
    </row>
    <row r="93" spans="11:21">
      <c r="K93" s="358"/>
      <c r="L93" s="358"/>
      <c r="Q93" s="4"/>
      <c r="R93" s="4"/>
      <c r="S93" s="4"/>
      <c r="T93" s="4"/>
      <c r="U93" s="4"/>
    </row>
    <row r="94" spans="11:21">
      <c r="K94" s="358"/>
      <c r="L94" s="358"/>
      <c r="Q94" s="4"/>
      <c r="R94" s="4"/>
      <c r="S94" s="4"/>
      <c r="T94" s="4"/>
      <c r="U94" s="4"/>
    </row>
    <row r="95" spans="11:21">
      <c r="K95" s="358"/>
      <c r="L95" s="358"/>
      <c r="Q95" s="4"/>
      <c r="R95" s="4"/>
      <c r="S95" s="4"/>
      <c r="T95" s="4"/>
      <c r="U95" s="4"/>
    </row>
    <row r="96" spans="11:21">
      <c r="K96" s="358"/>
      <c r="L96" s="358"/>
      <c r="Q96" s="4"/>
      <c r="R96" s="4"/>
      <c r="S96" s="4"/>
      <c r="T96" s="4"/>
      <c r="U96" s="4"/>
    </row>
    <row r="97" spans="11:21">
      <c r="K97" s="358"/>
      <c r="L97" s="358"/>
      <c r="Q97" s="4"/>
      <c r="R97" s="4"/>
      <c r="S97" s="4"/>
      <c r="T97" s="4"/>
      <c r="U97" s="4"/>
    </row>
    <row r="98" spans="11:21">
      <c r="K98" s="358"/>
      <c r="L98" s="358"/>
      <c r="Q98" s="4"/>
      <c r="R98" s="4"/>
      <c r="S98" s="4"/>
      <c r="T98" s="4"/>
      <c r="U98" s="4"/>
    </row>
    <row r="99" spans="11:21">
      <c r="K99" s="358"/>
      <c r="L99" s="358"/>
      <c r="Q99" s="4"/>
      <c r="R99" s="4"/>
      <c r="S99" s="4"/>
      <c r="T99" s="4"/>
      <c r="U99" s="4"/>
    </row>
    <row r="100" spans="11:21">
      <c r="K100" s="358"/>
      <c r="L100" s="358"/>
      <c r="Q100" s="4"/>
      <c r="R100" s="4"/>
      <c r="S100" s="4"/>
      <c r="T100" s="4"/>
      <c r="U100" s="4"/>
    </row>
    <row r="101" spans="11:21">
      <c r="K101" s="358"/>
      <c r="L101" s="358"/>
      <c r="Q101" s="4"/>
      <c r="R101" s="4"/>
      <c r="S101" s="4"/>
      <c r="T101" s="4"/>
      <c r="U101" s="4"/>
    </row>
    <row r="102" spans="11:21">
      <c r="K102" s="358"/>
      <c r="L102" s="358"/>
      <c r="Q102" s="4"/>
      <c r="R102" s="4"/>
      <c r="S102" s="4"/>
      <c r="T102" s="4"/>
      <c r="U102" s="4"/>
    </row>
    <row r="103" spans="11:21">
      <c r="K103" s="358"/>
      <c r="L103" s="358"/>
      <c r="Q103" s="4"/>
      <c r="R103" s="4"/>
      <c r="S103" s="4"/>
      <c r="T103" s="4"/>
      <c r="U103" s="4"/>
    </row>
    <row r="104" spans="11:21">
      <c r="K104" s="358"/>
      <c r="L104" s="358"/>
      <c r="Q104" s="4"/>
      <c r="R104" s="4"/>
      <c r="S104" s="4"/>
      <c r="T104" s="4"/>
      <c r="U104" s="4"/>
    </row>
    <row r="105" spans="11:21">
      <c r="K105" s="358"/>
      <c r="L105" s="358"/>
      <c r="Q105" s="4"/>
      <c r="R105" s="4"/>
      <c r="S105" s="4"/>
      <c r="T105" s="4"/>
      <c r="U105" s="4"/>
    </row>
    <row r="106" spans="11:21">
      <c r="K106" s="358"/>
      <c r="L106" s="358"/>
      <c r="Q106" s="4"/>
      <c r="R106" s="4"/>
      <c r="S106" s="4"/>
      <c r="T106" s="4"/>
      <c r="U106" s="4"/>
    </row>
    <row r="107" spans="11:21">
      <c r="K107" s="358"/>
      <c r="L107" s="358"/>
      <c r="Q107" s="4"/>
      <c r="R107" s="4"/>
      <c r="S107" s="4"/>
      <c r="T107" s="4"/>
      <c r="U107" s="4"/>
    </row>
    <row r="108" spans="11:21">
      <c r="K108" s="358"/>
      <c r="L108" s="358"/>
      <c r="Q108" s="4"/>
      <c r="R108" s="4"/>
      <c r="S108" s="4"/>
      <c r="T108" s="4"/>
      <c r="U108" s="4"/>
    </row>
    <row r="109" spans="11:21">
      <c r="K109" s="358"/>
      <c r="L109" s="358"/>
      <c r="Q109" s="4"/>
      <c r="R109" s="4"/>
      <c r="S109" s="4"/>
      <c r="T109" s="4"/>
      <c r="U109" s="4"/>
    </row>
    <row r="110" spans="11:21">
      <c r="K110" s="358"/>
      <c r="L110" s="358"/>
      <c r="Q110" s="4"/>
      <c r="R110" s="4"/>
      <c r="S110" s="4"/>
      <c r="T110" s="4"/>
      <c r="U110" s="4"/>
    </row>
    <row r="111" spans="11:21">
      <c r="K111" s="358"/>
      <c r="L111" s="358"/>
      <c r="Q111" s="4"/>
      <c r="R111" s="4"/>
      <c r="S111" s="4"/>
      <c r="T111" s="4"/>
      <c r="U111" s="4"/>
    </row>
    <row r="112" spans="11:21">
      <c r="K112" s="358"/>
      <c r="L112" s="358"/>
      <c r="Q112" s="4"/>
      <c r="R112" s="4"/>
      <c r="S112" s="4"/>
      <c r="T112" s="4"/>
      <c r="U112" s="4"/>
    </row>
    <row r="113" spans="11:21">
      <c r="K113" s="358"/>
      <c r="L113" s="358"/>
      <c r="Q113" s="4"/>
      <c r="R113" s="4"/>
      <c r="S113" s="4"/>
      <c r="T113" s="4"/>
      <c r="U113" s="4"/>
    </row>
    <row r="114" spans="11:21">
      <c r="K114" s="358"/>
      <c r="L114" s="358"/>
      <c r="Q114" s="4"/>
      <c r="R114" s="4"/>
      <c r="S114" s="4"/>
      <c r="T114" s="4"/>
      <c r="U114" s="4"/>
    </row>
    <row r="115" spans="11:21">
      <c r="K115" s="358"/>
      <c r="L115" s="358"/>
      <c r="Q115" s="4"/>
      <c r="R115" s="4"/>
      <c r="S115" s="4"/>
      <c r="T115" s="4"/>
      <c r="U115" s="4"/>
    </row>
    <row r="116" spans="11:21">
      <c r="K116" s="358"/>
      <c r="L116" s="358"/>
      <c r="Q116" s="4"/>
      <c r="R116" s="4"/>
      <c r="S116" s="4"/>
      <c r="T116" s="4"/>
      <c r="U116" s="4"/>
    </row>
    <row r="117" spans="11:21">
      <c r="K117" s="358"/>
      <c r="L117" s="358"/>
      <c r="Q117" s="4"/>
      <c r="R117" s="4"/>
      <c r="S117" s="4"/>
      <c r="T117" s="4"/>
      <c r="U117" s="4"/>
    </row>
    <row r="118" spans="11:21">
      <c r="K118" s="358"/>
      <c r="L118" s="358"/>
      <c r="Q118" s="4"/>
      <c r="R118" s="4"/>
      <c r="S118" s="4"/>
      <c r="T118" s="4"/>
      <c r="U118" s="4"/>
    </row>
    <row r="119" spans="11:21">
      <c r="K119" s="358"/>
      <c r="L119" s="358"/>
      <c r="Q119" s="4"/>
      <c r="R119" s="4"/>
      <c r="S119" s="4"/>
      <c r="T119" s="4"/>
      <c r="U119" s="4"/>
    </row>
    <row r="120" spans="11:21">
      <c r="K120" s="358"/>
      <c r="L120" s="358"/>
      <c r="Q120" s="4"/>
      <c r="R120" s="4"/>
      <c r="S120" s="4"/>
      <c r="T120" s="4"/>
      <c r="U120" s="4"/>
    </row>
    <row r="121" spans="11:21">
      <c r="K121" s="358"/>
      <c r="L121" s="358"/>
      <c r="Q121" s="4"/>
      <c r="R121" s="4"/>
      <c r="S121" s="4"/>
      <c r="T121" s="4"/>
      <c r="U121" s="4"/>
    </row>
    <row r="122" spans="11:21">
      <c r="K122" s="358"/>
      <c r="L122" s="358"/>
      <c r="Q122" s="4"/>
      <c r="R122" s="4"/>
      <c r="S122" s="4"/>
      <c r="T122" s="4"/>
      <c r="U122" s="4"/>
    </row>
    <row r="123" spans="11:21">
      <c r="K123" s="358"/>
      <c r="L123" s="358"/>
      <c r="Q123" s="4"/>
      <c r="R123" s="4"/>
      <c r="S123" s="4"/>
      <c r="T123" s="4"/>
      <c r="U123" s="4"/>
    </row>
    <row r="124" spans="11:21">
      <c r="K124" s="358"/>
      <c r="L124" s="358"/>
      <c r="Q124" s="4"/>
      <c r="R124" s="4"/>
      <c r="S124" s="4"/>
      <c r="T124" s="4"/>
      <c r="U124" s="4"/>
    </row>
    <row r="125" spans="11:21">
      <c r="K125" s="358"/>
      <c r="L125" s="358"/>
      <c r="Q125" s="4"/>
      <c r="R125" s="4"/>
      <c r="S125" s="4"/>
      <c r="T125" s="4"/>
      <c r="U125" s="4"/>
    </row>
    <row r="126" spans="11:21">
      <c r="K126" s="358"/>
      <c r="L126" s="358"/>
      <c r="Q126" s="4"/>
      <c r="R126" s="4"/>
      <c r="S126" s="4"/>
      <c r="T126" s="4"/>
      <c r="U126" s="4"/>
    </row>
    <row r="127" spans="11:21">
      <c r="K127" s="358"/>
      <c r="L127" s="358"/>
      <c r="Q127" s="4"/>
      <c r="R127" s="4"/>
      <c r="S127" s="4"/>
      <c r="T127" s="4"/>
      <c r="U127" s="4"/>
    </row>
    <row r="128" spans="11:21">
      <c r="K128" s="358"/>
      <c r="L128" s="358"/>
      <c r="Q128" s="4"/>
      <c r="R128" s="4"/>
      <c r="S128" s="4"/>
      <c r="T128" s="4"/>
      <c r="U128" s="4"/>
    </row>
    <row r="129" spans="11:21">
      <c r="K129" s="358"/>
      <c r="L129" s="358"/>
      <c r="Q129" s="4"/>
      <c r="R129" s="4"/>
      <c r="S129" s="4"/>
      <c r="T129" s="4"/>
      <c r="U129" s="4"/>
    </row>
    <row r="130" spans="11:21">
      <c r="K130" s="358"/>
      <c r="L130" s="358"/>
      <c r="Q130" s="4"/>
      <c r="R130" s="4"/>
      <c r="S130" s="4"/>
      <c r="T130" s="4"/>
      <c r="U130" s="4"/>
    </row>
    <row r="131" spans="11:21">
      <c r="K131" s="358"/>
      <c r="L131" s="358"/>
      <c r="Q131" s="4"/>
      <c r="R131" s="4"/>
      <c r="S131" s="4"/>
      <c r="T131" s="4"/>
      <c r="U131" s="4"/>
    </row>
    <row r="132" spans="11:21">
      <c r="K132" s="358"/>
      <c r="L132" s="358"/>
      <c r="Q132" s="4"/>
      <c r="R132" s="4"/>
      <c r="S132" s="4"/>
      <c r="T132" s="4"/>
      <c r="U132" s="4"/>
    </row>
    <row r="133" spans="11:21">
      <c r="K133" s="358"/>
      <c r="L133" s="358"/>
      <c r="Q133" s="4"/>
      <c r="R133" s="4"/>
      <c r="S133" s="4"/>
      <c r="T133" s="4"/>
      <c r="U133" s="4"/>
    </row>
    <row r="134" spans="11:21">
      <c r="K134" s="358"/>
      <c r="L134" s="358"/>
      <c r="Q134" s="4"/>
      <c r="R134" s="4"/>
      <c r="S134" s="4"/>
      <c r="T134" s="4"/>
      <c r="U134" s="4"/>
    </row>
    <row r="135" spans="11:21">
      <c r="K135" s="358"/>
      <c r="L135" s="358"/>
      <c r="Q135" s="4"/>
      <c r="R135" s="4"/>
      <c r="S135" s="4"/>
      <c r="T135" s="4"/>
      <c r="U135" s="4"/>
    </row>
    <row r="136" spans="11:21">
      <c r="K136" s="358"/>
      <c r="L136" s="358"/>
      <c r="Q136" s="4"/>
      <c r="R136" s="4"/>
      <c r="S136" s="4"/>
      <c r="T136" s="4"/>
      <c r="U136" s="4"/>
    </row>
    <row r="137" spans="11:21">
      <c r="K137" s="358"/>
      <c r="L137" s="358"/>
      <c r="Q137" s="4"/>
      <c r="R137" s="4"/>
      <c r="S137" s="4"/>
      <c r="T137" s="4"/>
      <c r="U137" s="4"/>
    </row>
    <row r="138" spans="11:21">
      <c r="K138" s="358"/>
      <c r="L138" s="358"/>
      <c r="Q138" s="4"/>
      <c r="R138" s="4"/>
      <c r="S138" s="4"/>
      <c r="T138" s="4"/>
      <c r="U138" s="4"/>
    </row>
    <row r="139" spans="11:21">
      <c r="K139" s="358"/>
      <c r="L139" s="358"/>
      <c r="Q139" s="4"/>
      <c r="R139" s="4"/>
      <c r="S139" s="4"/>
      <c r="T139" s="4"/>
      <c r="U139" s="4"/>
    </row>
    <row r="140" spans="11:21">
      <c r="K140" s="358"/>
      <c r="L140" s="358"/>
      <c r="Q140" s="4"/>
      <c r="R140" s="4"/>
      <c r="S140" s="4"/>
      <c r="T140" s="4"/>
      <c r="U140" s="4"/>
    </row>
    <row r="141" spans="11:21">
      <c r="K141" s="358"/>
      <c r="L141" s="358"/>
      <c r="Q141" s="4"/>
      <c r="R141" s="4"/>
      <c r="S141" s="4"/>
      <c r="T141" s="4"/>
      <c r="U141" s="4"/>
    </row>
    <row r="142" spans="11:21">
      <c r="K142" s="358"/>
      <c r="L142" s="358"/>
      <c r="Q142" s="4"/>
      <c r="R142" s="4"/>
      <c r="S142" s="4"/>
      <c r="T142" s="4"/>
      <c r="U142" s="4"/>
    </row>
    <row r="143" spans="11:21">
      <c r="K143" s="358"/>
      <c r="L143" s="358"/>
      <c r="Q143" s="4"/>
      <c r="R143" s="4"/>
      <c r="S143" s="4"/>
      <c r="T143" s="4"/>
      <c r="U143" s="4"/>
    </row>
    <row r="144" spans="11:21">
      <c r="K144" s="358"/>
      <c r="L144" s="358"/>
      <c r="Q144" s="4"/>
      <c r="R144" s="4"/>
      <c r="S144" s="4"/>
      <c r="T144" s="4"/>
      <c r="U144" s="4"/>
    </row>
    <row r="145" spans="11:21">
      <c r="K145" s="358"/>
      <c r="L145" s="358"/>
      <c r="Q145" s="4"/>
      <c r="R145" s="4"/>
      <c r="S145" s="4"/>
      <c r="T145" s="4"/>
      <c r="U145" s="4"/>
    </row>
    <row r="146" spans="11:21">
      <c r="K146" s="358"/>
      <c r="L146" s="358"/>
      <c r="Q146" s="4"/>
      <c r="R146" s="4"/>
      <c r="S146" s="4"/>
      <c r="T146" s="4"/>
      <c r="U146" s="4"/>
    </row>
    <row r="147" spans="11:21">
      <c r="K147" s="358"/>
      <c r="L147" s="358"/>
      <c r="Q147" s="4"/>
      <c r="R147" s="4"/>
      <c r="S147" s="4"/>
      <c r="T147" s="4"/>
      <c r="U147" s="4"/>
    </row>
    <row r="148" spans="11:21">
      <c r="K148" s="358"/>
      <c r="L148" s="358"/>
      <c r="Q148" s="4"/>
      <c r="R148" s="4"/>
      <c r="S148" s="4"/>
      <c r="T148" s="4"/>
      <c r="U148" s="4"/>
    </row>
    <row r="149" spans="11:21">
      <c r="K149" s="358"/>
      <c r="L149" s="358"/>
      <c r="Q149" s="4"/>
      <c r="R149" s="4"/>
      <c r="S149" s="4"/>
      <c r="T149" s="4"/>
      <c r="U149" s="4"/>
    </row>
    <row r="150" spans="11:21">
      <c r="K150" s="358"/>
      <c r="L150" s="358"/>
      <c r="Q150" s="4"/>
      <c r="R150" s="4"/>
      <c r="S150" s="4"/>
      <c r="T150" s="4"/>
      <c r="U150" s="4"/>
    </row>
    <row r="151" spans="11:21">
      <c r="K151" s="358"/>
      <c r="L151" s="358"/>
      <c r="Q151" s="4"/>
      <c r="R151" s="4"/>
      <c r="S151" s="4"/>
      <c r="T151" s="4"/>
      <c r="U151" s="4"/>
    </row>
    <row r="152" spans="11:21">
      <c r="K152" s="358"/>
      <c r="L152" s="358"/>
      <c r="Q152" s="4"/>
      <c r="R152" s="4"/>
      <c r="S152" s="4"/>
      <c r="T152" s="4"/>
      <c r="U152" s="4"/>
    </row>
    <row r="153" spans="11:21">
      <c r="K153" s="358"/>
      <c r="L153" s="358"/>
      <c r="Q153" s="4"/>
      <c r="R153" s="4"/>
      <c r="S153" s="4"/>
      <c r="T153" s="4"/>
      <c r="U153" s="4"/>
    </row>
    <row r="154" spans="11:21">
      <c r="K154" s="358"/>
      <c r="L154" s="358"/>
      <c r="Q154" s="4"/>
      <c r="R154" s="4"/>
      <c r="S154" s="4"/>
      <c r="T154" s="4"/>
      <c r="U154" s="4"/>
    </row>
    <row r="155" spans="11:21">
      <c r="K155" s="358"/>
      <c r="L155" s="358"/>
      <c r="Q155" s="4"/>
      <c r="R155" s="4"/>
      <c r="S155" s="4"/>
      <c r="T155" s="4"/>
      <c r="U155" s="4"/>
    </row>
    <row r="156" spans="11:21">
      <c r="K156" s="358"/>
      <c r="L156" s="358"/>
      <c r="Q156" s="4"/>
      <c r="R156" s="4"/>
      <c r="S156" s="4"/>
      <c r="T156" s="4"/>
      <c r="U156" s="4"/>
    </row>
    <row r="157" spans="11:21">
      <c r="K157" s="358"/>
      <c r="L157" s="358"/>
      <c r="Q157" s="4"/>
      <c r="R157" s="4"/>
      <c r="S157" s="4"/>
      <c r="T157" s="4"/>
      <c r="U157" s="4"/>
    </row>
    <row r="158" spans="11:21">
      <c r="K158" s="358"/>
      <c r="L158" s="358"/>
      <c r="Q158" s="4"/>
      <c r="R158" s="4"/>
      <c r="S158" s="4"/>
      <c r="T158" s="4"/>
      <c r="U158" s="4"/>
    </row>
    <row r="159" spans="11:21">
      <c r="K159" s="358"/>
      <c r="L159" s="358"/>
      <c r="Q159" s="4"/>
      <c r="R159" s="4"/>
      <c r="S159" s="4"/>
      <c r="T159" s="4"/>
      <c r="U159" s="4"/>
    </row>
    <row r="160" spans="11:21">
      <c r="K160" s="358"/>
      <c r="L160" s="358"/>
      <c r="Q160" s="4"/>
      <c r="R160" s="4"/>
      <c r="S160" s="4"/>
      <c r="T160" s="4"/>
      <c r="U160" s="4"/>
    </row>
    <row r="161" spans="11:21">
      <c r="K161" s="358"/>
      <c r="L161" s="358"/>
      <c r="Q161" s="4"/>
      <c r="R161" s="4"/>
      <c r="S161" s="4"/>
      <c r="T161" s="4"/>
      <c r="U161" s="4"/>
    </row>
    <row r="162" spans="11:21">
      <c r="K162" s="358"/>
      <c r="L162" s="358"/>
      <c r="Q162" s="4"/>
      <c r="R162" s="4"/>
      <c r="S162" s="4"/>
      <c r="T162" s="4"/>
      <c r="U162" s="4"/>
    </row>
    <row r="163" spans="11:21">
      <c r="K163" s="358"/>
      <c r="L163" s="358"/>
      <c r="Q163" s="4"/>
      <c r="R163" s="4"/>
      <c r="S163" s="4"/>
      <c r="T163" s="4"/>
      <c r="U163" s="4"/>
    </row>
    <row r="164" spans="11:21">
      <c r="K164" s="358"/>
      <c r="L164" s="358"/>
      <c r="Q164" s="4"/>
      <c r="R164" s="4"/>
      <c r="S164" s="4"/>
      <c r="T164" s="4"/>
      <c r="U164" s="4"/>
    </row>
    <row r="165" spans="11:21">
      <c r="K165" s="358"/>
      <c r="L165" s="358"/>
      <c r="Q165" s="4"/>
      <c r="R165" s="4"/>
      <c r="S165" s="4"/>
      <c r="T165" s="4"/>
      <c r="U165" s="4"/>
    </row>
    <row r="166" spans="11:21">
      <c r="K166" s="358"/>
      <c r="L166" s="358"/>
      <c r="Q166" s="4"/>
      <c r="R166" s="4"/>
      <c r="S166" s="4"/>
      <c r="T166" s="4"/>
      <c r="U166" s="4"/>
    </row>
    <row r="167" spans="11:21">
      <c r="K167" s="358"/>
      <c r="L167" s="358"/>
      <c r="Q167" s="4"/>
      <c r="R167" s="4"/>
      <c r="S167" s="4"/>
      <c r="T167" s="4"/>
      <c r="U167" s="4"/>
    </row>
    <row r="168" spans="11:21">
      <c r="K168" s="358"/>
      <c r="L168" s="358"/>
      <c r="Q168" s="4"/>
      <c r="R168" s="4"/>
      <c r="S168" s="4"/>
      <c r="T168" s="4"/>
      <c r="U168" s="4"/>
    </row>
    <row r="169" spans="11:21">
      <c r="K169" s="358"/>
      <c r="L169" s="358"/>
      <c r="Q169" s="4"/>
      <c r="R169" s="4"/>
      <c r="S169" s="4"/>
      <c r="T169" s="4"/>
      <c r="U169" s="4"/>
    </row>
    <row r="170" spans="11:21">
      <c r="K170" s="358"/>
      <c r="L170" s="358"/>
      <c r="Q170" s="4"/>
      <c r="R170" s="4"/>
      <c r="S170" s="4"/>
      <c r="T170" s="4"/>
      <c r="U170" s="4"/>
    </row>
    <row r="171" spans="11:21">
      <c r="K171" s="358"/>
      <c r="L171" s="358"/>
      <c r="Q171" s="4"/>
      <c r="R171" s="4"/>
      <c r="S171" s="4"/>
      <c r="T171" s="4"/>
      <c r="U171" s="4"/>
    </row>
    <row r="172" spans="11:21">
      <c r="K172" s="358"/>
      <c r="L172" s="358"/>
      <c r="Q172" s="4"/>
      <c r="R172" s="4"/>
      <c r="S172" s="4"/>
      <c r="T172" s="4"/>
      <c r="U172" s="4"/>
    </row>
    <row r="173" spans="11:21">
      <c r="K173" s="358"/>
      <c r="L173" s="358"/>
      <c r="Q173" s="4"/>
      <c r="R173" s="4"/>
      <c r="S173" s="4"/>
      <c r="T173" s="4"/>
      <c r="U173" s="4"/>
    </row>
    <row r="174" spans="11:21">
      <c r="K174" s="358"/>
      <c r="L174" s="358"/>
      <c r="Q174" s="4"/>
      <c r="R174" s="4"/>
      <c r="S174" s="4"/>
      <c r="T174" s="4"/>
      <c r="U174" s="4"/>
    </row>
    <row r="175" spans="11:21">
      <c r="K175" s="358"/>
      <c r="L175" s="358"/>
      <c r="Q175" s="4"/>
      <c r="R175" s="4"/>
      <c r="S175" s="4"/>
      <c r="T175" s="4"/>
      <c r="U175" s="4"/>
    </row>
    <row r="176" spans="11:21">
      <c r="K176" s="358"/>
      <c r="L176" s="358"/>
      <c r="Q176" s="4"/>
      <c r="R176" s="4"/>
      <c r="S176" s="4"/>
      <c r="T176" s="4"/>
      <c r="U176" s="4"/>
    </row>
    <row r="177" spans="11:12">
      <c r="K177" s="358"/>
      <c r="L177" s="358"/>
    </row>
    <row r="178" spans="11:12">
      <c r="K178" s="358"/>
      <c r="L178" s="358"/>
    </row>
    <row r="179" spans="11:12">
      <c r="K179" s="358"/>
      <c r="L179" s="358"/>
    </row>
    <row r="180" spans="11:12">
      <c r="K180" s="358"/>
      <c r="L180" s="358"/>
    </row>
    <row r="181" spans="11:12">
      <c r="K181" s="358"/>
      <c r="L181" s="358"/>
    </row>
    <row r="182" spans="11:12">
      <c r="K182" s="358"/>
      <c r="L182" s="358"/>
    </row>
    <row r="183" spans="11:12">
      <c r="K183" s="358"/>
      <c r="L183" s="358"/>
    </row>
    <row r="184" spans="11:12">
      <c r="K184" s="358"/>
      <c r="L184" s="358"/>
    </row>
    <row r="185" spans="11:12">
      <c r="K185" s="358"/>
      <c r="L185" s="358"/>
    </row>
    <row r="186" spans="11:12">
      <c r="K186" s="358"/>
      <c r="L186" s="358"/>
    </row>
    <row r="187" spans="11:12">
      <c r="K187" s="358"/>
      <c r="L187" s="358"/>
    </row>
    <row r="188" spans="11:12">
      <c r="K188" s="358"/>
      <c r="L188" s="358"/>
    </row>
    <row r="189" spans="11:12">
      <c r="K189" s="358"/>
      <c r="L189" s="358"/>
    </row>
    <row r="190" spans="11:12">
      <c r="K190" s="358"/>
      <c r="L190" s="358"/>
    </row>
    <row r="191" spans="11:12">
      <c r="K191" s="358"/>
      <c r="L191" s="358"/>
    </row>
    <row r="192" spans="11:12">
      <c r="K192" s="358"/>
      <c r="L192" s="358"/>
    </row>
    <row r="193" spans="11:12">
      <c r="K193" s="358"/>
      <c r="L193" s="358"/>
    </row>
    <row r="194" spans="11:12">
      <c r="K194" s="358"/>
      <c r="L194" s="358"/>
    </row>
    <row r="195" spans="11:12">
      <c r="K195" s="358"/>
      <c r="L195" s="358"/>
    </row>
    <row r="196" spans="11:12">
      <c r="K196" s="358"/>
      <c r="L196" s="358"/>
    </row>
    <row r="197" spans="11:12">
      <c r="K197" s="358"/>
      <c r="L197" s="358"/>
    </row>
    <row r="198" spans="11:12">
      <c r="K198" s="358"/>
      <c r="L198" s="358"/>
    </row>
    <row r="199" spans="11:12">
      <c r="K199" s="358"/>
      <c r="L199" s="358"/>
    </row>
    <row r="200" spans="11:12">
      <c r="K200" s="358"/>
      <c r="L200" s="358"/>
    </row>
    <row r="201" spans="11:12">
      <c r="K201" s="358"/>
      <c r="L201" s="358"/>
    </row>
    <row r="202" spans="11:12">
      <c r="K202" s="358"/>
      <c r="L202" s="358"/>
    </row>
    <row r="203" spans="11:12">
      <c r="K203" s="358"/>
      <c r="L203" s="358"/>
    </row>
    <row r="204" spans="11:12">
      <c r="K204" s="358"/>
      <c r="L204" s="358"/>
    </row>
    <row r="205" spans="11:12">
      <c r="K205" s="358"/>
      <c r="L205" s="358"/>
    </row>
    <row r="206" spans="11:12">
      <c r="K206" s="358"/>
      <c r="L206" s="358"/>
    </row>
    <row r="207" spans="11:12">
      <c r="K207" s="358"/>
      <c r="L207" s="358"/>
    </row>
    <row r="208" spans="11:12">
      <c r="K208" s="358"/>
      <c r="L208" s="358"/>
    </row>
    <row r="209" spans="11:12">
      <c r="K209" s="358"/>
      <c r="L209" s="358"/>
    </row>
    <row r="210" spans="11:12">
      <c r="K210" s="358"/>
      <c r="L210" s="358"/>
    </row>
    <row r="211" spans="11:12">
      <c r="K211" s="358"/>
      <c r="L211" s="358"/>
    </row>
    <row r="212" spans="11:12">
      <c r="K212" s="358"/>
      <c r="L212" s="358"/>
    </row>
    <row r="213" spans="11:12">
      <c r="K213" s="358"/>
      <c r="L213" s="358"/>
    </row>
    <row r="214" spans="11:12">
      <c r="K214" s="358"/>
      <c r="L214" s="358"/>
    </row>
    <row r="215" spans="11:12">
      <c r="K215" s="358"/>
      <c r="L215" s="358"/>
    </row>
    <row r="216" spans="11:12">
      <c r="K216" s="358"/>
      <c r="L216" s="358"/>
    </row>
    <row r="217" spans="11:12">
      <c r="K217" s="358"/>
      <c r="L217" s="358"/>
    </row>
    <row r="218" spans="11:12">
      <c r="K218" s="358"/>
      <c r="L218" s="358"/>
    </row>
    <row r="219" spans="11:12">
      <c r="K219" s="358"/>
      <c r="L219" s="358"/>
    </row>
    <row r="220" spans="11:12">
      <c r="K220" s="358"/>
      <c r="L220" s="358"/>
    </row>
    <row r="221" spans="11:12">
      <c r="K221" s="358"/>
      <c r="L221" s="358"/>
    </row>
    <row r="222" spans="11:12">
      <c r="K222" s="358"/>
      <c r="L222" s="358"/>
    </row>
    <row r="223" spans="11:12">
      <c r="K223" s="358"/>
      <c r="L223" s="358"/>
    </row>
    <row r="224" spans="11:12">
      <c r="K224" s="358"/>
      <c r="L224" s="358"/>
    </row>
  </sheetData>
  <phoneticPr fontId="0" type="noConversion"/>
  <pageMargins left="0.31" right="0.5" top="0.4" bottom="0.21" header="0.25" footer="0.17"/>
  <pageSetup scale="70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A3" zoomScale="75" workbookViewId="0">
      <selection activeCell="A17" sqref="A17"/>
    </sheetView>
  </sheetViews>
  <sheetFormatPr defaultRowHeight="13.2"/>
  <cols>
    <col min="1" max="1" width="4.6640625" customWidth="1"/>
    <col min="2" max="7" width="10.6640625" customWidth="1"/>
    <col min="8" max="8" width="18.6640625" customWidth="1"/>
    <col min="9" max="9" width="17.5546875" customWidth="1"/>
    <col min="10" max="10" width="20.6640625" customWidth="1"/>
    <col min="11" max="11" width="8.6640625" customWidth="1"/>
    <col min="12" max="12" width="20.6640625" customWidth="1"/>
    <col min="13" max="13" width="4.6640625" customWidth="1"/>
    <col min="14" max="14" width="20.6640625" customWidth="1"/>
  </cols>
  <sheetData>
    <row r="1" spans="1:15" s="148" customFormat="1" ht="22.8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</row>
    <row r="2" spans="1:15" s="148" customFormat="1" ht="22.8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</row>
    <row r="3" spans="1:15" ht="22.8">
      <c r="A3" s="397" t="s">
        <v>179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</row>
    <row r="4" spans="1:15" ht="22.8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</row>
    <row r="5" spans="1:15" ht="21">
      <c r="J5" s="332"/>
      <c r="K5" s="332"/>
    </row>
    <row r="6" spans="1:15" s="323" customFormat="1" ht="21">
      <c r="J6" s="381" t="s">
        <v>231</v>
      </c>
      <c r="K6" s="333"/>
      <c r="L6" s="381">
        <v>2002</v>
      </c>
      <c r="M6" s="333"/>
      <c r="N6" s="381">
        <v>2003</v>
      </c>
      <c r="O6" s="324"/>
    </row>
    <row r="7" spans="1:15" s="323" customFormat="1" ht="21">
      <c r="B7" s="344"/>
      <c r="C7" s="345"/>
      <c r="J7" s="382"/>
      <c r="L7" s="382"/>
      <c r="M7" s="367"/>
      <c r="N7" s="382"/>
    </row>
    <row r="8" spans="1:15" ht="21">
      <c r="K8" s="332"/>
    </row>
    <row r="9" spans="1:15" ht="21">
      <c r="B9" s="322" t="s">
        <v>180</v>
      </c>
      <c r="J9" s="378">
        <v>1235481</v>
      </c>
      <c r="K9" s="332"/>
      <c r="L9" s="378">
        <v>4079205</v>
      </c>
      <c r="N9" s="378">
        <v>3462372</v>
      </c>
    </row>
    <row r="10" spans="1:15" ht="21">
      <c r="C10" s="322"/>
      <c r="K10" s="332"/>
    </row>
    <row r="11" spans="1:15" ht="21">
      <c r="B11" s="322" t="s">
        <v>181</v>
      </c>
      <c r="J11" s="378">
        <v>0</v>
      </c>
      <c r="K11" s="332"/>
      <c r="L11" s="378">
        <v>780778</v>
      </c>
      <c r="N11" s="378">
        <v>5590333</v>
      </c>
    </row>
    <row r="12" spans="1:15" ht="21">
      <c r="K12" s="332"/>
    </row>
    <row r="13" spans="1:15" ht="21">
      <c r="B13" s="322" t="s">
        <v>182</v>
      </c>
      <c r="J13" s="378">
        <v>0</v>
      </c>
      <c r="K13" s="332"/>
      <c r="L13" s="378">
        <v>0</v>
      </c>
      <c r="M13" s="378"/>
      <c r="N13" s="378">
        <v>666667</v>
      </c>
    </row>
    <row r="14" spans="1:15" ht="21">
      <c r="C14" s="376"/>
      <c r="I14" s="377"/>
      <c r="K14" s="332"/>
    </row>
    <row r="15" spans="1:15" ht="21">
      <c r="C15" s="376"/>
      <c r="I15" s="377"/>
      <c r="J15" s="379"/>
      <c r="K15" s="332"/>
      <c r="L15" s="379"/>
      <c r="N15" s="380"/>
    </row>
    <row r="16" spans="1:15" ht="21">
      <c r="K16" s="332"/>
    </row>
    <row r="17" spans="6:14" ht="21.6" thickBot="1">
      <c r="F17" s="322" t="s">
        <v>183</v>
      </c>
      <c r="J17" s="383">
        <f>SUM(J9:J16)</f>
        <v>1235481</v>
      </c>
      <c r="K17" s="332"/>
      <c r="L17" s="383">
        <f>SUM(L9:L16)</f>
        <v>4859983</v>
      </c>
      <c r="N17" s="383">
        <f>SUM(N9:N16)</f>
        <v>9719372</v>
      </c>
    </row>
    <row r="18" spans="6:14" ht="21.6" thickTop="1">
      <c r="J18" s="332"/>
      <c r="K18" s="332"/>
    </row>
    <row r="19" spans="6:14" ht="21">
      <c r="J19" s="332"/>
      <c r="K19" s="332"/>
    </row>
    <row r="20" spans="6:14" ht="21">
      <c r="J20" s="332"/>
      <c r="K20" s="332"/>
    </row>
    <row r="21" spans="6:14" ht="21">
      <c r="J21" s="332"/>
      <c r="K21" s="332"/>
    </row>
    <row r="22" spans="6:14" ht="21">
      <c r="J22" s="332"/>
      <c r="K22" s="332"/>
    </row>
    <row r="23" spans="6:14" ht="21">
      <c r="J23" s="332"/>
      <c r="K23" s="332"/>
    </row>
    <row r="24" spans="6:14" ht="21">
      <c r="J24" s="332"/>
      <c r="K24" s="332"/>
    </row>
    <row r="25" spans="6:14" ht="21">
      <c r="J25" s="332"/>
      <c r="K25" s="332"/>
    </row>
    <row r="26" spans="6:14" ht="21">
      <c r="J26" s="332"/>
      <c r="K26" s="332"/>
    </row>
    <row r="27" spans="6:14" ht="21">
      <c r="J27" s="332"/>
      <c r="K27" s="332"/>
    </row>
    <row r="28" spans="6:14" ht="21">
      <c r="J28" s="332"/>
      <c r="K28" s="332"/>
    </row>
    <row r="29" spans="6:14" ht="21">
      <c r="J29" s="332"/>
      <c r="K29" s="332"/>
    </row>
    <row r="30" spans="6:14" ht="21">
      <c r="J30" s="332"/>
      <c r="K30" s="332"/>
    </row>
    <row r="31" spans="6:14" ht="21">
      <c r="J31" s="332"/>
      <c r="K31" s="332"/>
    </row>
    <row r="32" spans="6:14" ht="21">
      <c r="J32" s="332"/>
      <c r="K32" s="332"/>
    </row>
    <row r="33" spans="10:11" ht="21">
      <c r="J33" s="332"/>
      <c r="K33" s="332"/>
    </row>
    <row r="34" spans="10:11" ht="21">
      <c r="J34" s="332"/>
      <c r="K34" s="332"/>
    </row>
    <row r="35" spans="10:11" ht="21">
      <c r="J35" s="332"/>
      <c r="K35" s="332"/>
    </row>
    <row r="36" spans="10:11" ht="21">
      <c r="J36" s="332"/>
      <c r="K36" s="332"/>
    </row>
    <row r="37" spans="10:11" ht="21">
      <c r="J37" s="332"/>
      <c r="K37" s="332"/>
    </row>
    <row r="38" spans="10:11" ht="21">
      <c r="J38" s="332"/>
      <c r="K38" s="332"/>
    </row>
    <row r="39" spans="10:11" ht="21">
      <c r="J39" s="332"/>
      <c r="K39" s="332"/>
    </row>
    <row r="40" spans="10:11" ht="21">
      <c r="J40" s="332"/>
      <c r="K40" s="332"/>
    </row>
    <row r="41" spans="10:11" ht="21">
      <c r="J41" s="332"/>
      <c r="K41" s="332"/>
    </row>
    <row r="42" spans="10:11" ht="21">
      <c r="J42" s="332"/>
      <c r="K42" s="332"/>
    </row>
    <row r="43" spans="10:11" ht="21">
      <c r="J43" s="332"/>
      <c r="K43" s="332"/>
    </row>
    <row r="44" spans="10:11" ht="21">
      <c r="J44" s="332"/>
      <c r="K44" s="332"/>
    </row>
    <row r="45" spans="10:11" ht="21">
      <c r="J45" s="332"/>
      <c r="K45" s="332"/>
    </row>
    <row r="46" spans="10:11" ht="21">
      <c r="J46" s="332"/>
      <c r="K46" s="332"/>
    </row>
    <row r="47" spans="10:11" ht="21">
      <c r="J47" s="332"/>
      <c r="K47" s="332"/>
    </row>
    <row r="48" spans="10:11" ht="21">
      <c r="J48" s="332"/>
      <c r="K48" s="332"/>
    </row>
    <row r="49" spans="10:11" ht="21">
      <c r="J49" s="332"/>
      <c r="K49" s="332"/>
    </row>
    <row r="50" spans="10:11" ht="21">
      <c r="J50" s="332"/>
      <c r="K50" s="332"/>
    </row>
    <row r="51" spans="10:11" ht="21">
      <c r="J51" s="332"/>
      <c r="K51" s="332"/>
    </row>
    <row r="52" spans="10:11" ht="21">
      <c r="J52" s="332"/>
      <c r="K52" s="332"/>
    </row>
    <row r="53" spans="10:11" ht="21">
      <c r="J53" s="332"/>
      <c r="K53" s="332"/>
    </row>
    <row r="54" spans="10:11" ht="21">
      <c r="J54" s="332"/>
      <c r="K54" s="332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Havlíček Jan</cp:lastModifiedBy>
  <cp:lastPrinted>2001-08-27T20:01:25Z</cp:lastPrinted>
  <dcterms:created xsi:type="dcterms:W3CDTF">1998-08-12T15:58:50Z</dcterms:created>
  <dcterms:modified xsi:type="dcterms:W3CDTF">2023-09-10T14:59:01Z</dcterms:modified>
</cp:coreProperties>
</file>