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0" yWindow="672" windowWidth="10620" windowHeight="6216" activeTab="2"/>
  </bookViews>
  <sheets>
    <sheet name="Sheet4" sheetId="4" r:id="rId1"/>
    <sheet name="analysis" sheetId="2" r:id="rId2"/>
    <sheet name="data" sheetId="1" r:id="rId3"/>
    <sheet name="contract" sheetId="5" r:id="rId4"/>
  </sheets>
  <definedNames>
    <definedName name="con">contract!$E$1:$G$499</definedName>
    <definedName name="_xlnm.Print_Area" localSheetId="1">analysis!$A$2:$R$36</definedName>
    <definedName name="_xlnm.Print_Area" localSheetId="2">data!$A$12:$J$79</definedName>
    <definedName name="zzz">data!$A$16:$C$72</definedName>
  </definedNames>
  <calcPr calcId="92512"/>
  <pivotCaches>
    <pivotCache cacheId="0" r:id="rId5"/>
  </pivotCaches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F17" i="1"/>
  <c r="G17" i="1"/>
  <c r="I17" i="1"/>
  <c r="J17" i="1"/>
  <c r="F18" i="1"/>
  <c r="G18" i="1"/>
  <c r="I18" i="1"/>
  <c r="J18" i="1"/>
  <c r="D19" i="1"/>
  <c r="E19" i="1"/>
  <c r="F19" i="1"/>
  <c r="G19" i="1"/>
  <c r="I19" i="1"/>
  <c r="J19" i="1"/>
  <c r="K19" i="1"/>
  <c r="D20" i="1"/>
  <c r="E20" i="1"/>
  <c r="F20" i="1"/>
  <c r="G20" i="1"/>
  <c r="I20" i="1"/>
  <c r="J20" i="1"/>
  <c r="D21" i="1"/>
  <c r="E21" i="1"/>
  <c r="F21" i="1"/>
  <c r="G21" i="1"/>
  <c r="I21" i="1"/>
  <c r="J21" i="1"/>
  <c r="D22" i="1"/>
  <c r="E22" i="1"/>
  <c r="F22" i="1"/>
  <c r="G22" i="1"/>
  <c r="I22" i="1"/>
  <c r="J22" i="1"/>
  <c r="K22" i="1"/>
  <c r="L22" i="1"/>
  <c r="D23" i="1"/>
  <c r="E23" i="1"/>
  <c r="F23" i="1"/>
  <c r="G23" i="1"/>
  <c r="I23" i="1"/>
  <c r="J23" i="1"/>
  <c r="D24" i="1"/>
  <c r="E24" i="1"/>
  <c r="F24" i="1"/>
  <c r="G24" i="1"/>
  <c r="I24" i="1"/>
  <c r="J24" i="1"/>
  <c r="D25" i="1"/>
  <c r="E25" i="1"/>
  <c r="F25" i="1"/>
  <c r="G25" i="1"/>
  <c r="I25" i="1"/>
  <c r="J25" i="1"/>
  <c r="D26" i="1"/>
  <c r="E26" i="1"/>
  <c r="F26" i="1"/>
  <c r="G26" i="1"/>
  <c r="I26" i="1"/>
  <c r="J26" i="1"/>
  <c r="D27" i="1"/>
  <c r="E27" i="1"/>
  <c r="F27" i="1"/>
  <c r="G27" i="1"/>
  <c r="I27" i="1"/>
  <c r="J27" i="1"/>
  <c r="D28" i="1"/>
  <c r="E28" i="1"/>
  <c r="F28" i="1"/>
  <c r="G28" i="1"/>
  <c r="I28" i="1"/>
  <c r="J28" i="1"/>
  <c r="D29" i="1"/>
  <c r="E29" i="1"/>
  <c r="F29" i="1"/>
  <c r="G29" i="1"/>
  <c r="I29" i="1"/>
  <c r="J29" i="1"/>
  <c r="D30" i="1"/>
  <c r="E30" i="1"/>
  <c r="F30" i="1"/>
  <c r="G30" i="1"/>
  <c r="I30" i="1"/>
  <c r="J30" i="1"/>
  <c r="D31" i="1"/>
  <c r="E31" i="1"/>
  <c r="F31" i="1"/>
  <c r="G31" i="1"/>
  <c r="I31" i="1"/>
  <c r="J31" i="1"/>
  <c r="D32" i="1"/>
  <c r="E32" i="1"/>
  <c r="F32" i="1"/>
  <c r="G32" i="1"/>
  <c r="I32" i="1"/>
  <c r="J32" i="1"/>
  <c r="D33" i="1"/>
  <c r="E33" i="1"/>
  <c r="F33" i="1"/>
  <c r="G33" i="1"/>
  <c r="I33" i="1"/>
  <c r="J33" i="1"/>
  <c r="D34" i="1"/>
  <c r="E34" i="1"/>
  <c r="F34" i="1"/>
  <c r="G34" i="1"/>
  <c r="I34" i="1"/>
  <c r="J34" i="1"/>
  <c r="D35" i="1"/>
  <c r="E35" i="1"/>
  <c r="F35" i="1"/>
  <c r="G35" i="1"/>
  <c r="I35" i="1"/>
  <c r="J35" i="1"/>
  <c r="D36" i="1"/>
  <c r="E36" i="1"/>
  <c r="F36" i="1"/>
  <c r="G36" i="1"/>
  <c r="I36" i="1"/>
  <c r="J36" i="1"/>
  <c r="D37" i="1"/>
  <c r="E37" i="1"/>
  <c r="F37" i="1"/>
  <c r="G37" i="1"/>
  <c r="I37" i="1"/>
  <c r="J37" i="1"/>
  <c r="D38" i="1"/>
  <c r="E38" i="1"/>
  <c r="F38" i="1"/>
  <c r="G38" i="1"/>
  <c r="H38" i="1"/>
  <c r="I38" i="1"/>
  <c r="J38" i="1"/>
  <c r="D39" i="1"/>
  <c r="E39" i="1"/>
  <c r="F39" i="1"/>
  <c r="G39" i="1"/>
  <c r="H39" i="1"/>
  <c r="I39" i="1"/>
  <c r="J39" i="1"/>
  <c r="D40" i="1"/>
  <c r="E40" i="1"/>
  <c r="F40" i="1"/>
  <c r="G40" i="1"/>
  <c r="H40" i="1"/>
  <c r="I40" i="1"/>
  <c r="J40" i="1"/>
  <c r="D41" i="1"/>
  <c r="E41" i="1"/>
  <c r="F41" i="1"/>
  <c r="G41" i="1"/>
  <c r="H41" i="1"/>
  <c r="I41" i="1"/>
  <c r="J41" i="1"/>
  <c r="D42" i="1"/>
  <c r="E42" i="1"/>
  <c r="F42" i="1"/>
  <c r="G42" i="1"/>
  <c r="H42" i="1"/>
  <c r="I42" i="1"/>
  <c r="J42" i="1"/>
  <c r="D43" i="1"/>
  <c r="E43" i="1"/>
  <c r="F43" i="1"/>
  <c r="G43" i="1"/>
  <c r="H43" i="1"/>
  <c r="I43" i="1"/>
  <c r="J43" i="1"/>
  <c r="D44" i="1"/>
  <c r="E44" i="1"/>
  <c r="F44" i="1"/>
  <c r="G44" i="1"/>
  <c r="H44" i="1"/>
  <c r="I44" i="1"/>
  <c r="J44" i="1"/>
  <c r="D45" i="1"/>
  <c r="E45" i="1"/>
  <c r="F45" i="1"/>
  <c r="G45" i="1"/>
  <c r="H45" i="1"/>
  <c r="I45" i="1"/>
  <c r="J45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D48" i="1"/>
  <c r="E48" i="1"/>
  <c r="F48" i="1"/>
  <c r="G48" i="1"/>
  <c r="H48" i="1"/>
  <c r="I48" i="1"/>
  <c r="J48" i="1"/>
  <c r="D49" i="1"/>
  <c r="E49" i="1"/>
  <c r="F49" i="1"/>
  <c r="G49" i="1"/>
  <c r="H49" i="1"/>
  <c r="I49" i="1"/>
  <c r="J49" i="1"/>
  <c r="D50" i="1"/>
  <c r="E50" i="1"/>
  <c r="F50" i="1"/>
  <c r="G50" i="1"/>
  <c r="H50" i="1"/>
  <c r="I50" i="1"/>
  <c r="J50" i="1"/>
  <c r="D51" i="1"/>
  <c r="E51" i="1"/>
  <c r="F51" i="1"/>
  <c r="G51" i="1"/>
  <c r="H51" i="1"/>
  <c r="I51" i="1"/>
  <c r="J51" i="1"/>
  <c r="D52" i="1"/>
  <c r="E52" i="1"/>
  <c r="F52" i="1"/>
  <c r="G52" i="1"/>
  <c r="H52" i="1"/>
  <c r="I52" i="1"/>
  <c r="J52" i="1"/>
  <c r="D53" i="1"/>
  <c r="E53" i="1"/>
  <c r="F53" i="1"/>
  <c r="G53" i="1"/>
  <c r="H53" i="1"/>
  <c r="I53" i="1"/>
  <c r="J53" i="1"/>
  <c r="D54" i="1"/>
  <c r="E54" i="1"/>
  <c r="F54" i="1"/>
  <c r="G54" i="1"/>
  <c r="H54" i="1"/>
  <c r="I54" i="1"/>
  <c r="J54" i="1"/>
  <c r="D55" i="1"/>
  <c r="E55" i="1"/>
  <c r="F55" i="1"/>
  <c r="G55" i="1"/>
  <c r="H55" i="1"/>
  <c r="I55" i="1"/>
  <c r="J55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D60" i="1"/>
  <c r="E60" i="1"/>
  <c r="F60" i="1"/>
  <c r="G60" i="1"/>
  <c r="H60" i="1"/>
  <c r="I60" i="1"/>
  <c r="J60" i="1"/>
  <c r="D61" i="1"/>
  <c r="E61" i="1"/>
  <c r="F61" i="1"/>
  <c r="G61" i="1"/>
  <c r="H61" i="1"/>
  <c r="I61" i="1"/>
  <c r="J61" i="1"/>
  <c r="D62" i="1"/>
  <c r="E62" i="1"/>
  <c r="F62" i="1"/>
  <c r="G62" i="1"/>
  <c r="H62" i="1"/>
  <c r="I62" i="1"/>
  <c r="J62" i="1"/>
  <c r="D63" i="1"/>
  <c r="E63" i="1"/>
  <c r="F63" i="1"/>
  <c r="G63" i="1"/>
  <c r="H63" i="1"/>
  <c r="I63" i="1"/>
  <c r="J63" i="1"/>
  <c r="D64" i="1"/>
  <c r="E64" i="1"/>
  <c r="F64" i="1"/>
  <c r="G64" i="1"/>
  <c r="H64" i="1"/>
  <c r="I64" i="1"/>
  <c r="J64" i="1"/>
  <c r="D65" i="1"/>
  <c r="E65" i="1"/>
  <c r="F65" i="1"/>
  <c r="G65" i="1"/>
  <c r="H65" i="1"/>
  <c r="I65" i="1"/>
  <c r="J65" i="1"/>
  <c r="D66" i="1"/>
  <c r="E66" i="1"/>
  <c r="F66" i="1"/>
  <c r="G66" i="1"/>
  <c r="H66" i="1"/>
  <c r="I66" i="1"/>
  <c r="J66" i="1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71" i="1"/>
  <c r="E71" i="1"/>
  <c r="F71" i="1"/>
  <c r="G71" i="1"/>
  <c r="H71" i="1"/>
  <c r="I71" i="1"/>
  <c r="J71" i="1"/>
  <c r="D72" i="1"/>
  <c r="E72" i="1"/>
  <c r="F72" i="1"/>
  <c r="G72" i="1"/>
  <c r="H72" i="1"/>
  <c r="I72" i="1"/>
  <c r="J72" i="1"/>
  <c r="B73" i="1"/>
  <c r="F73" i="1"/>
  <c r="G73" i="1"/>
  <c r="I73" i="1"/>
  <c r="J73" i="1"/>
  <c r="F75" i="1"/>
  <c r="G75" i="1"/>
  <c r="H75" i="1"/>
  <c r="I75" i="1"/>
  <c r="J75" i="1"/>
  <c r="C76" i="1"/>
  <c r="C77" i="1"/>
  <c r="I77" i="1"/>
  <c r="C78" i="1"/>
  <c r="F78" i="1"/>
  <c r="I78" i="1"/>
  <c r="C79" i="1"/>
  <c r="F79" i="1"/>
  <c r="I79" i="1"/>
  <c r="C80" i="1"/>
  <c r="F80" i="1"/>
  <c r="I80" i="1"/>
  <c r="I81" i="1"/>
  <c r="F83" i="1"/>
  <c r="F84" i="1"/>
  <c r="A96" i="1"/>
  <c r="B69" i="4"/>
  <c r="F69" i="4"/>
  <c r="B70" i="4"/>
  <c r="F70" i="4"/>
  <c r="B71" i="4"/>
  <c r="F71" i="4"/>
  <c r="B72" i="4"/>
  <c r="F72" i="4"/>
</calcChain>
</file>

<file path=xl/sharedStrings.xml><?xml version="1.0" encoding="utf-8"?>
<sst xmlns="http://schemas.openxmlformats.org/spreadsheetml/2006/main" count="2389" uniqueCount="324">
  <si>
    <t>(Meter</t>
  </si>
  <si>
    <t># 084290</t>
  </si>
  <si>
    <t>Monthly</t>
  </si>
  <si>
    <t>Total*)</t>
  </si>
  <si>
    <t xml:space="preserve">La Plata   </t>
  </si>
  <si>
    <t>"A"</t>
  </si>
  <si>
    <t>Fuel Use</t>
  </si>
  <si>
    <t xml:space="preserve">San Juan </t>
  </si>
  <si>
    <t>index</t>
  </si>
  <si>
    <t>La Plata fuel volumes and related index</t>
  </si>
  <si>
    <t>MMBTU</t>
  </si>
  <si>
    <t>Per Richard H 6/07/01</t>
  </si>
  <si>
    <t>Avg Monthly 2000 Consumption</t>
  </si>
  <si>
    <t>Avg Monthly 2000 Value (San Juan)</t>
  </si>
  <si>
    <t>Avg Monthly 2000 Price (San Juan)</t>
  </si>
  <si>
    <t>Monthly State Tax @ 3%</t>
  </si>
  <si>
    <t>Monthly La Plata Tax @ 2% (Protest)</t>
  </si>
  <si>
    <t>Month</t>
  </si>
  <si>
    <t>Fuel Use MMBTU</t>
  </si>
  <si>
    <t>San Juan  $/MMBTU</t>
  </si>
  <si>
    <t>Standard Deviation</t>
  </si>
  <si>
    <t>Mean</t>
  </si>
  <si>
    <t>Lower</t>
  </si>
  <si>
    <t>Upper</t>
  </si>
  <si>
    <t>TAXABLE BASE October as Base Line</t>
  </si>
  <si>
    <t>Traditional Taxable Base</t>
  </si>
  <si>
    <t>TRANSWESTERN PIPELINE</t>
  </si>
  <si>
    <t>Sample Comparative - Compressor Fuel Cost</t>
  </si>
  <si>
    <t>Colorado Sales &amp; Use Tax Audit</t>
  </si>
  <si>
    <t>H</t>
  </si>
  <si>
    <t>Transwestern Pipeline Company</t>
  </si>
  <si>
    <t>O</t>
  </si>
  <si>
    <t>B</t>
  </si>
  <si>
    <t>Mary Kay Miller 402-398-7060</t>
  </si>
  <si>
    <t>D</t>
  </si>
  <si>
    <t>AGAVE ENERGY CO.</t>
  </si>
  <si>
    <t>N</t>
  </si>
  <si>
    <t>FTS-1</t>
  </si>
  <si>
    <t>P</t>
  </si>
  <si>
    <t>M2</t>
  </si>
  <si>
    <t>AGAVE ATOKA #3 STA</t>
  </si>
  <si>
    <t>E. THOREAU</t>
  </si>
  <si>
    <t>AGAVE LONG ARROYO MQ</t>
  </si>
  <si>
    <t>AGAVE RED BLUFF</t>
  </si>
  <si>
    <t>AGAVE RIO PECOS</t>
  </si>
  <si>
    <t>AGAVE SALT CREEK</t>
  </si>
  <si>
    <t>YATES L.E.C. PLANT</t>
  </si>
  <si>
    <t>MQ</t>
  </si>
  <si>
    <t>SOCAL NEEDLES</t>
  </si>
  <si>
    <t>W. THOREAU</t>
  </si>
  <si>
    <t>AGAVE AID STATE #1</t>
  </si>
  <si>
    <t>AMOCO ABO REC PT.</t>
  </si>
  <si>
    <t>VALERO PECOS DEL</t>
  </si>
  <si>
    <t>WESTAR WARD CO. DEL</t>
  </si>
  <si>
    <t>ARIZONA PUBLIC SERVICE COMPANY</t>
  </si>
  <si>
    <t>WEST TEXAS POOL</t>
  </si>
  <si>
    <t>PG&amp;E TOPOCK</t>
  </si>
  <si>
    <t>ASTRA POWER LLC</t>
  </si>
  <si>
    <t>Y</t>
  </si>
  <si>
    <t>CENTRAL POOL</t>
  </si>
  <si>
    <t>VALERO WARD</t>
  </si>
  <si>
    <t>WILLIAMS NAT. GAS CANADIAN RIVER - DEL</t>
  </si>
  <si>
    <t>BASS ENTERPRISES PRODUCTION COMPANY</t>
  </si>
  <si>
    <t>HIGHLAND CRAWFORD STA</t>
  </si>
  <si>
    <t>BIGGS, JERRY</t>
  </si>
  <si>
    <t>FTS-2</t>
  </si>
  <si>
    <t>PANHANDLE POOL</t>
  </si>
  <si>
    <t>HAROLD D. BIGGS</t>
  </si>
  <si>
    <t>BIGGS, RAYMOND</t>
  </si>
  <si>
    <t>RAYMOND BIGGS</t>
  </si>
  <si>
    <t>BP ENERGY COMPANY</t>
  </si>
  <si>
    <t>BLOOMFIELD COMPRESSOR</t>
  </si>
  <si>
    <t>SAN JUAN</t>
  </si>
  <si>
    <t>LA PLATA SUPPLY POOL</t>
  </si>
  <si>
    <t>NGPL  GRAY COUNTY</t>
  </si>
  <si>
    <t>EL PASO BLANCO I/C</t>
  </si>
  <si>
    <t>RED CEDAR PLANT I/C</t>
  </si>
  <si>
    <t>BURLINGTON RESOURCES TRADING, INC.</t>
  </si>
  <si>
    <t>OASIS BLOCK 16 - DEL</t>
  </si>
  <si>
    <t>ANR/TW RED DEER DEL</t>
  </si>
  <si>
    <t>PEPL HANSFORD CACTUS</t>
  </si>
  <si>
    <t>WFS IGNACIO PLANT I/C</t>
  </si>
  <si>
    <t>I/B LINK</t>
  </si>
  <si>
    <t>WFS LA MAQUINA PLANT I/C</t>
  </si>
  <si>
    <t>CITIZENS COMMUNICATIONS COMPANY</t>
  </si>
  <si>
    <t>A</t>
  </si>
  <si>
    <t>ENRON NORTH AMERICA CORP.</t>
  </si>
  <si>
    <t>THOREAU/SAN JUAN AREA BOUNDARY</t>
  </si>
  <si>
    <t>THOREAU</t>
  </si>
  <si>
    <t>CITIZENS FOREST BRANCH</t>
  </si>
  <si>
    <t>CITIZENS GRIFFITH ENERGY DEL</t>
  </si>
  <si>
    <t>CITIZENS ROPER FARM TAP</t>
  </si>
  <si>
    <t>CITIZENS THORNTON FARM TAP</t>
  </si>
  <si>
    <t>CITIZENS UTILITES KINGMAN</t>
  </si>
  <si>
    <t>FLAGSTAFF 89 NORTH</t>
  </si>
  <si>
    <t>FLAGSTAFF DELIVERY POINT</t>
  </si>
  <si>
    <t>SNOWBOWL TAP</t>
  </si>
  <si>
    <t>CITY OF LEFORS</t>
  </si>
  <si>
    <t>CITY OF LEFORS FARM TAP</t>
  </si>
  <si>
    <t>CLARK RANCH TRUST</t>
  </si>
  <si>
    <t>CLARK RANCH TRUST FARM TAP</t>
  </si>
  <si>
    <t>CONOCO, INC.</t>
  </si>
  <si>
    <t>DAUGHERTY, LEON</t>
  </si>
  <si>
    <t>LEON DAUGHERTY</t>
  </si>
  <si>
    <t>DUKE ENERGY FIELD SERVICES, LP</t>
  </si>
  <si>
    <t>DUKE ENERGY TRADING AND MARKETING,L.L.C.</t>
  </si>
  <si>
    <t>EASTERN NEW MEXICO GAS ASSOCIATION</t>
  </si>
  <si>
    <t>EASTERN NEW MEXICO ROOSEVELT</t>
  </si>
  <si>
    <t>EL PASO ENERGY MARKETING COMPANY</t>
  </si>
  <si>
    <t>SAN JUAN POOL</t>
  </si>
  <si>
    <t>EL PASO MERCHANT ENERGY, L.P.</t>
  </si>
  <si>
    <t>ENERVEST SAN JUAN OPERATING, L.L.C.</t>
  </si>
  <si>
    <t>FISCHBACHER, PETE</t>
  </si>
  <si>
    <t>PETE FISHBACHER</t>
  </si>
  <si>
    <t>HARRISON, MAX HELEN PICKENS</t>
  </si>
  <si>
    <t>DOM PICKENS EFFIE M</t>
  </si>
  <si>
    <t>JENKINS TRUSTEE, MARY VIOLA</t>
  </si>
  <si>
    <t>JENKINS W. ESTATES</t>
  </si>
  <si>
    <t>JENKINS, PHILIP</t>
  </si>
  <si>
    <t>PHILLIP JENKINS</t>
  </si>
  <si>
    <t>MERCADO GAS SERVICES INC</t>
  </si>
  <si>
    <t>NAVAJO TRIBAL UTILITY AUTHORITY</t>
  </si>
  <si>
    <t>WILLIAMS FIELD MILAGRO PLANT</t>
  </si>
  <si>
    <t>TW STANDING ROCK I/C</t>
  </si>
  <si>
    <t>NEW MEXICO NATURAL GAS INC</t>
  </si>
  <si>
    <t>NMNG/SHERMAN CO TAP #1</t>
  </si>
  <si>
    <t>NOEL, MELVIN EUGENE</t>
  </si>
  <si>
    <t>M. J. NOEL</t>
  </si>
  <si>
    <t>NORTH STAR STEEL COMPANY</t>
  </si>
  <si>
    <t>SEMPRA ENERGY TRADING CORP.</t>
  </si>
  <si>
    <t>NORTH STAR STEEL I/C</t>
  </si>
  <si>
    <t>CALPINE SO. POINT POWER DEL</t>
  </si>
  <si>
    <t>O'NEAL &amp; SHADID</t>
  </si>
  <si>
    <t>LAWRENCE MELCHER</t>
  </si>
  <si>
    <t>ONEOK ENERGY MARKETING AND TRADING COMPA</t>
  </si>
  <si>
    <t>ONEOK WESTEX TRANSMISSION, INC</t>
  </si>
  <si>
    <t>ALLSUPS CONV.STORE</t>
  </si>
  <si>
    <t>BENZER FARMS LTD</t>
  </si>
  <si>
    <t>CHARLES W GRIMSLEY</t>
  </si>
  <si>
    <t>D RITTENBERRY</t>
  </si>
  <si>
    <t>FRANK HAM</t>
  </si>
  <si>
    <t>GEORGE BROWN</t>
  </si>
  <si>
    <t>H SIMON #2</t>
  </si>
  <si>
    <t>H SIMONS #1</t>
  </si>
  <si>
    <t>HAGY M.M.</t>
  </si>
  <si>
    <t>HORN MCCLUE</t>
  </si>
  <si>
    <t>J D KELLY</t>
  </si>
  <si>
    <t>J T ROBERTS #2 (LEWIS MASTER METER)</t>
  </si>
  <si>
    <t>JACK SLOAN</t>
  </si>
  <si>
    <t>L LUSK</t>
  </si>
  <si>
    <t>ONEAL &amp; SHADID</t>
  </si>
  <si>
    <t>R A BURRUS</t>
  </si>
  <si>
    <t>ROBERT HAM</t>
  </si>
  <si>
    <t>ROCKWELL ACRES</t>
  </si>
  <si>
    <t>TROY BELL</t>
  </si>
  <si>
    <t>TW- W. F. BANDY</t>
  </si>
  <si>
    <t>W A GREEN</t>
  </si>
  <si>
    <t>WILLIAM THOMPSON</t>
  </si>
  <si>
    <t>OSBORNE, THAD M</t>
  </si>
  <si>
    <t>THAD M OSBORNE FARM TAP</t>
  </si>
  <si>
    <t>PACIFIC GAS AND ELECTRIC COMPANY</t>
  </si>
  <si>
    <t>PAN-ALBERTA GAS (U.S.), INC.</t>
  </si>
  <si>
    <t>SOUTHERN COMPANY ENERGY MARKETING CANADA</t>
  </si>
  <si>
    <t>NWPL LA PLATA I/C RECEIPT</t>
  </si>
  <si>
    <t>PG&amp;E ENERGY TRADING-GAS CORPORATION</t>
  </si>
  <si>
    <t>GPM  ARTESIA PLANT</t>
  </si>
  <si>
    <t>PHILLIPS PETROLEUM COMPANY</t>
  </si>
  <si>
    <t>PLAINS GAS FARMERS CO-OP</t>
  </si>
  <si>
    <t>PLAINS GAS (SALE)</t>
  </si>
  <si>
    <t>SUMMERFIELD (FARM TAP)</t>
  </si>
  <si>
    <t>PNM GAS SERVICES</t>
  </si>
  <si>
    <t>PNM RIO PUERCO BI-DEL</t>
  </si>
  <si>
    <t>RED CEDAR GATHERING COMPANY</t>
  </si>
  <si>
    <t>RELIANT ENERGY SERVICES, INC.</t>
  </si>
  <si>
    <t>PNM BLOOMFIELD</t>
  </si>
  <si>
    <t xml:space="preserve"> </t>
  </si>
  <si>
    <t>RICHARDSON PRODUCTS COMPANY</t>
  </si>
  <si>
    <t>LONE STAR (PECOS)</t>
  </si>
  <si>
    <t>ROGERS, J T</t>
  </si>
  <si>
    <t>J T ROGERS</t>
  </si>
  <si>
    <t>SACRAMENTO MUNICIPAL UTILITY DISTRICT</t>
  </si>
  <si>
    <t>SCHULTE, EDNA L</t>
  </si>
  <si>
    <t>EDNA L SCHULTE</t>
  </si>
  <si>
    <t>SOUTHERN CALIFORNIA GAS COMPANY</t>
  </si>
  <si>
    <t>TW/ NNG WARD(NNG)</t>
  </si>
  <si>
    <t>TW/NNG HOBBS-MONUMENT REC</t>
  </si>
  <si>
    <t>SOUTHERN ENERGY, INC.</t>
  </si>
  <si>
    <t>MIRANT AMERICAS ENERGY MARKETING, LP</t>
  </si>
  <si>
    <t>SOUTHERN UTE INDIAN TRIBE</t>
  </si>
  <si>
    <t>SOUTHWEST GAS CORPORATION</t>
  </si>
  <si>
    <t>S.W. GAS-WILLOW VALLEY SALES</t>
  </si>
  <si>
    <t>TW/SGTC MOJAVE DEL.</t>
  </si>
  <si>
    <t>STEWART, HAROLD R</t>
  </si>
  <si>
    <t>HAROLD R STEWART</t>
  </si>
  <si>
    <t>TEXACO NATURAL GAS, INC.</t>
  </si>
  <si>
    <t>MOJAVE TOPOCK</t>
  </si>
  <si>
    <t>TXU ENERGY TRADING COMPANY</t>
  </si>
  <si>
    <t>U S GAS TRANSPORTATION, INC.</t>
  </si>
  <si>
    <t>EL PASO WINDOW ROCK</t>
  </si>
  <si>
    <t>ADOBE OWENS CORNING</t>
  </si>
  <si>
    <t>DELHI/NO PYOTE STATION  145</t>
  </si>
  <si>
    <t>I.S.I. FARM TAP-PARMER</t>
  </si>
  <si>
    <t>LONE STAR - (WARD) DEL</t>
  </si>
  <si>
    <t>PNM CURRY COUNTY</t>
  </si>
  <si>
    <t>WILLIAMS ENERGY MARKETING &amp; TRADING CO.</t>
  </si>
  <si>
    <t>WTG GAS MARKETING, INC.</t>
  </si>
  <si>
    <t>WEST TX GAS/TW  WINKLER WEST TEXAS</t>
  </si>
  <si>
    <t>Hub</t>
  </si>
  <si>
    <t>Volume</t>
  </si>
  <si>
    <t>Contract type</t>
  </si>
  <si>
    <t>Total</t>
  </si>
  <si>
    <t>8255 Total</t>
  </si>
  <si>
    <t>20715 Total</t>
  </si>
  <si>
    <t>20747 Total</t>
  </si>
  <si>
    <t>20748 Total</t>
  </si>
  <si>
    <t>20822 Total</t>
  </si>
  <si>
    <t>20834 Total</t>
  </si>
  <si>
    <t>20835 Total</t>
  </si>
  <si>
    <t>21165 Total</t>
  </si>
  <si>
    <t>21175 Total</t>
  </si>
  <si>
    <t>21372 Total</t>
  </si>
  <si>
    <t>21982 Total</t>
  </si>
  <si>
    <t>21986 Total</t>
  </si>
  <si>
    <t>21991 Total</t>
  </si>
  <si>
    <t>21997 Total</t>
  </si>
  <si>
    <t>21998 Total</t>
  </si>
  <si>
    <t>22001 Total</t>
  </si>
  <si>
    <t>22013 Total</t>
  </si>
  <si>
    <t>22016 Total</t>
  </si>
  <si>
    <t>22017 Total</t>
  </si>
  <si>
    <t>22020 Total</t>
  </si>
  <si>
    <t>22025 Total</t>
  </si>
  <si>
    <t>22027 Total</t>
  </si>
  <si>
    <t>22028 Total</t>
  </si>
  <si>
    <t>22034 Total</t>
  </si>
  <si>
    <t>22036 Total</t>
  </si>
  <si>
    <t>22037 Total</t>
  </si>
  <si>
    <t>22042 Total</t>
  </si>
  <si>
    <t>22044 Total</t>
  </si>
  <si>
    <t>22389 Total</t>
  </si>
  <si>
    <t>24194 Total</t>
  </si>
  <si>
    <t>24198 Total</t>
  </si>
  <si>
    <t>24568 Total</t>
  </si>
  <si>
    <t>24654 Total</t>
  </si>
  <si>
    <t>24669 Total</t>
  </si>
  <si>
    <t>24670 Total</t>
  </si>
  <si>
    <t>24754 Total</t>
  </si>
  <si>
    <t>24809 Total</t>
  </si>
  <si>
    <t>24924 Total</t>
  </si>
  <si>
    <t>24925 Total</t>
  </si>
  <si>
    <t>24927 Total</t>
  </si>
  <si>
    <t>25025 Total</t>
  </si>
  <si>
    <t>25031 Total</t>
  </si>
  <si>
    <t>25067 Total</t>
  </si>
  <si>
    <t>25071 Total</t>
  </si>
  <si>
    <t>25394 Total</t>
  </si>
  <si>
    <t>25397 Total</t>
  </si>
  <si>
    <t>25700 Total</t>
  </si>
  <si>
    <t>25841 Total</t>
  </si>
  <si>
    <t>25923 Total</t>
  </si>
  <si>
    <t>25924 Total</t>
  </si>
  <si>
    <t>26044 Total</t>
  </si>
  <si>
    <t>26125 Total</t>
  </si>
  <si>
    <t>26371 Total</t>
  </si>
  <si>
    <t>26372 Total</t>
  </si>
  <si>
    <t>26436 Total</t>
  </si>
  <si>
    <t>26490 Total</t>
  </si>
  <si>
    <t>26511 Total</t>
  </si>
  <si>
    <t>26606 Total</t>
  </si>
  <si>
    <t>26635 Total</t>
  </si>
  <si>
    <t>26677 Total</t>
  </si>
  <si>
    <t>26678 Total</t>
  </si>
  <si>
    <t>26683 Total</t>
  </si>
  <si>
    <t>26719 Total</t>
  </si>
  <si>
    <t>26740 Total</t>
  </si>
  <si>
    <t>26758 Total</t>
  </si>
  <si>
    <t>26813 Total</t>
  </si>
  <si>
    <t>26816 Total</t>
  </si>
  <si>
    <t>26819 Total</t>
  </si>
  <si>
    <t>26884 Total</t>
  </si>
  <si>
    <t>26960 Total</t>
  </si>
  <si>
    <t>27047 Total</t>
  </si>
  <si>
    <t>27104 Total</t>
  </si>
  <si>
    <t>27161 Total</t>
  </si>
  <si>
    <t>27252 Total</t>
  </si>
  <si>
    <t>27291 Total</t>
  </si>
  <si>
    <t>27293 Total</t>
  </si>
  <si>
    <t>27334 Total</t>
  </si>
  <si>
    <t>27340 Total</t>
  </si>
  <si>
    <t>27342 Total</t>
  </si>
  <si>
    <t>27344 Total</t>
  </si>
  <si>
    <t>27349 Total</t>
  </si>
  <si>
    <t>27370 Total</t>
  </si>
  <si>
    <t>27371 Total</t>
  </si>
  <si>
    <t>27377 Total</t>
  </si>
  <si>
    <t>27420 Total</t>
  </si>
  <si>
    <t>27495 Total</t>
  </si>
  <si>
    <t>27496 Total</t>
  </si>
  <si>
    <t>27579 Total</t>
  </si>
  <si>
    <t>27583 Total</t>
  </si>
  <si>
    <t>27600 Total</t>
  </si>
  <si>
    <t>27651 Total</t>
  </si>
  <si>
    <t>E. THOREAU Total</t>
  </si>
  <si>
    <t>SAN JUAN Total</t>
  </si>
  <si>
    <t>THOREAU Total</t>
  </si>
  <si>
    <t>W. THOREAU Total</t>
  </si>
  <si>
    <t>(blank)</t>
  </si>
  <si>
    <t>7/1/2001 Total</t>
  </si>
  <si>
    <t>(blank) Total</t>
  </si>
  <si>
    <t>Grand Total</t>
  </si>
  <si>
    <t>Sum of Volume</t>
  </si>
  <si>
    <t>State Tax @ 3%</t>
  </si>
  <si>
    <t>Taxable Base</t>
  </si>
  <si>
    <t>Total Tax</t>
  </si>
  <si>
    <t>Local Tax @ 2%</t>
  </si>
  <si>
    <t>Tax</t>
  </si>
  <si>
    <t>Interest</t>
  </si>
  <si>
    <t>10% Penalty</t>
  </si>
  <si>
    <t>Penalty Interest</t>
  </si>
  <si>
    <r>
      <t>Arbitrary assessment (</t>
    </r>
    <r>
      <rPr>
        <b/>
        <i/>
        <sz val="10"/>
        <rFont val="Times New Roman"/>
        <family val="1"/>
      </rPr>
      <t>as of 1/19/2001)</t>
    </r>
  </si>
  <si>
    <t>Estimated T,P&amp;I</t>
  </si>
  <si>
    <t>Lower of Cost</t>
  </si>
  <si>
    <t>Actual -Contract Base</t>
  </si>
  <si>
    <t>Tax       Difference       (Traditional-LOC)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</si>
</sst>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4" formatCode="&quot;$&quot;#,##0.0_);\(&quot;$&quot;#,##0.0\)"/>
    <numFmt numFmtId="179" formatCode="0.000%"/>
  </numFmts>
  <fonts count="17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</font>
    <font>
      <b/>
      <sz val="11"/>
      <name val="Arial Narrow"/>
      <family val="2"/>
    </font>
    <font>
      <b/>
      <i/>
      <sz val="11"/>
      <name val="Arial Narrow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i/>
      <sz val="12"/>
      <name val="Arial"/>
      <family val="2"/>
    </font>
    <font>
      <b/>
      <sz val="10"/>
      <color indexed="10"/>
      <name val="Arial"/>
      <family val="2"/>
    </font>
    <font>
      <b/>
      <sz val="11"/>
      <color indexed="10"/>
      <name val="Arial Narrow"/>
      <family val="2"/>
    </font>
    <font>
      <b/>
      <sz val="11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u val="double"/>
      <sz val="10"/>
      <name val="Times New Roman"/>
      <family val="1"/>
    </font>
    <font>
      <b/>
      <i/>
      <sz val="10"/>
      <name val="Times New Roman"/>
      <family val="1"/>
    </font>
    <font>
      <b/>
      <i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/>
      <top style="medium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165" fontId="3" fillId="0" borderId="0" xfId="1" applyNumberFormat="1" applyFont="1" applyAlignment="1">
      <alignment horizontal="center"/>
    </xf>
    <xf numFmtId="165" fontId="3" fillId="0" borderId="0" xfId="1" applyNumberFormat="1" applyFont="1"/>
    <xf numFmtId="7" fontId="4" fillId="0" borderId="0" xfId="0" applyNumberFormat="1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17" fontId="4" fillId="0" borderId="0" xfId="0" applyNumberFormat="1" applyFont="1"/>
    <xf numFmtId="165" fontId="4" fillId="0" borderId="0" xfId="1" applyNumberFormat="1" applyFont="1"/>
    <xf numFmtId="7" fontId="4" fillId="0" borderId="0" xfId="0" applyNumberFormat="1" applyFont="1"/>
    <xf numFmtId="0" fontId="4" fillId="0" borderId="0" xfId="0" applyFont="1"/>
    <xf numFmtId="3" fontId="4" fillId="0" borderId="0" xfId="0" applyNumberFormat="1" applyFont="1" applyBorder="1"/>
    <xf numFmtId="3" fontId="4" fillId="0" borderId="0" xfId="0" applyNumberFormat="1" applyFont="1"/>
    <xf numFmtId="17" fontId="4" fillId="0" borderId="0" xfId="0" applyNumberFormat="1" applyFont="1" applyFill="1" applyBorder="1"/>
    <xf numFmtId="165" fontId="4" fillId="0" borderId="0" xfId="1" applyNumberFormat="1" applyFont="1" applyFill="1" applyBorder="1"/>
    <xf numFmtId="0" fontId="4" fillId="0" borderId="0" xfId="0" applyFont="1" applyFill="1" applyBorder="1"/>
    <xf numFmtId="9" fontId="4" fillId="0" borderId="0" xfId="3" applyFont="1"/>
    <xf numFmtId="44" fontId="4" fillId="0" borderId="0" xfId="2" applyFont="1"/>
    <xf numFmtId="0" fontId="4" fillId="2" borderId="1" xfId="0" applyFont="1" applyFill="1" applyBorder="1"/>
    <xf numFmtId="165" fontId="3" fillId="2" borderId="2" xfId="1" applyNumberFormat="1" applyFont="1" applyFill="1" applyBorder="1"/>
    <xf numFmtId="165" fontId="3" fillId="2" borderId="0" xfId="1" applyNumberFormat="1" applyFont="1" applyFill="1" applyBorder="1"/>
    <xf numFmtId="7" fontId="3" fillId="2" borderId="3" xfId="0" applyNumberFormat="1" applyFont="1" applyFill="1" applyBorder="1"/>
    <xf numFmtId="7" fontId="4" fillId="2" borderId="4" xfId="0" applyNumberFormat="1" applyFont="1" applyFill="1" applyBorder="1"/>
    <xf numFmtId="165" fontId="3" fillId="2" borderId="5" xfId="1" applyNumberFormat="1" applyFont="1" applyFill="1" applyBorder="1"/>
    <xf numFmtId="174" fontId="3" fillId="0" borderId="0" xfId="0" applyNumberFormat="1" applyFont="1"/>
    <xf numFmtId="174" fontId="9" fillId="0" borderId="0" xfId="0" applyNumberFormat="1" applyFont="1"/>
    <xf numFmtId="174" fontId="3" fillId="0" borderId="0" xfId="0" applyNumberFormat="1" applyFont="1" applyAlignment="1">
      <alignment horizontal="center"/>
    </xf>
    <xf numFmtId="174" fontId="4" fillId="0" borderId="0" xfId="0" applyNumberFormat="1" applyFont="1"/>
    <xf numFmtId="174" fontId="4" fillId="0" borderId="0" xfId="0" applyNumberFormat="1" applyFont="1" applyFill="1" applyBorder="1"/>
    <xf numFmtId="174" fontId="4" fillId="2" borderId="6" xfId="1" applyNumberFormat="1" applyFont="1" applyFill="1" applyBorder="1"/>
    <xf numFmtId="174" fontId="4" fillId="2" borderId="7" xfId="1" applyNumberFormat="1" applyFont="1" applyFill="1" applyBorder="1"/>
    <xf numFmtId="174" fontId="4" fillId="2" borderId="7" xfId="0" applyNumberFormat="1" applyFont="1" applyFill="1" applyBorder="1"/>
    <xf numFmtId="174" fontId="4" fillId="2" borderId="8" xfId="0" applyNumberFormat="1" applyFont="1" applyFill="1" applyBorder="1"/>
    <xf numFmtId="174" fontId="0" fillId="0" borderId="0" xfId="0" applyNumberFormat="1"/>
    <xf numFmtId="0" fontId="3" fillId="2" borderId="0" xfId="0" applyFont="1" applyFill="1"/>
    <xf numFmtId="174" fontId="3" fillId="2" borderId="0" xfId="0" applyNumberFormat="1" applyFont="1" applyFill="1"/>
    <xf numFmtId="0" fontId="2" fillId="2" borderId="0" xfId="0" applyFont="1" applyFill="1"/>
    <xf numFmtId="174" fontId="9" fillId="2" borderId="0" xfId="0" applyNumberFormat="1" applyFont="1" applyFill="1"/>
    <xf numFmtId="174" fontId="3" fillId="2" borderId="0" xfId="0" applyNumberFormat="1" applyFont="1" applyFill="1" applyAlignment="1">
      <alignment horizontal="center"/>
    </xf>
    <xf numFmtId="17" fontId="4" fillId="2" borderId="0" xfId="0" applyNumberFormat="1" applyFont="1" applyFill="1"/>
    <xf numFmtId="174" fontId="4" fillId="2" borderId="0" xfId="0" applyNumberFormat="1" applyFont="1" applyFill="1"/>
    <xf numFmtId="17" fontId="4" fillId="2" borderId="0" xfId="0" applyNumberFormat="1" applyFont="1" applyFill="1" applyBorder="1"/>
    <xf numFmtId="174" fontId="4" fillId="2" borderId="0" xfId="0" applyNumberFormat="1" applyFont="1" applyFill="1" applyBorder="1"/>
    <xf numFmtId="0" fontId="4" fillId="2" borderId="0" xfId="0" applyFont="1" applyFill="1" applyBorder="1"/>
    <xf numFmtId="174" fontId="10" fillId="2" borderId="0" xfId="0" applyNumberFormat="1" applyFont="1" applyFill="1" applyBorder="1"/>
    <xf numFmtId="165" fontId="10" fillId="2" borderId="0" xfId="1" applyNumberFormat="1" applyFont="1" applyFill="1" applyBorder="1"/>
    <xf numFmtId="165" fontId="0" fillId="0" borderId="0" xfId="1" applyNumberFormat="1" applyFont="1"/>
    <xf numFmtId="0" fontId="0" fillId="0" borderId="0" xfId="0" applyFill="1"/>
    <xf numFmtId="0" fontId="4" fillId="0" borderId="0" xfId="0" applyFont="1" applyFill="1"/>
    <xf numFmtId="174" fontId="4" fillId="0" borderId="0" xfId="0" applyNumberFormat="1" applyFont="1" applyFill="1"/>
    <xf numFmtId="165" fontId="4" fillId="0" borderId="0" xfId="1" applyNumberFormat="1" applyFont="1" applyFill="1"/>
    <xf numFmtId="0" fontId="3" fillId="0" borderId="0" xfId="0" applyFont="1" applyFill="1"/>
    <xf numFmtId="174" fontId="3" fillId="0" borderId="0" xfId="0" applyNumberFormat="1" applyFont="1" applyFill="1"/>
    <xf numFmtId="165" fontId="3" fillId="0" borderId="0" xfId="1" applyNumberFormat="1" applyFont="1" applyFill="1"/>
    <xf numFmtId="0" fontId="3" fillId="0" borderId="0" xfId="0" applyFont="1" applyAlignment="1">
      <alignment horizontal="center" wrapText="1"/>
    </xf>
    <xf numFmtId="44" fontId="3" fillId="0" borderId="0" xfId="2" applyFont="1"/>
    <xf numFmtId="3" fontId="4" fillId="2" borderId="0" xfId="0" applyNumberFormat="1" applyFont="1" applyFill="1" applyBorder="1"/>
    <xf numFmtId="3" fontId="4" fillId="0" borderId="9" xfId="0" applyNumberFormat="1" applyFont="1" applyBorder="1"/>
    <xf numFmtId="44" fontId="3" fillId="0" borderId="9" xfId="2" applyFont="1" applyBorder="1"/>
    <xf numFmtId="10" fontId="4" fillId="0" borderId="9" xfId="3" applyNumberFormat="1" applyFont="1" applyFill="1" applyBorder="1"/>
    <xf numFmtId="0" fontId="4" fillId="0" borderId="9" xfId="0" applyFont="1" applyBorder="1"/>
    <xf numFmtId="7" fontId="6" fillId="0" borderId="10" xfId="0" applyNumberFormat="1" applyFont="1" applyBorder="1"/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14" fontId="0" fillId="0" borderId="0" xfId="0" applyNumberForma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4" xfId="0" pivotButton="1" applyBorder="1"/>
    <xf numFmtId="0" fontId="0" fillId="0" borderId="17" xfId="0" applyBorder="1"/>
    <xf numFmtId="14" fontId="0" fillId="0" borderId="14" xfId="0" applyNumberFormat="1" applyBorder="1"/>
    <xf numFmtId="0" fontId="0" fillId="0" borderId="18" xfId="0" applyBorder="1"/>
    <xf numFmtId="0" fontId="0" fillId="0" borderId="19" xfId="0" applyBorder="1"/>
    <xf numFmtId="165" fontId="0" fillId="0" borderId="20" xfId="1" applyNumberFormat="1" applyFont="1" applyBorder="1"/>
    <xf numFmtId="165" fontId="0" fillId="0" borderId="21" xfId="1" applyNumberFormat="1" applyFont="1" applyBorder="1"/>
    <xf numFmtId="165" fontId="0" fillId="0" borderId="22" xfId="1" applyNumberFormat="1" applyFont="1" applyBorder="1"/>
    <xf numFmtId="0" fontId="4" fillId="2" borderId="3" xfId="0" applyFont="1" applyFill="1" applyBorder="1" applyAlignment="1">
      <alignment wrapText="1"/>
    </xf>
    <xf numFmtId="0" fontId="0" fillId="0" borderId="0" xfId="0" applyAlignment="1">
      <alignment wrapText="1"/>
    </xf>
    <xf numFmtId="7" fontId="6" fillId="0" borderId="0" xfId="0" applyNumberFormat="1" applyFont="1"/>
    <xf numFmtId="17" fontId="4" fillId="3" borderId="0" xfId="0" applyNumberFormat="1" applyFont="1" applyFill="1"/>
    <xf numFmtId="165" fontId="4" fillId="3" borderId="0" xfId="1" applyNumberFormat="1" applyFont="1" applyFill="1"/>
    <xf numFmtId="6" fontId="12" fillId="0" borderId="0" xfId="0" applyNumberFormat="1" applyFont="1" applyAlignment="1">
      <alignment horizontal="left" indent="12"/>
    </xf>
    <xf numFmtId="3" fontId="12" fillId="0" borderId="0" xfId="0" applyNumberFormat="1" applyFont="1" applyAlignment="1">
      <alignment horizontal="left" indent="12"/>
    </xf>
    <xf numFmtId="3" fontId="13" fillId="0" borderId="0" xfId="0" applyNumberFormat="1" applyFont="1" applyAlignment="1">
      <alignment horizontal="left" indent="12"/>
    </xf>
    <xf numFmtId="6" fontId="14" fillId="0" borderId="0" xfId="0" applyNumberFormat="1" applyFont="1" applyAlignment="1">
      <alignment horizontal="left" indent="12"/>
    </xf>
    <xf numFmtId="0" fontId="12" fillId="0" borderId="0" xfId="0" applyFont="1" applyAlignment="1"/>
    <xf numFmtId="8" fontId="4" fillId="0" borderId="0" xfId="0" applyNumberFormat="1" applyFont="1"/>
    <xf numFmtId="8" fontId="3" fillId="0" borderId="0" xfId="0" applyNumberFormat="1" applyFont="1"/>
    <xf numFmtId="174" fontId="4" fillId="2" borderId="0" xfId="1" applyNumberFormat="1" applyFont="1" applyFill="1" applyBorder="1"/>
    <xf numFmtId="43" fontId="4" fillId="0" borderId="0" xfId="1" applyFont="1"/>
    <xf numFmtId="7" fontId="3" fillId="0" borderId="0" xfId="0" applyNumberFormat="1" applyFont="1"/>
    <xf numFmtId="7" fontId="4" fillId="0" borderId="9" xfId="0" applyNumberFormat="1" applyFont="1" applyBorder="1"/>
    <xf numFmtId="7" fontId="5" fillId="0" borderId="0" xfId="0" applyNumberFormat="1" applyFont="1" applyFill="1" applyBorder="1"/>
    <xf numFmtId="0" fontId="16" fillId="0" borderId="12" xfId="0" applyFont="1" applyBorder="1" applyAlignment="1">
      <alignment horizontal="center" wrapText="1"/>
    </xf>
    <xf numFmtId="44" fontId="16" fillId="0" borderId="0" xfId="2" applyFont="1"/>
    <xf numFmtId="44" fontId="16" fillId="2" borderId="0" xfId="2" applyFont="1" applyFill="1"/>
    <xf numFmtId="10" fontId="5" fillId="0" borderId="9" xfId="3" applyNumberFormat="1" applyFont="1" applyFill="1" applyBorder="1"/>
    <xf numFmtId="7" fontId="8" fillId="0" borderId="10" xfId="0" applyNumberFormat="1" applyFont="1" applyBorder="1"/>
    <xf numFmtId="7" fontId="4" fillId="2" borderId="0" xfId="0" applyNumberFormat="1" applyFont="1" applyFill="1"/>
    <xf numFmtId="44" fontId="16" fillId="0" borderId="9" xfId="2" applyFont="1" applyBorder="1"/>
    <xf numFmtId="179" fontId="6" fillId="4" borderId="10" xfId="3" applyNumberFormat="1" applyFont="1" applyFill="1" applyBorder="1"/>
    <xf numFmtId="44" fontId="3" fillId="4" borderId="0" xfId="0" applyNumberFormat="1" applyFont="1" applyFill="1"/>
    <xf numFmtId="7" fontId="6" fillId="4" borderId="23" xfId="0" applyNumberFormat="1" applyFont="1" applyFill="1" applyBorder="1"/>
    <xf numFmtId="165" fontId="3" fillId="0" borderId="0" xfId="0" applyNumberFormat="1" applyFont="1"/>
    <xf numFmtId="43" fontId="3" fillId="0" borderId="0" xfId="0" applyNumberFormat="1" applyFont="1"/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Compressor Fuel Consumption &amp; Cost</a:t>
            </a:r>
          </a:p>
        </c:rich>
      </c:tx>
      <c:layout>
        <c:manualLayout>
          <c:xMode val="edge"/>
          <c:yMode val="edge"/>
          <c:x val="0.31697065551951464"/>
          <c:y val="2.88461683568439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79276734006822E-2"/>
          <c:y val="0.17445063720567502"/>
          <c:w val="0.73352058777303619"/>
          <c:h val="0.64697834743207028"/>
        </c:manualLayout>
      </c:layout>
      <c:lineChart>
        <c:grouping val="standard"/>
        <c:varyColors val="0"/>
        <c:ser>
          <c:idx val="0"/>
          <c:order val="0"/>
          <c:tx>
            <c:strRef>
              <c:f>data!$B$16</c:f>
              <c:strCache>
                <c:ptCount val="1"/>
                <c:pt idx="0">
                  <c:v>Fuel Use MMBTU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data!$A$17:$A$72</c:f>
              <c:numCache>
                <c:formatCode>mmm\-yy</c:formatCode>
                <c:ptCount val="56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</c:numCache>
            </c:numRef>
          </c:cat>
          <c:val>
            <c:numRef>
              <c:f>data!$B$17:$B$72</c:f>
              <c:numCache>
                <c:formatCode>_(* #,##0_);_(* \(#,##0\);_(* "-"??_);_(@_)</c:formatCode>
                <c:ptCount val="56"/>
                <c:pt idx="0">
                  <c:v>28756</c:v>
                </c:pt>
                <c:pt idx="1">
                  <c:v>34370</c:v>
                </c:pt>
                <c:pt idx="2">
                  <c:v>31721</c:v>
                </c:pt>
                <c:pt idx="3">
                  <c:v>34357</c:v>
                </c:pt>
                <c:pt idx="4">
                  <c:v>32391</c:v>
                </c:pt>
                <c:pt idx="5">
                  <c:v>34430</c:v>
                </c:pt>
                <c:pt idx="6">
                  <c:v>31922</c:v>
                </c:pt>
                <c:pt idx="7">
                  <c:v>32532</c:v>
                </c:pt>
                <c:pt idx="8">
                  <c:v>32343</c:v>
                </c:pt>
                <c:pt idx="9">
                  <c:v>30608</c:v>
                </c:pt>
                <c:pt idx="10">
                  <c:v>31716</c:v>
                </c:pt>
                <c:pt idx="11">
                  <c:v>32567</c:v>
                </c:pt>
                <c:pt idx="12">
                  <c:v>29520</c:v>
                </c:pt>
                <c:pt idx="13">
                  <c:v>35165</c:v>
                </c:pt>
                <c:pt idx="14">
                  <c:v>29172</c:v>
                </c:pt>
                <c:pt idx="15">
                  <c:v>34354</c:v>
                </c:pt>
                <c:pt idx="16">
                  <c:v>33519</c:v>
                </c:pt>
                <c:pt idx="17">
                  <c:v>30054</c:v>
                </c:pt>
                <c:pt idx="18">
                  <c:v>31612</c:v>
                </c:pt>
                <c:pt idx="19">
                  <c:v>65120</c:v>
                </c:pt>
                <c:pt idx="20">
                  <c:v>61470</c:v>
                </c:pt>
                <c:pt idx="21">
                  <c:v>54524</c:v>
                </c:pt>
                <c:pt idx="22">
                  <c:v>61864</c:v>
                </c:pt>
                <c:pt idx="23">
                  <c:v>61045</c:v>
                </c:pt>
                <c:pt idx="24">
                  <c:v>56093</c:v>
                </c:pt>
                <c:pt idx="25">
                  <c:v>58164</c:v>
                </c:pt>
                <c:pt idx="26">
                  <c:v>39947</c:v>
                </c:pt>
                <c:pt idx="27">
                  <c:v>40106</c:v>
                </c:pt>
                <c:pt idx="28">
                  <c:v>35090</c:v>
                </c:pt>
                <c:pt idx="29">
                  <c:v>33548</c:v>
                </c:pt>
                <c:pt idx="30">
                  <c:v>38919</c:v>
                </c:pt>
                <c:pt idx="31">
                  <c:v>53239</c:v>
                </c:pt>
                <c:pt idx="32">
                  <c:v>49976</c:v>
                </c:pt>
                <c:pt idx="33">
                  <c:v>48908</c:v>
                </c:pt>
                <c:pt idx="34">
                  <c:v>56472</c:v>
                </c:pt>
                <c:pt idx="35">
                  <c:v>54844</c:v>
                </c:pt>
                <c:pt idx="36">
                  <c:v>49370</c:v>
                </c:pt>
                <c:pt idx="37">
                  <c:v>27001</c:v>
                </c:pt>
                <c:pt idx="38">
                  <c:v>43166</c:v>
                </c:pt>
                <c:pt idx="39">
                  <c:v>60652</c:v>
                </c:pt>
                <c:pt idx="40">
                  <c:v>65070</c:v>
                </c:pt>
                <c:pt idx="41">
                  <c:v>56733</c:v>
                </c:pt>
                <c:pt idx="42">
                  <c:v>58518</c:v>
                </c:pt>
                <c:pt idx="43">
                  <c:v>44931</c:v>
                </c:pt>
                <c:pt idx="44">
                  <c:v>57264</c:v>
                </c:pt>
                <c:pt idx="45">
                  <c:v>56258</c:v>
                </c:pt>
                <c:pt idx="46">
                  <c:v>56782</c:v>
                </c:pt>
                <c:pt idx="47">
                  <c:v>57296</c:v>
                </c:pt>
                <c:pt idx="48">
                  <c:v>56400</c:v>
                </c:pt>
                <c:pt idx="49">
                  <c:v>62332</c:v>
                </c:pt>
                <c:pt idx="50">
                  <c:v>59647</c:v>
                </c:pt>
                <c:pt idx="51">
                  <c:v>59640</c:v>
                </c:pt>
                <c:pt idx="52">
                  <c:v>62827</c:v>
                </c:pt>
                <c:pt idx="53">
                  <c:v>53678</c:v>
                </c:pt>
                <c:pt idx="54">
                  <c:v>53180</c:v>
                </c:pt>
                <c:pt idx="55">
                  <c:v>47911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1-44C8-A009-2C578861F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26968"/>
        <c:axId val="1"/>
      </c:lineChart>
      <c:lineChart>
        <c:grouping val="standard"/>
        <c:varyColors val="0"/>
        <c:ser>
          <c:idx val="1"/>
          <c:order val="1"/>
          <c:tx>
            <c:strRef>
              <c:f>data!$C$16</c:f>
              <c:strCache>
                <c:ptCount val="1"/>
                <c:pt idx="0">
                  <c:v>San Juan  $/MMBTU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data!$A$17:$A$72</c:f>
              <c:numCache>
                <c:formatCode>mmm\-yy</c:formatCode>
                <c:ptCount val="56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</c:numCache>
            </c:numRef>
          </c:cat>
          <c:val>
            <c:numRef>
              <c:f>data!$C$17:$C$72</c:f>
              <c:numCache>
                <c:formatCode>"$"#,##0.0_);\("$"#,##0.0\)</c:formatCode>
                <c:ptCount val="56"/>
                <c:pt idx="0">
                  <c:v>1.57</c:v>
                </c:pt>
                <c:pt idx="1">
                  <c:v>2.0699999999999998</c:v>
                </c:pt>
                <c:pt idx="2">
                  <c:v>2.5299999999999998</c:v>
                </c:pt>
                <c:pt idx="3">
                  <c:v>3.69</c:v>
                </c:pt>
                <c:pt idx="4">
                  <c:v>3.12</c:v>
                </c:pt>
                <c:pt idx="5">
                  <c:v>2.02</c:v>
                </c:pt>
                <c:pt idx="6">
                  <c:v>1.67</c:v>
                </c:pt>
                <c:pt idx="7">
                  <c:v>1.8</c:v>
                </c:pt>
                <c:pt idx="8">
                  <c:v>1.94</c:v>
                </c:pt>
                <c:pt idx="9">
                  <c:v>1.97</c:v>
                </c:pt>
                <c:pt idx="10">
                  <c:v>2.0099999999999998</c:v>
                </c:pt>
                <c:pt idx="11">
                  <c:v>2.0699999999999998</c:v>
                </c:pt>
                <c:pt idx="12">
                  <c:v>2.67</c:v>
                </c:pt>
                <c:pt idx="13">
                  <c:v>2.82</c:v>
                </c:pt>
                <c:pt idx="14">
                  <c:v>2.7</c:v>
                </c:pt>
                <c:pt idx="15">
                  <c:v>2.16</c:v>
                </c:pt>
                <c:pt idx="16">
                  <c:v>1.96</c:v>
                </c:pt>
                <c:pt idx="17">
                  <c:v>2.0299999999999998</c:v>
                </c:pt>
                <c:pt idx="18">
                  <c:v>2.1</c:v>
                </c:pt>
                <c:pt idx="19">
                  <c:v>2.2000000000000002</c:v>
                </c:pt>
                <c:pt idx="20">
                  <c:v>1.88</c:v>
                </c:pt>
                <c:pt idx="21">
                  <c:v>1.64</c:v>
                </c:pt>
                <c:pt idx="22">
                  <c:v>1.87</c:v>
                </c:pt>
                <c:pt idx="23">
                  <c:v>1.71</c:v>
                </c:pt>
                <c:pt idx="24">
                  <c:v>1.65</c:v>
                </c:pt>
                <c:pt idx="25">
                  <c:v>1.73</c:v>
                </c:pt>
                <c:pt idx="26">
                  <c:v>2.02</c:v>
                </c:pt>
                <c:pt idx="27">
                  <c:v>1.79</c:v>
                </c:pt>
                <c:pt idx="28">
                  <c:v>1.7</c:v>
                </c:pt>
                <c:pt idx="29">
                  <c:v>1.61</c:v>
                </c:pt>
                <c:pt idx="30">
                  <c:v>1.56</c:v>
                </c:pt>
                <c:pt idx="31">
                  <c:v>1.99</c:v>
                </c:pt>
                <c:pt idx="32">
                  <c:v>2</c:v>
                </c:pt>
                <c:pt idx="33">
                  <c:v>1.96</c:v>
                </c:pt>
                <c:pt idx="34">
                  <c:v>2.0099999999999998</c:v>
                </c:pt>
                <c:pt idx="35">
                  <c:v>2.35</c:v>
                </c:pt>
                <c:pt idx="36">
                  <c:v>2.29</c:v>
                </c:pt>
                <c:pt idx="37">
                  <c:v>2.59</c:v>
                </c:pt>
                <c:pt idx="38">
                  <c:v>2.14</c:v>
                </c:pt>
                <c:pt idx="39">
                  <c:v>2.21</c:v>
                </c:pt>
                <c:pt idx="40">
                  <c:v>2.23</c:v>
                </c:pt>
                <c:pt idx="41">
                  <c:v>2.39</c:v>
                </c:pt>
                <c:pt idx="42">
                  <c:v>2.61</c:v>
                </c:pt>
                <c:pt idx="43">
                  <c:v>2.73</c:v>
                </c:pt>
                <c:pt idx="44">
                  <c:v>3.2</c:v>
                </c:pt>
                <c:pt idx="45">
                  <c:v>3.99</c:v>
                </c:pt>
                <c:pt idx="46">
                  <c:v>3.62</c:v>
                </c:pt>
                <c:pt idx="47">
                  <c:v>3.4</c:v>
                </c:pt>
                <c:pt idx="48">
                  <c:v>4.17</c:v>
                </c:pt>
                <c:pt idx="49">
                  <c:v>4.54</c:v>
                </c:pt>
                <c:pt idx="50">
                  <c:v>5.33</c:v>
                </c:pt>
                <c:pt idx="51">
                  <c:v>7.95</c:v>
                </c:pt>
                <c:pt idx="52">
                  <c:v>8.1</c:v>
                </c:pt>
                <c:pt idx="53">
                  <c:v>5.61</c:v>
                </c:pt>
                <c:pt idx="54">
                  <c:v>4.87</c:v>
                </c:pt>
                <c:pt idx="55">
                  <c:v>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1-44C8-A009-2C578861F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5302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530169525418539"/>
              <c:y val="0.9381872851297326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7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2622725219803682E-2"/>
              <c:y val="0.4478024230633861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26968"/>
        <c:crosses val="autoZero"/>
        <c:crossBetween val="between"/>
        <c:majorUnit val="10000"/>
      </c:valAx>
      <c:date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  <c:min val="1.5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FF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/ MMBTU (San Juan)</a:t>
                </a:r>
              </a:p>
            </c:rich>
          </c:tx>
          <c:layout>
            <c:manualLayout>
              <c:xMode val="edge"/>
              <c:yMode val="edge"/>
              <c:x val="0.93899050385095162"/>
              <c:y val="0.28159354824538091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FF00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5"/>
        <c:min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08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80" b="0" i="0" u="none" strike="noStrike" baseline="0">
                <a:solidFill>
                  <a:srgbClr val="FF00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8295935519459865"/>
          <c:y val="0.92445101448361622"/>
          <c:w val="0.16339416534523654"/>
          <c:h val="6.73077261659690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2</xdr:row>
      <xdr:rowOff>121920</xdr:rowOff>
    </xdr:from>
    <xdr:to>
      <xdr:col>17</xdr:col>
      <xdr:colOff>571500</xdr:colOff>
      <xdr:row>35</xdr:row>
      <xdr:rowOff>137160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182880</xdr:colOff>
      <xdr:row>21</xdr:row>
      <xdr:rowOff>144780</xdr:rowOff>
    </xdr:from>
    <xdr:to>
      <xdr:col>5</xdr:col>
      <xdr:colOff>274320</xdr:colOff>
      <xdr:row>23</xdr:row>
      <xdr:rowOff>22860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011680" y="3665220"/>
          <a:ext cx="1310640" cy="213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FF" mc:Ignorable="a14" a14:legacySpreadsheetColorIndex="1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Price Variance</a:t>
          </a:r>
        </a:p>
      </xdr:txBody>
    </xdr:sp>
    <xdr:clientData/>
  </xdr:twoCellAnchor>
  <xdr:twoCellAnchor>
    <xdr:from>
      <xdr:col>15</xdr:col>
      <xdr:colOff>556260</xdr:colOff>
      <xdr:row>29</xdr:row>
      <xdr:rowOff>121920</xdr:rowOff>
    </xdr:from>
    <xdr:to>
      <xdr:col>17</xdr:col>
      <xdr:colOff>464820</xdr:colOff>
      <xdr:row>32</xdr:row>
      <xdr:rowOff>129540</xdr:rowOff>
    </xdr:to>
    <xdr:sp macro="" textlink="">
      <xdr:nvSpPr>
        <xdr:cNvPr id="1059" name="Rectangle 35"/>
        <xdr:cNvSpPr>
          <a:spLocks noChangeArrowheads="1"/>
        </xdr:cNvSpPr>
      </xdr:nvSpPr>
      <xdr:spPr bwMode="auto">
        <a:xfrm>
          <a:off x="9700260" y="4983480"/>
          <a:ext cx="1127760" cy="510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FTS-1  8,472,733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FTS-2     157,671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0.11259</cdr:x>
      <cdr:y>0.76653</cdr:y>
    </cdr:from>
    <cdr:to>
      <cdr:x>0.83097</cdr:x>
      <cdr:y>0.76653</cdr:y>
    </cdr:to>
    <cdr:sp macro="" textlink="">
      <cdr:nvSpPr>
        <cdr:cNvPr id="307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221718" y="4255526"/>
          <a:ext cx="781150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FF00FF" mc:Ignorable="a14" a14:legacySpreadsheetColorIndex="33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0.11259</cdr:x>
      <cdr:y>0.50098</cdr:y>
    </cdr:from>
    <cdr:to>
      <cdr:x>0.83097</cdr:x>
      <cdr:y>0.5049</cdr:y>
    </cdr:to>
    <cdr:sp macro="" textlink="">
      <cdr:nvSpPr>
        <cdr:cNvPr id="307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221718" y="2780398"/>
          <a:ext cx="7811502" cy="2179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3366" mc:Ignorable="a14" a14:legacySpreadsheetColorIndex="56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0.11259</cdr:x>
      <cdr:y>0.21361</cdr:y>
    </cdr:from>
    <cdr:to>
      <cdr:x>0.83097</cdr:x>
      <cdr:y>0.50098</cdr:y>
    </cdr:to>
    <cdr:sp macro="" textlink="">
      <cdr:nvSpPr>
        <cdr:cNvPr id="3075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21718" y="1184046"/>
          <a:ext cx="7811502" cy="159635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CCFFFF" mc:Ignorable="a14" a14:legacySpreadsheetColorIndex="41">
            <a:alpha val="50000"/>
          </a:srgbClr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0.172</cdr:x>
      <cdr:y>0.30458</cdr:y>
    </cdr:from>
    <cdr:to>
      <cdr:x>0.31558</cdr:x>
      <cdr:y>0.33621</cdr:y>
    </cdr:to>
    <cdr:sp macro="" textlink="">
      <cdr:nvSpPr>
        <cdr:cNvPr id="3076" name="Rectangle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67741" y="1689376"/>
          <a:ext cx="1561224" cy="17570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FFFF" mc:Ignorable="a14" a14:legacySpreadsheetColorIndex="1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3366"/>
              </a:solidFill>
              <a:latin typeface="Arial"/>
              <a:cs typeface="Arial"/>
            </a:rPr>
            <a:t>Quantity Variance</a:t>
          </a:r>
        </a:p>
      </cdr:txBody>
    </cdr:sp>
  </cdr:relSizeAnchor>
  <cdr:relSizeAnchor xmlns:cdr="http://schemas.openxmlformats.org/drawingml/2006/chartDrawing">
    <cdr:from>
      <cdr:x>0.11259</cdr:x>
      <cdr:y>0.5049</cdr:y>
    </cdr:from>
    <cdr:to>
      <cdr:x>0.83097</cdr:x>
      <cdr:y>0.76653</cdr:y>
    </cdr:to>
    <cdr:sp macro="" textlink="">
      <cdr:nvSpPr>
        <cdr:cNvPr id="3078" name="Rectangle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21718" y="2802192"/>
          <a:ext cx="7811502" cy="145333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99CC" mc:Ignorable="a14" a14:legacySpreadsheetColorIndex="45">
            <a:alpha val="50000"/>
          </a:srgbClr>
        </a:solidFill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0.75695</cdr:x>
      <cdr:y>0.20968</cdr:y>
    </cdr:from>
    <cdr:to>
      <cdr:x>0.81117</cdr:x>
      <cdr:y>0.5049</cdr:y>
    </cdr:to>
    <cdr:sp macro="" textlink="">
      <cdr:nvSpPr>
        <cdr:cNvPr id="3079" name="Freeform 7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8228382" y="1162253"/>
          <a:ext cx="589497" cy="1639939"/>
        </a:xfrm>
        <a:custGeom xmlns:a="http://schemas.openxmlformats.org/drawingml/2006/main">
          <a:avLst/>
          <a:gdLst>
            <a:gd name="T0" fmla="*/ 309290 w 596778"/>
            <a:gd name="T1" fmla="*/ 23342 h 1608610"/>
            <a:gd name="T2" fmla="*/ 280715 w 596778"/>
            <a:gd name="T3" fmla="*/ 42392 h 1608610"/>
            <a:gd name="T4" fmla="*/ 252140 w 596778"/>
            <a:gd name="T5" fmla="*/ 51917 h 1608610"/>
            <a:gd name="T6" fmla="*/ 204515 w 596778"/>
            <a:gd name="T7" fmla="*/ 90017 h 1608610"/>
            <a:gd name="T8" fmla="*/ 185465 w 596778"/>
            <a:gd name="T9" fmla="*/ 175742 h 1608610"/>
            <a:gd name="T10" fmla="*/ 194990 w 596778"/>
            <a:gd name="T11" fmla="*/ 213842 h 1608610"/>
            <a:gd name="T12" fmla="*/ 185465 w 596778"/>
            <a:gd name="T13" fmla="*/ 261467 h 1608610"/>
            <a:gd name="T14" fmla="*/ 166415 w 596778"/>
            <a:gd name="T15" fmla="*/ 432917 h 1608610"/>
            <a:gd name="T16" fmla="*/ 156890 w 596778"/>
            <a:gd name="T17" fmla="*/ 566267 h 1608610"/>
            <a:gd name="T18" fmla="*/ 147365 w 596778"/>
            <a:gd name="T19" fmla="*/ 604367 h 1608610"/>
            <a:gd name="T20" fmla="*/ 128315 w 596778"/>
            <a:gd name="T21" fmla="*/ 728192 h 1608610"/>
            <a:gd name="T22" fmla="*/ 118790 w 596778"/>
            <a:gd name="T23" fmla="*/ 852017 h 1608610"/>
            <a:gd name="T24" fmla="*/ 109265 w 596778"/>
            <a:gd name="T25" fmla="*/ 909167 h 1608610"/>
            <a:gd name="T26" fmla="*/ 99740 w 596778"/>
            <a:gd name="T27" fmla="*/ 1118717 h 1608610"/>
            <a:gd name="T28" fmla="*/ 90215 w 596778"/>
            <a:gd name="T29" fmla="*/ 1156817 h 1608610"/>
            <a:gd name="T30" fmla="*/ 80690 w 596778"/>
            <a:gd name="T31" fmla="*/ 1204442 h 1608610"/>
            <a:gd name="T32" fmla="*/ 71165 w 596778"/>
            <a:gd name="T33" fmla="*/ 1299692 h 1608610"/>
            <a:gd name="T34" fmla="*/ 61640 w 596778"/>
            <a:gd name="T35" fmla="*/ 1366367 h 1608610"/>
            <a:gd name="T36" fmla="*/ 52115 w 596778"/>
            <a:gd name="T37" fmla="*/ 1471142 h 1608610"/>
            <a:gd name="T38" fmla="*/ 42590 w 596778"/>
            <a:gd name="T39" fmla="*/ 1537817 h 1608610"/>
            <a:gd name="T40" fmla="*/ 14015 w 596778"/>
            <a:gd name="T41" fmla="*/ 1547342 h 1608610"/>
            <a:gd name="T42" fmla="*/ 4490 w 596778"/>
            <a:gd name="T43" fmla="*/ 1575917 h 1608610"/>
            <a:gd name="T44" fmla="*/ 33065 w 596778"/>
            <a:gd name="T45" fmla="*/ 1585442 h 1608610"/>
            <a:gd name="T46" fmla="*/ 128315 w 596778"/>
            <a:gd name="T47" fmla="*/ 1575917 h 1608610"/>
            <a:gd name="T48" fmla="*/ 356915 w 596778"/>
            <a:gd name="T49" fmla="*/ 1604492 h 1608610"/>
            <a:gd name="T50" fmla="*/ 585515 w 596778"/>
            <a:gd name="T51" fmla="*/ 1594967 h 1608610"/>
            <a:gd name="T52" fmla="*/ 566465 w 596778"/>
            <a:gd name="T53" fmla="*/ 1566392 h 1608610"/>
            <a:gd name="T54" fmla="*/ 547415 w 596778"/>
            <a:gd name="T55" fmla="*/ 1509242 h 1608610"/>
            <a:gd name="T56" fmla="*/ 528365 w 596778"/>
            <a:gd name="T57" fmla="*/ 1442567 h 1608610"/>
            <a:gd name="T58" fmla="*/ 499790 w 596778"/>
            <a:gd name="T59" fmla="*/ 1423517 h 1608610"/>
            <a:gd name="T60" fmla="*/ 471215 w 596778"/>
            <a:gd name="T61" fmla="*/ 1347317 h 1608610"/>
            <a:gd name="T62" fmla="*/ 452165 w 596778"/>
            <a:gd name="T63" fmla="*/ 1290167 h 1608610"/>
            <a:gd name="T64" fmla="*/ 442640 w 596778"/>
            <a:gd name="T65" fmla="*/ 928217 h 1608610"/>
            <a:gd name="T66" fmla="*/ 423590 w 596778"/>
            <a:gd name="T67" fmla="*/ 871067 h 1608610"/>
            <a:gd name="T68" fmla="*/ 414065 w 596778"/>
            <a:gd name="T69" fmla="*/ 699617 h 1608610"/>
            <a:gd name="T70" fmla="*/ 404540 w 596778"/>
            <a:gd name="T71" fmla="*/ 661517 h 1608610"/>
            <a:gd name="T72" fmla="*/ 385490 w 596778"/>
            <a:gd name="T73" fmla="*/ 604367 h 1608610"/>
            <a:gd name="T74" fmla="*/ 375965 w 596778"/>
            <a:gd name="T75" fmla="*/ 518642 h 1608610"/>
            <a:gd name="T76" fmla="*/ 366440 w 596778"/>
            <a:gd name="T77" fmla="*/ 480542 h 1608610"/>
            <a:gd name="T78" fmla="*/ 356915 w 596778"/>
            <a:gd name="T79" fmla="*/ 423392 h 1608610"/>
            <a:gd name="T80" fmla="*/ 347390 w 596778"/>
            <a:gd name="T81" fmla="*/ 328142 h 1608610"/>
            <a:gd name="T82" fmla="*/ 328340 w 596778"/>
            <a:gd name="T83" fmla="*/ 194792 h 1608610"/>
            <a:gd name="T84" fmla="*/ 318815 w 596778"/>
            <a:gd name="T85" fmla="*/ 51917 h 1608610"/>
            <a:gd name="T86" fmla="*/ 309290 w 596778"/>
            <a:gd name="T87" fmla="*/ 32867 h 1608610"/>
            <a:gd name="T88" fmla="*/ 309290 w 596778"/>
            <a:gd name="T89" fmla="*/ 23342 h 160861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</a:cxnLst>
          <a:rect l="0" t="0" r="r" b="b"/>
          <a:pathLst>
            <a:path w="596778" h="1608610">
              <a:moveTo>
                <a:pt x="309290" y="23342"/>
              </a:moveTo>
              <a:cubicBezTo>
                <a:pt x="299765" y="29692"/>
                <a:pt x="290954" y="37272"/>
                <a:pt x="280715" y="42392"/>
              </a:cubicBezTo>
              <a:cubicBezTo>
                <a:pt x="271735" y="46882"/>
                <a:pt x="259980" y="45645"/>
                <a:pt x="252140" y="51917"/>
              </a:cubicBezTo>
              <a:cubicBezTo>
                <a:pt x="190592" y="101156"/>
                <a:pt x="276339" y="66076"/>
                <a:pt x="204515" y="90017"/>
              </a:cubicBezTo>
              <a:cubicBezTo>
                <a:pt x="194693" y="119484"/>
                <a:pt x="185465" y="142215"/>
                <a:pt x="185465" y="175742"/>
              </a:cubicBezTo>
              <a:cubicBezTo>
                <a:pt x="185465" y="188833"/>
                <a:pt x="191815" y="201142"/>
                <a:pt x="194990" y="213842"/>
              </a:cubicBezTo>
              <a:cubicBezTo>
                <a:pt x="191815" y="229717"/>
                <a:pt x="187927" y="245466"/>
                <a:pt x="185465" y="261467"/>
              </a:cubicBezTo>
              <a:cubicBezTo>
                <a:pt x="179181" y="302313"/>
                <a:pt x="169514" y="395734"/>
                <a:pt x="166415" y="432917"/>
              </a:cubicBezTo>
              <a:cubicBezTo>
                <a:pt x="162714" y="477326"/>
                <a:pt x="161811" y="521976"/>
                <a:pt x="156890" y="566267"/>
              </a:cubicBezTo>
              <a:cubicBezTo>
                <a:pt x="155444" y="579278"/>
                <a:pt x="149517" y="591454"/>
                <a:pt x="147365" y="604367"/>
              </a:cubicBezTo>
              <a:cubicBezTo>
                <a:pt x="112766" y="811962"/>
                <a:pt x="157448" y="582525"/>
                <a:pt x="128315" y="728192"/>
              </a:cubicBezTo>
              <a:cubicBezTo>
                <a:pt x="125140" y="769467"/>
                <a:pt x="123124" y="810848"/>
                <a:pt x="118790" y="852017"/>
              </a:cubicBezTo>
              <a:cubicBezTo>
                <a:pt x="116768" y="871224"/>
                <a:pt x="110641" y="889903"/>
                <a:pt x="109265" y="909167"/>
              </a:cubicBezTo>
              <a:cubicBezTo>
                <a:pt x="104283" y="978911"/>
                <a:pt x="105103" y="1049001"/>
                <a:pt x="99740" y="1118717"/>
              </a:cubicBezTo>
              <a:cubicBezTo>
                <a:pt x="98736" y="1131769"/>
                <a:pt x="93055" y="1144038"/>
                <a:pt x="90215" y="1156817"/>
              </a:cubicBezTo>
              <a:cubicBezTo>
                <a:pt x="86703" y="1172621"/>
                <a:pt x="82830" y="1188395"/>
                <a:pt x="80690" y="1204442"/>
              </a:cubicBezTo>
              <a:cubicBezTo>
                <a:pt x="76473" y="1236070"/>
                <a:pt x="74893" y="1268002"/>
                <a:pt x="71165" y="1299692"/>
              </a:cubicBezTo>
              <a:cubicBezTo>
                <a:pt x="68542" y="1321989"/>
                <a:pt x="64119" y="1344054"/>
                <a:pt x="61640" y="1366367"/>
              </a:cubicBezTo>
              <a:cubicBezTo>
                <a:pt x="57767" y="1401222"/>
                <a:pt x="55988" y="1436287"/>
                <a:pt x="52115" y="1471142"/>
              </a:cubicBezTo>
              <a:cubicBezTo>
                <a:pt x="49636" y="1493455"/>
                <a:pt x="52630" y="1517737"/>
                <a:pt x="42590" y="1537817"/>
              </a:cubicBezTo>
              <a:cubicBezTo>
                <a:pt x="38100" y="1546797"/>
                <a:pt x="23540" y="1544167"/>
                <a:pt x="14015" y="1547342"/>
              </a:cubicBezTo>
              <a:cubicBezTo>
                <a:pt x="10840" y="1556867"/>
                <a:pt x="0" y="1566937"/>
                <a:pt x="4490" y="1575917"/>
              </a:cubicBezTo>
              <a:cubicBezTo>
                <a:pt x="8980" y="1584897"/>
                <a:pt x="23025" y="1585442"/>
                <a:pt x="33065" y="1585442"/>
              </a:cubicBezTo>
              <a:cubicBezTo>
                <a:pt x="64973" y="1585442"/>
                <a:pt x="96565" y="1579092"/>
                <a:pt x="128315" y="1575917"/>
              </a:cubicBezTo>
              <a:cubicBezTo>
                <a:pt x="338335" y="1595919"/>
                <a:pt x="264800" y="1573787"/>
                <a:pt x="356915" y="1604492"/>
              </a:cubicBezTo>
              <a:cubicBezTo>
                <a:pt x="433115" y="1601317"/>
                <a:pt x="510479" y="1608610"/>
                <a:pt x="585515" y="1594967"/>
              </a:cubicBezTo>
              <a:cubicBezTo>
                <a:pt x="596778" y="1592919"/>
                <a:pt x="571114" y="1576853"/>
                <a:pt x="566465" y="1566392"/>
              </a:cubicBezTo>
              <a:cubicBezTo>
                <a:pt x="558310" y="1548042"/>
                <a:pt x="553765" y="1528292"/>
                <a:pt x="547415" y="1509242"/>
              </a:cubicBezTo>
              <a:cubicBezTo>
                <a:pt x="546437" y="1506308"/>
                <a:pt x="533607" y="1449119"/>
                <a:pt x="528365" y="1442567"/>
              </a:cubicBezTo>
              <a:cubicBezTo>
                <a:pt x="521214" y="1433628"/>
                <a:pt x="509315" y="1429867"/>
                <a:pt x="499790" y="1423517"/>
              </a:cubicBezTo>
              <a:cubicBezTo>
                <a:pt x="466638" y="1373789"/>
                <a:pt x="490228" y="1417032"/>
                <a:pt x="471215" y="1347317"/>
              </a:cubicBezTo>
              <a:cubicBezTo>
                <a:pt x="465931" y="1327944"/>
                <a:pt x="452165" y="1290167"/>
                <a:pt x="452165" y="1290167"/>
              </a:cubicBezTo>
              <a:cubicBezTo>
                <a:pt x="448990" y="1169517"/>
                <a:pt x="450850" y="1048629"/>
                <a:pt x="442640" y="928217"/>
              </a:cubicBezTo>
              <a:cubicBezTo>
                <a:pt x="441274" y="908183"/>
                <a:pt x="423590" y="871067"/>
                <a:pt x="423590" y="871067"/>
              </a:cubicBezTo>
              <a:cubicBezTo>
                <a:pt x="420415" y="813917"/>
                <a:pt x="419247" y="756620"/>
                <a:pt x="414065" y="699617"/>
              </a:cubicBezTo>
              <a:cubicBezTo>
                <a:pt x="412880" y="686580"/>
                <a:pt x="408302" y="674056"/>
                <a:pt x="404540" y="661517"/>
              </a:cubicBezTo>
              <a:cubicBezTo>
                <a:pt x="398770" y="642283"/>
                <a:pt x="385490" y="604367"/>
                <a:pt x="385490" y="604367"/>
              </a:cubicBezTo>
              <a:cubicBezTo>
                <a:pt x="382315" y="575792"/>
                <a:pt x="380337" y="547059"/>
                <a:pt x="375965" y="518642"/>
              </a:cubicBezTo>
              <a:cubicBezTo>
                <a:pt x="373974" y="505703"/>
                <a:pt x="369007" y="493379"/>
                <a:pt x="366440" y="480542"/>
              </a:cubicBezTo>
              <a:cubicBezTo>
                <a:pt x="362652" y="461604"/>
                <a:pt x="359310" y="442556"/>
                <a:pt x="356915" y="423392"/>
              </a:cubicBezTo>
              <a:cubicBezTo>
                <a:pt x="352957" y="391730"/>
                <a:pt x="351348" y="359804"/>
                <a:pt x="347390" y="328142"/>
              </a:cubicBezTo>
              <a:cubicBezTo>
                <a:pt x="334803" y="227445"/>
                <a:pt x="338741" y="314408"/>
                <a:pt x="328340" y="194792"/>
              </a:cubicBezTo>
              <a:cubicBezTo>
                <a:pt x="324205" y="147241"/>
                <a:pt x="321990" y="99542"/>
                <a:pt x="318815" y="51917"/>
              </a:cubicBezTo>
              <a:cubicBezTo>
                <a:pt x="353426" y="0"/>
                <a:pt x="339962" y="32867"/>
                <a:pt x="309290" y="32867"/>
              </a:cubicBezTo>
              <a:cubicBezTo>
                <a:pt x="306115" y="32867"/>
                <a:pt x="309290" y="26517"/>
                <a:pt x="309290" y="23342"/>
              </a:cubicBezTo>
              <a:close/>
            </a:path>
          </a:pathLst>
        </a:custGeom>
        <a:solidFill xmlns:a="http://schemas.openxmlformats.org/drawingml/2006/main">
          <a:srgbClr xmlns:mc="http://schemas.openxmlformats.org/markup-compatibility/2006" xmlns:a14="http://schemas.microsoft.com/office/drawing/2010/main" val="FF9900" mc:Ignorable="a14" a14:legacySpreadsheetColorIndex="52">
            <a:alpha val="50000"/>
          </a:srgbClr>
        </a:solidFill>
        <a:ln xmlns:a="http://schemas.openxmlformats.org/drawingml/2006/main"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cdr:spPr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rittge" refreshedDate="37082.38827152778" createdVersion="1" recordCount="498">
  <cacheSource type="worksheet">
    <worksheetSource name="con"/>
  </cacheSource>
  <cacheFields count="3">
    <cacheField name="Contract type" numFmtId="0">
      <sharedItems containsBlank="1" count="3">
        <m/>
        <s v="FTS-1"/>
        <s v="FTS-2"/>
      </sharedItems>
    </cacheField>
    <cacheField name="Volume" numFmtId="0">
      <sharedItems containsBlank="1" containsMixedTypes="1" containsNumber="1" containsInteger="1" minValue="208" maxValue="288275"/>
    </cacheField>
    <cacheField name="Hub" numFmtId="0">
      <sharedItems containsDate="1" containsBlank="1" containsMixedTypes="1" minDate="2001-07-01T00:00:00" maxDate="1899-12-31T03:40:04" count="97">
        <d v="2001-07-01T00:00:00"/>
        <n v="26490"/>
        <s v="E. THOREAU"/>
        <s v="W. THOREAU"/>
        <n v="26606"/>
        <n v="27377"/>
        <n v="26683"/>
        <n v="27334"/>
        <n v="27495"/>
        <n v="27600"/>
        <n v="22389"/>
        <n v="22044"/>
        <n v="25071"/>
        <s v="SAN JUAN"/>
        <n v="25394"/>
        <n v="25700"/>
        <n v="27370"/>
        <n v="27371"/>
        <n v="25025"/>
        <n v="25031"/>
        <n v="25067"/>
        <n v="27651"/>
        <n v="20822"/>
        <m/>
        <s v="THOREAU"/>
        <n v="20834"/>
        <n v="22013"/>
        <n v="22027"/>
        <n v="20747"/>
        <n v="20748"/>
        <n v="20835"/>
        <n v="21986"/>
        <n v="27579"/>
        <n v="26371"/>
        <n v="26372"/>
        <n v="26758"/>
        <n v="27291"/>
        <n v="27349"/>
        <n v="22028"/>
        <n v="24754"/>
        <n v="26677"/>
        <n v="26678"/>
        <n v="26884"/>
        <n v="24809"/>
        <n v="26125"/>
        <n v="24568"/>
        <n v="24654"/>
        <n v="24924"/>
        <n v="26740"/>
        <n v="22016"/>
        <n v="22034"/>
        <n v="21991"/>
        <n v="21998"/>
        <n v="26635"/>
        <n v="21372"/>
        <n v="27104"/>
        <n v="22025"/>
        <n v="26813"/>
        <n v="27583"/>
        <n v="22042"/>
        <n v="27340"/>
        <n v="22017"/>
        <n v="21982"/>
        <n v="21165"/>
        <n v="21175"/>
        <n v="26044"/>
        <n v="26436"/>
        <n v="25841"/>
        <n v="26511"/>
        <n v="24927"/>
        <n v="22036"/>
        <n v="24194"/>
        <n v="25397"/>
        <n v="27047"/>
        <n v="26819"/>
        <n v="27496"/>
        <n v="24198"/>
        <n v="22001"/>
        <n v="24670"/>
        <n v="21997"/>
        <n v="26816"/>
        <n v="27293"/>
        <n v="27342"/>
        <n v="8255"/>
        <n v="20715"/>
        <n v="26719"/>
        <n v="24669"/>
        <n v="22037"/>
        <n v="27252"/>
        <n v="22020"/>
        <n v="25923"/>
        <n v="25924"/>
        <n v="27344"/>
        <n v="26960"/>
        <n v="27161"/>
        <n v="24925"/>
        <n v="274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8">
  <r>
    <x v="0"/>
    <s v="O"/>
    <x v="0"/>
  </r>
  <r>
    <x v="1"/>
    <s v="FTS-1"/>
    <x v="1"/>
  </r>
  <r>
    <x v="1"/>
    <n v="184250"/>
    <x v="2"/>
  </r>
  <r>
    <x v="1"/>
    <n v="184254"/>
    <x v="2"/>
  </r>
  <r>
    <x v="1"/>
    <n v="184181"/>
    <x v="2"/>
  </r>
  <r>
    <x v="1"/>
    <n v="184248"/>
    <x v="2"/>
  </r>
  <r>
    <x v="1"/>
    <n v="184264"/>
    <x v="2"/>
  </r>
  <r>
    <x v="1"/>
    <n v="29684"/>
    <x v="2"/>
  </r>
  <r>
    <x v="1"/>
    <n v="208"/>
    <x v="3"/>
  </r>
  <r>
    <x v="1"/>
    <s v="FTS-1"/>
    <x v="1"/>
  </r>
  <r>
    <x v="1"/>
    <n v="184250"/>
    <x v="2"/>
  </r>
  <r>
    <x v="1"/>
    <n v="184254"/>
    <x v="2"/>
  </r>
  <r>
    <x v="1"/>
    <n v="184181"/>
    <x v="2"/>
  </r>
  <r>
    <x v="1"/>
    <n v="184248"/>
    <x v="2"/>
  </r>
  <r>
    <x v="1"/>
    <n v="184264"/>
    <x v="2"/>
  </r>
  <r>
    <x v="1"/>
    <n v="29684"/>
    <x v="2"/>
  </r>
  <r>
    <x v="1"/>
    <n v="208"/>
    <x v="3"/>
  </r>
  <r>
    <x v="1"/>
    <s v="FTS-1"/>
    <x v="4"/>
  </r>
  <r>
    <x v="1"/>
    <n v="184238"/>
    <x v="2"/>
  </r>
  <r>
    <x v="1"/>
    <n v="184250"/>
    <x v="2"/>
  </r>
  <r>
    <x v="1"/>
    <n v="120775"/>
    <x v="2"/>
  </r>
  <r>
    <x v="1"/>
    <n v="217057"/>
    <x v="2"/>
  </r>
  <r>
    <x v="1"/>
    <n v="172249"/>
    <x v="2"/>
  </r>
  <r>
    <x v="1"/>
    <s v="FTS-1"/>
    <x v="4"/>
  </r>
  <r>
    <x v="1"/>
    <n v="184238"/>
    <x v="2"/>
  </r>
  <r>
    <x v="1"/>
    <n v="184250"/>
    <x v="2"/>
  </r>
  <r>
    <x v="1"/>
    <n v="120775"/>
    <x v="2"/>
  </r>
  <r>
    <x v="1"/>
    <n v="217057"/>
    <x v="2"/>
  </r>
  <r>
    <x v="1"/>
    <n v="172249"/>
    <x v="2"/>
  </r>
  <r>
    <x v="1"/>
    <s v="FTS-1"/>
    <x v="5"/>
  </r>
  <r>
    <x v="1"/>
    <n v="184248"/>
    <x v="2"/>
  </r>
  <r>
    <x v="1"/>
    <n v="172249"/>
    <x v="2"/>
  </r>
  <r>
    <x v="1"/>
    <s v="FTS-1"/>
    <x v="6"/>
  </r>
  <r>
    <x v="1"/>
    <n v="105013"/>
    <x v="2"/>
  </r>
  <r>
    <x v="1"/>
    <n v="208"/>
    <x v="3"/>
  </r>
  <r>
    <x v="1"/>
    <s v="FTS-1"/>
    <x v="7"/>
  </r>
  <r>
    <x v="1"/>
    <n v="105013"/>
    <x v="2"/>
  </r>
  <r>
    <x v="1"/>
    <n v="39815"/>
    <x v="3"/>
  </r>
  <r>
    <x v="1"/>
    <s v="FTS-1"/>
    <x v="8"/>
  </r>
  <r>
    <x v="1"/>
    <n v="105015"/>
    <x v="2"/>
  </r>
  <r>
    <x v="1"/>
    <n v="105013"/>
    <x v="2"/>
  </r>
  <r>
    <x v="1"/>
    <n v="12585"/>
    <x v="2"/>
  </r>
  <r>
    <x v="1"/>
    <n v="35132"/>
    <x v="2"/>
  </r>
  <r>
    <x v="1"/>
    <s v="FTS-1"/>
    <x v="9"/>
  </r>
  <r>
    <x v="1"/>
    <n v="184231"/>
    <x v="2"/>
  </r>
  <r>
    <x v="1"/>
    <n v="12585"/>
    <x v="2"/>
  </r>
  <r>
    <x v="2"/>
    <s v="FTS-2"/>
    <x v="10"/>
  </r>
  <r>
    <x v="2"/>
    <n v="105014"/>
    <x v="2"/>
  </r>
  <r>
    <x v="2"/>
    <n v="34234"/>
    <x v="2"/>
  </r>
  <r>
    <x v="2"/>
    <s v="FTS-2"/>
    <x v="11"/>
  </r>
  <r>
    <x v="2"/>
    <n v="105014"/>
    <x v="2"/>
  </r>
  <r>
    <x v="2"/>
    <n v="34234"/>
    <x v="2"/>
  </r>
  <r>
    <x v="2"/>
    <n v="34233"/>
    <x v="2"/>
  </r>
  <r>
    <x v="1"/>
    <s v="FTS-1"/>
    <x v="12"/>
  </r>
  <r>
    <x v="1"/>
    <n v="89310"/>
    <x v="13"/>
  </r>
  <r>
    <x v="1"/>
    <n v="208464"/>
    <x v="13"/>
  </r>
  <r>
    <x v="1"/>
    <n v="208"/>
    <x v="3"/>
  </r>
  <r>
    <x v="1"/>
    <s v="FTS-1"/>
    <x v="14"/>
  </r>
  <r>
    <x v="1"/>
    <n v="105014"/>
    <x v="2"/>
  </r>
  <r>
    <x v="1"/>
    <n v="60642"/>
    <x v="2"/>
  </r>
  <r>
    <x v="1"/>
    <s v="FTS-1"/>
    <x v="15"/>
  </r>
  <r>
    <x v="1"/>
    <n v="89310"/>
    <x v="13"/>
  </r>
  <r>
    <x v="1"/>
    <n v="208"/>
    <x v="3"/>
  </r>
  <r>
    <x v="1"/>
    <s v="FTS-1"/>
    <x v="16"/>
  </r>
  <r>
    <x v="1"/>
    <n v="208464"/>
    <x v="13"/>
  </r>
  <r>
    <x v="1"/>
    <n v="205067"/>
    <x v="13"/>
  </r>
  <r>
    <x v="1"/>
    <s v="FTS-1"/>
    <x v="17"/>
  </r>
  <r>
    <x v="1"/>
    <n v="103209"/>
    <x v="13"/>
  </r>
  <r>
    <x v="1"/>
    <n v="205067"/>
    <x v="13"/>
  </r>
  <r>
    <x v="1"/>
    <s v="FTS-1"/>
    <x v="18"/>
  </r>
  <r>
    <x v="1"/>
    <n v="89310"/>
    <x v="13"/>
  </r>
  <r>
    <x v="1"/>
    <n v="34476"/>
    <x v="2"/>
  </r>
  <r>
    <x v="1"/>
    <n v="217057"/>
    <x v="2"/>
  </r>
  <r>
    <x v="1"/>
    <s v="FTS-1"/>
    <x v="19"/>
  </r>
  <r>
    <x v="1"/>
    <n v="105014"/>
    <x v="2"/>
  </r>
  <r>
    <x v="1"/>
    <n v="109734"/>
    <x v="2"/>
  </r>
  <r>
    <x v="1"/>
    <n v="60642"/>
    <x v="2"/>
  </r>
  <r>
    <x v="1"/>
    <n v="22712"/>
    <x v="2"/>
  </r>
  <r>
    <x v="1"/>
    <s v="FTS-1"/>
    <x v="20"/>
  </r>
  <r>
    <x v="1"/>
    <n v="205062"/>
    <x v="13"/>
  </r>
  <r>
    <x v="1"/>
    <n v="205064"/>
    <x v="13"/>
  </r>
  <r>
    <x v="1"/>
    <s v="FTS-1"/>
    <x v="21"/>
  </r>
  <r>
    <x v="1"/>
    <n v="205063"/>
    <x v="13"/>
  </r>
  <r>
    <x v="1"/>
    <n v="205064"/>
    <x v="13"/>
  </r>
  <r>
    <x v="1"/>
    <s v="FTS-1"/>
    <x v="22"/>
  </r>
  <r>
    <x v="1"/>
    <m/>
    <x v="23"/>
  </r>
  <r>
    <x v="1"/>
    <n v="68151"/>
    <x v="24"/>
  </r>
  <r>
    <x v="1"/>
    <n v="254058"/>
    <x v="3"/>
  </r>
  <r>
    <x v="1"/>
    <n v="282475"/>
    <x v="3"/>
  </r>
  <r>
    <x v="1"/>
    <n v="217459"/>
    <x v="3"/>
  </r>
  <r>
    <x v="1"/>
    <n v="217460"/>
    <x v="3"/>
  </r>
  <r>
    <x v="1"/>
    <n v="68280"/>
    <x v="3"/>
  </r>
  <r>
    <x v="1"/>
    <n v="157188"/>
    <x v="3"/>
  </r>
  <r>
    <x v="1"/>
    <n v="162713"/>
    <x v="3"/>
  </r>
  <r>
    <x v="1"/>
    <n v="157269"/>
    <x v="3"/>
  </r>
  <r>
    <x v="1"/>
    <s v="FTS-1"/>
    <x v="22"/>
  </r>
  <r>
    <x v="1"/>
    <m/>
    <x v="23"/>
  </r>
  <r>
    <x v="1"/>
    <n v="68151"/>
    <x v="24"/>
  </r>
  <r>
    <x v="1"/>
    <n v="254058"/>
    <x v="3"/>
  </r>
  <r>
    <x v="1"/>
    <n v="162713"/>
    <x v="3"/>
  </r>
  <r>
    <x v="1"/>
    <s v="FTS-1"/>
    <x v="25"/>
  </r>
  <r>
    <x v="1"/>
    <n v="89310"/>
    <x v="13"/>
  </r>
  <r>
    <x v="1"/>
    <n v="68151"/>
    <x v="24"/>
  </r>
  <r>
    <x v="1"/>
    <s v="FTS-1"/>
    <x v="25"/>
  </r>
  <r>
    <x v="1"/>
    <n v="89310"/>
    <x v="13"/>
  </r>
  <r>
    <x v="1"/>
    <n v="68151"/>
    <x v="24"/>
  </r>
  <r>
    <x v="2"/>
    <s v="FTS-2"/>
    <x v="26"/>
  </r>
  <r>
    <x v="2"/>
    <n v="105014"/>
    <x v="2"/>
  </r>
  <r>
    <x v="2"/>
    <n v="22537"/>
    <x v="2"/>
  </r>
  <r>
    <x v="2"/>
    <s v="FTS-2"/>
    <x v="27"/>
  </r>
  <r>
    <x v="2"/>
    <n v="105014"/>
    <x v="2"/>
  </r>
  <r>
    <x v="2"/>
    <n v="34380"/>
    <x v="2"/>
  </r>
  <r>
    <x v="1"/>
    <s v="FTS-1"/>
    <x v="28"/>
  </r>
  <r>
    <x v="1"/>
    <n v="68151"/>
    <x v="24"/>
  </r>
  <r>
    <x v="1"/>
    <n v="208"/>
    <x v="3"/>
  </r>
  <r>
    <x v="1"/>
    <s v="FTS-1"/>
    <x v="29"/>
  </r>
  <r>
    <x v="1"/>
    <n v="68151"/>
    <x v="24"/>
  </r>
  <r>
    <x v="1"/>
    <n v="208"/>
    <x v="3"/>
  </r>
  <r>
    <x v="1"/>
    <s v="FTS-1"/>
    <x v="30"/>
  </r>
  <r>
    <x v="1"/>
    <n v="89310"/>
    <x v="13"/>
  </r>
  <r>
    <x v="1"/>
    <n v="68151"/>
    <x v="24"/>
  </r>
  <r>
    <x v="2"/>
    <s v="FTS-2"/>
    <x v="31"/>
  </r>
  <r>
    <x v="2"/>
    <n v="105014"/>
    <x v="2"/>
  </r>
  <r>
    <x v="2"/>
    <n v="34381"/>
    <x v="2"/>
  </r>
  <r>
    <x v="1"/>
    <s v="FTS-1"/>
    <x v="32"/>
  </r>
  <r>
    <x v="1"/>
    <n v="184231"/>
    <x v="2"/>
  </r>
  <r>
    <x v="1"/>
    <n v="22712"/>
    <x v="2"/>
  </r>
  <r>
    <x v="1"/>
    <s v="FTS-1"/>
    <x v="33"/>
  </r>
  <r>
    <x v="1"/>
    <n v="89310"/>
    <x v="13"/>
  </r>
  <r>
    <x v="1"/>
    <n v="68151"/>
    <x v="24"/>
  </r>
  <r>
    <x v="1"/>
    <s v="FTS-1"/>
    <x v="34"/>
  </r>
  <r>
    <x v="1"/>
    <n v="68151"/>
    <x v="24"/>
  </r>
  <r>
    <x v="1"/>
    <n v="39815"/>
    <x v="3"/>
  </r>
  <r>
    <x v="1"/>
    <s v="FTS-1"/>
    <x v="35"/>
  </r>
  <r>
    <x v="1"/>
    <n v="105015"/>
    <x v="2"/>
  </r>
  <r>
    <x v="1"/>
    <n v="105014"/>
    <x v="2"/>
  </r>
  <r>
    <x v="1"/>
    <n v="105013"/>
    <x v="2"/>
  </r>
  <r>
    <x v="1"/>
    <n v="208"/>
    <x v="3"/>
  </r>
  <r>
    <x v="1"/>
    <s v="FTS-1"/>
    <x v="36"/>
  </r>
  <r>
    <x v="1"/>
    <n v="105013"/>
    <x v="2"/>
  </r>
  <r>
    <x v="1"/>
    <n v="34476"/>
    <x v="2"/>
  </r>
  <r>
    <x v="1"/>
    <s v="FTS-1"/>
    <x v="37"/>
  </r>
  <r>
    <x v="1"/>
    <n v="184231"/>
    <x v="2"/>
  </r>
  <r>
    <x v="1"/>
    <n v="34476"/>
    <x v="2"/>
  </r>
  <r>
    <x v="2"/>
    <s v="FTS-2"/>
    <x v="38"/>
  </r>
  <r>
    <x v="2"/>
    <n v="105014"/>
    <x v="2"/>
  </r>
  <r>
    <x v="2"/>
    <n v="14621"/>
    <x v="2"/>
  </r>
  <r>
    <x v="1"/>
    <s v="FTS-1"/>
    <x v="39"/>
  </r>
  <r>
    <x v="1"/>
    <m/>
    <x v="23"/>
  </r>
  <r>
    <x v="1"/>
    <n v="105015"/>
    <x v="2"/>
  </r>
  <r>
    <x v="1"/>
    <n v="14621"/>
    <x v="2"/>
  </r>
  <r>
    <x v="1"/>
    <s v="FTS-1"/>
    <x v="40"/>
  </r>
  <r>
    <x v="1"/>
    <n v="89310"/>
    <x v="13"/>
  </r>
  <r>
    <x v="1"/>
    <n v="68151"/>
    <x v="24"/>
  </r>
  <r>
    <x v="1"/>
    <s v="FTS-1"/>
    <x v="41"/>
  </r>
  <r>
    <x v="1"/>
    <n v="68151"/>
    <x v="24"/>
  </r>
  <r>
    <x v="1"/>
    <n v="39815"/>
    <x v="3"/>
  </r>
  <r>
    <x v="1"/>
    <s v="FTS-1"/>
    <x v="42"/>
  </r>
  <r>
    <x v="1"/>
    <n v="105017"/>
    <x v="13"/>
  </r>
  <r>
    <x v="1"/>
    <n v="208"/>
    <x v="3"/>
  </r>
  <r>
    <x v="1"/>
    <s v="FTS-1"/>
    <x v="43"/>
  </r>
  <r>
    <x v="1"/>
    <n v="89310"/>
    <x v="13"/>
  </r>
  <r>
    <x v="1"/>
    <n v="12585"/>
    <x v="2"/>
  </r>
  <r>
    <x v="1"/>
    <s v="FTS-1"/>
    <x v="44"/>
  </r>
  <r>
    <x v="1"/>
    <n v="89310"/>
    <x v="13"/>
  </r>
  <r>
    <x v="1"/>
    <n v="208"/>
    <x v="3"/>
  </r>
  <r>
    <x v="1"/>
    <s v="FTS-1"/>
    <x v="45"/>
  </r>
  <r>
    <x v="1"/>
    <m/>
    <x v="23"/>
  </r>
  <r>
    <x v="1"/>
    <n v="208464"/>
    <x v="13"/>
  </r>
  <r>
    <x v="1"/>
    <n v="217057"/>
    <x v="2"/>
  </r>
  <r>
    <x v="1"/>
    <n v="12585"/>
    <x v="2"/>
  </r>
  <r>
    <x v="1"/>
    <s v="FTS-1"/>
    <x v="46"/>
  </r>
  <r>
    <x v="1"/>
    <n v="208464"/>
    <x v="13"/>
  </r>
  <r>
    <x v="1"/>
    <n v="217057"/>
    <x v="2"/>
  </r>
  <r>
    <x v="1"/>
    <s v="FTS-1"/>
    <x v="47"/>
  </r>
  <r>
    <x v="1"/>
    <n v="205062"/>
    <x v="13"/>
  </r>
  <r>
    <x v="1"/>
    <n v="205064"/>
    <x v="13"/>
  </r>
  <r>
    <x v="1"/>
    <s v="FTS-1"/>
    <x v="48"/>
  </r>
  <r>
    <x v="1"/>
    <n v="105013"/>
    <x v="2"/>
  </r>
  <r>
    <x v="1"/>
    <n v="217057"/>
    <x v="2"/>
  </r>
  <r>
    <x v="2"/>
    <s v="FTS-2"/>
    <x v="49"/>
  </r>
  <r>
    <x v="2"/>
    <n v="105014"/>
    <x v="2"/>
  </r>
  <r>
    <x v="2"/>
    <n v="34365"/>
    <x v="2"/>
  </r>
  <r>
    <x v="2"/>
    <s v="FTS-2"/>
    <x v="50"/>
  </r>
  <r>
    <x v="2"/>
    <n v="105014"/>
    <x v="2"/>
  </r>
  <r>
    <x v="2"/>
    <n v="34243"/>
    <x v="2"/>
  </r>
  <r>
    <x v="2"/>
    <s v="FTS-2"/>
    <x v="51"/>
  </r>
  <r>
    <x v="2"/>
    <n v="105014"/>
    <x v="2"/>
  </r>
  <r>
    <x v="2"/>
    <n v="34357"/>
    <x v="2"/>
  </r>
  <r>
    <x v="2"/>
    <s v="FTS-2"/>
    <x v="52"/>
  </r>
  <r>
    <x v="2"/>
    <n v="105014"/>
    <x v="2"/>
  </r>
  <r>
    <x v="2"/>
    <n v="34294"/>
    <x v="2"/>
  </r>
  <r>
    <x v="1"/>
    <s v="FTS-1"/>
    <x v="53"/>
  </r>
  <r>
    <x v="1"/>
    <n v="105013"/>
    <x v="2"/>
  </r>
  <r>
    <x v="1"/>
    <n v="68280"/>
    <x v="3"/>
  </r>
  <r>
    <x v="2"/>
    <s v="FTS-2"/>
    <x v="54"/>
  </r>
  <r>
    <x v="2"/>
    <n v="89307"/>
    <x v="13"/>
  </r>
  <r>
    <x v="2"/>
    <n v="68364"/>
    <x v="13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2"/>
    <s v="FTS-2"/>
    <x v="56"/>
  </r>
  <r>
    <x v="2"/>
    <n v="105014"/>
    <x v="2"/>
  </r>
  <r>
    <x v="2"/>
    <n v="34352"/>
    <x v="2"/>
  </r>
  <r>
    <x v="1"/>
    <s v="FTS-1"/>
    <x v="57"/>
  </r>
  <r>
    <x v="1"/>
    <m/>
    <x v="23"/>
  </r>
  <r>
    <x v="1"/>
    <n v="89310"/>
    <x v="13"/>
  </r>
  <r>
    <x v="1"/>
    <n v="220784"/>
    <x v="3"/>
  </r>
  <r>
    <x v="1"/>
    <s v="FTS-1"/>
    <x v="58"/>
  </r>
  <r>
    <x v="1"/>
    <m/>
    <x v="23"/>
  </r>
  <r>
    <x v="1"/>
    <n v="220784"/>
    <x v="3"/>
  </r>
  <r>
    <x v="1"/>
    <n v="288275"/>
    <x v="3"/>
  </r>
  <r>
    <x v="1"/>
    <s v="FTS-1"/>
    <x v="58"/>
  </r>
  <r>
    <x v="1"/>
    <m/>
    <x v="23"/>
  </r>
  <r>
    <x v="1"/>
    <n v="220784"/>
    <x v="3"/>
  </r>
  <r>
    <x v="1"/>
    <n v="288275"/>
    <x v="3"/>
  </r>
  <r>
    <x v="2"/>
    <s v="FTS-2"/>
    <x v="59"/>
  </r>
  <r>
    <x v="2"/>
    <n v="105014"/>
    <x v="2"/>
  </r>
  <r>
    <x v="2"/>
    <n v="34241"/>
    <x v="2"/>
  </r>
  <r>
    <x v="1"/>
    <s v="FTS-1"/>
    <x v="60"/>
  </r>
  <r>
    <x v="1"/>
    <n v="105013"/>
    <x v="2"/>
  </r>
  <r>
    <x v="1"/>
    <n v="39815"/>
    <x v="3"/>
  </r>
  <r>
    <x v="1"/>
    <n v="208"/>
    <x v="3"/>
  </r>
  <r>
    <x v="2"/>
    <s v="FTS-2"/>
    <x v="61"/>
  </r>
  <r>
    <x v="2"/>
    <n v="105014"/>
    <x v="2"/>
  </r>
  <r>
    <x v="2"/>
    <n v="34341"/>
    <x v="2"/>
  </r>
  <r>
    <x v="2"/>
    <n v="36570"/>
    <x v="2"/>
  </r>
  <r>
    <x v="2"/>
    <n v="34367"/>
    <x v="2"/>
  </r>
  <r>
    <x v="2"/>
    <n v="34354"/>
    <x v="2"/>
  </r>
  <r>
    <x v="2"/>
    <n v="34353"/>
    <x v="2"/>
  </r>
  <r>
    <x v="2"/>
    <n v="39472"/>
    <x v="2"/>
  </r>
  <r>
    <x v="2"/>
    <n v="34366"/>
    <x v="2"/>
  </r>
  <r>
    <x v="2"/>
    <n v="34361"/>
    <x v="2"/>
  </r>
  <r>
    <x v="2"/>
    <n v="39473"/>
    <x v="2"/>
  </r>
  <r>
    <x v="2"/>
    <n v="34363"/>
    <x v="2"/>
  </r>
  <r>
    <x v="2"/>
    <n v="34348"/>
    <x v="2"/>
  </r>
  <r>
    <x v="2"/>
    <n v="92602"/>
    <x v="2"/>
  </r>
  <r>
    <x v="2"/>
    <n v="34378"/>
    <x v="2"/>
  </r>
  <r>
    <x v="2"/>
    <n v="34246"/>
    <x v="2"/>
  </r>
  <r>
    <x v="2"/>
    <n v="34244"/>
    <x v="2"/>
  </r>
  <r>
    <x v="2"/>
    <n v="34355"/>
    <x v="2"/>
  </r>
  <r>
    <x v="2"/>
    <n v="34362"/>
    <x v="2"/>
  </r>
  <r>
    <x v="2"/>
    <n v="34360"/>
    <x v="2"/>
  </r>
  <r>
    <x v="2"/>
    <n v="39465"/>
    <x v="2"/>
  </r>
  <r>
    <x v="2"/>
    <n v="34340"/>
    <x v="2"/>
  </r>
  <r>
    <x v="2"/>
    <n v="34264"/>
    <x v="2"/>
  </r>
  <r>
    <x v="2"/>
    <n v="34359"/>
    <x v="2"/>
  </r>
  <r>
    <x v="2"/>
    <s v="FTS-2"/>
    <x v="62"/>
  </r>
  <r>
    <x v="2"/>
    <n v="105014"/>
    <x v="2"/>
  </r>
  <r>
    <x v="2"/>
    <n v="34375"/>
    <x v="2"/>
  </r>
  <r>
    <x v="1"/>
    <s v="FTS-1"/>
    <x v="63"/>
  </r>
  <r>
    <x v="1"/>
    <n v="68151"/>
    <x v="24"/>
  </r>
  <r>
    <x v="1"/>
    <n v="39815"/>
    <x v="3"/>
  </r>
  <r>
    <x v="1"/>
    <s v="FTS-1"/>
    <x v="63"/>
  </r>
  <r>
    <x v="1"/>
    <n v="68151"/>
    <x v="24"/>
  </r>
  <r>
    <x v="1"/>
    <n v="39815"/>
    <x v="3"/>
  </r>
  <r>
    <x v="1"/>
    <s v="FTS-1"/>
    <x v="64"/>
  </r>
  <r>
    <x v="1"/>
    <n v="89310"/>
    <x v="13"/>
  </r>
  <r>
    <x v="1"/>
    <n v="68151"/>
    <x v="24"/>
  </r>
  <r>
    <x v="1"/>
    <s v="FTS-1"/>
    <x v="64"/>
  </r>
  <r>
    <x v="1"/>
    <n v="89310"/>
    <x v="13"/>
  </r>
  <r>
    <x v="1"/>
    <n v="68151"/>
    <x v="24"/>
  </r>
  <r>
    <x v="1"/>
    <s v="FTS-1"/>
    <x v="65"/>
  </r>
  <r>
    <x v="1"/>
    <m/>
    <x v="23"/>
  </r>
  <r>
    <x v="1"/>
    <n v="205059"/>
    <x v="13"/>
  </r>
  <r>
    <x v="1"/>
    <n v="205064"/>
    <x v="13"/>
  </r>
  <r>
    <x v="1"/>
    <s v="FTS-1"/>
    <x v="66"/>
  </r>
  <r>
    <x v="1"/>
    <m/>
    <x v="23"/>
  </r>
  <r>
    <x v="1"/>
    <n v="205059"/>
    <x v="13"/>
  </r>
  <r>
    <x v="1"/>
    <n v="205064"/>
    <x v="13"/>
  </r>
  <r>
    <x v="1"/>
    <s v="FTS-1"/>
    <x v="67"/>
  </r>
  <r>
    <x v="1"/>
    <n v="14398"/>
    <x v="2"/>
  </r>
  <r>
    <x v="1"/>
    <n v="105013"/>
    <x v="2"/>
  </r>
  <r>
    <x v="1"/>
    <n v="39815"/>
    <x v="3"/>
  </r>
  <r>
    <x v="1"/>
    <n v="208"/>
    <x v="3"/>
  </r>
  <r>
    <x v="1"/>
    <s v="FTS-1"/>
    <x v="68"/>
  </r>
  <r>
    <x v="1"/>
    <n v="105015"/>
    <x v="2"/>
  </r>
  <r>
    <x v="1"/>
    <n v="105013"/>
    <x v="2"/>
  </r>
  <r>
    <x v="1"/>
    <n v="39815"/>
    <x v="3"/>
  </r>
  <r>
    <x v="1"/>
    <n v="208"/>
    <x v="3"/>
  </r>
  <r>
    <x v="1"/>
    <s v="FTS-1"/>
    <x v="69"/>
  </r>
  <r>
    <x v="1"/>
    <n v="205062"/>
    <x v="13"/>
  </r>
  <r>
    <x v="1"/>
    <n v="205067"/>
    <x v="13"/>
  </r>
  <r>
    <x v="2"/>
    <s v="FTS-2"/>
    <x v="70"/>
  </r>
  <r>
    <x v="2"/>
    <n v="105014"/>
    <x v="2"/>
  </r>
  <r>
    <x v="2"/>
    <n v="34329"/>
    <x v="2"/>
  </r>
  <r>
    <x v="2"/>
    <n v="34250"/>
    <x v="2"/>
  </r>
  <r>
    <x v="1"/>
    <s v="FTS-1"/>
    <x v="71"/>
  </r>
  <r>
    <x v="1"/>
    <n v="126995"/>
    <x v="2"/>
  </r>
  <r>
    <x v="1"/>
    <n v="34476"/>
    <x v="2"/>
  </r>
  <r>
    <x v="1"/>
    <s v="FTS-1"/>
    <x v="72"/>
  </r>
  <r>
    <x v="1"/>
    <n v="205062"/>
    <x v="13"/>
  </r>
  <r>
    <x v="1"/>
    <n v="205064"/>
    <x v="13"/>
  </r>
  <r>
    <x v="1"/>
    <s v="FTS-1"/>
    <x v="73"/>
  </r>
  <r>
    <x v="1"/>
    <n v="103209"/>
    <x v="13"/>
  </r>
  <r>
    <x v="1"/>
    <n v="205067"/>
    <x v="13"/>
  </r>
  <r>
    <x v="1"/>
    <s v="FTS-1"/>
    <x v="73"/>
  </r>
  <r>
    <x v="1"/>
    <n v="103209"/>
    <x v="13"/>
  </r>
  <r>
    <x v="1"/>
    <n v="205067"/>
    <x v="13"/>
  </r>
  <r>
    <x v="1"/>
    <s v="FTS-1"/>
    <x v="74"/>
  </r>
  <r>
    <x v="1"/>
    <n v="105015"/>
    <x v="2"/>
  </r>
  <r>
    <x v="1"/>
    <n v="208"/>
    <x v="3"/>
  </r>
  <r>
    <x v="1"/>
    <s v="FTS-1"/>
    <x v="75"/>
  </r>
  <r>
    <x v="1"/>
    <n v="105017"/>
    <x v="13"/>
  </r>
  <r>
    <x v="1"/>
    <s v=" "/>
    <x v="13"/>
  </r>
  <r>
    <x v="1"/>
    <s v="FTS-1"/>
    <x v="76"/>
  </r>
  <r>
    <x v="1"/>
    <n v="105013"/>
    <x v="2"/>
  </r>
  <r>
    <x v="1"/>
    <n v="172247"/>
    <x v="2"/>
  </r>
  <r>
    <x v="2"/>
    <s v="FTS-2"/>
    <x v="77"/>
  </r>
  <r>
    <x v="2"/>
    <n v="105014"/>
    <x v="2"/>
  </r>
  <r>
    <x v="2"/>
    <n v="34376"/>
    <x v="2"/>
  </r>
  <r>
    <x v="1"/>
    <s v="FTS-1"/>
    <x v="78"/>
  </r>
  <r>
    <x v="1"/>
    <n v="89310"/>
    <x v="13"/>
  </r>
  <r>
    <x v="1"/>
    <n v="39815"/>
    <x v="3"/>
  </r>
  <r>
    <x v="2"/>
    <s v="FTS-2"/>
    <x v="79"/>
  </r>
  <r>
    <x v="2"/>
    <n v="105014"/>
    <x v="2"/>
  </r>
  <r>
    <x v="2"/>
    <n v="34253"/>
    <x v="2"/>
  </r>
  <r>
    <x v="1"/>
    <s v="FTS-1"/>
    <x v="80"/>
  </r>
  <r>
    <x v="1"/>
    <n v="89310"/>
    <x v="13"/>
  </r>
  <r>
    <x v="1"/>
    <n v="208"/>
    <x v="3"/>
  </r>
  <r>
    <x v="1"/>
    <s v="FTS-1"/>
    <x v="81"/>
  </r>
  <r>
    <x v="1"/>
    <n v="105015"/>
    <x v="2"/>
  </r>
  <r>
    <x v="1"/>
    <n v="105013"/>
    <x v="2"/>
  </r>
  <r>
    <x v="1"/>
    <n v="39815"/>
    <x v="3"/>
  </r>
  <r>
    <x v="1"/>
    <n v="208"/>
    <x v="3"/>
  </r>
  <r>
    <x v="1"/>
    <s v="FTS-1"/>
    <x v="82"/>
  </r>
  <r>
    <x v="1"/>
    <n v="205059"/>
    <x v="13"/>
  </r>
  <r>
    <x v="1"/>
    <n v="205064"/>
    <x v="13"/>
  </r>
  <r>
    <x v="1"/>
    <s v="FTS-1"/>
    <x v="83"/>
  </r>
  <r>
    <x v="1"/>
    <n v="184248"/>
    <x v="2"/>
  </r>
  <r>
    <x v="1"/>
    <n v="105015"/>
    <x v="2"/>
  </r>
  <r>
    <x v="1"/>
    <n v="34476"/>
    <x v="2"/>
  </r>
  <r>
    <x v="1"/>
    <n v="105014"/>
    <x v="2"/>
  </r>
  <r>
    <x v="1"/>
    <n v="42791"/>
    <x v="2"/>
  </r>
  <r>
    <x v="1"/>
    <n v="120850"/>
    <x v="2"/>
  </r>
  <r>
    <x v="1"/>
    <n v="105013"/>
    <x v="2"/>
  </r>
  <r>
    <x v="1"/>
    <n v="208"/>
    <x v="3"/>
  </r>
  <r>
    <x v="1"/>
    <s v="FTS-1"/>
    <x v="83"/>
  </r>
  <r>
    <x v="1"/>
    <n v="184248"/>
    <x v="2"/>
  </r>
  <r>
    <x v="1"/>
    <n v="105015"/>
    <x v="2"/>
  </r>
  <r>
    <x v="1"/>
    <n v="34476"/>
    <x v="2"/>
  </r>
  <r>
    <x v="1"/>
    <n v="105014"/>
    <x v="2"/>
  </r>
  <r>
    <x v="1"/>
    <n v="42791"/>
    <x v="2"/>
  </r>
  <r>
    <x v="1"/>
    <n v="120850"/>
    <x v="2"/>
  </r>
  <r>
    <x v="1"/>
    <n v="105013"/>
    <x v="2"/>
  </r>
  <r>
    <x v="1"/>
    <n v="208"/>
    <x v="3"/>
  </r>
  <r>
    <x v="1"/>
    <s v="FTS-1"/>
    <x v="84"/>
  </r>
  <r>
    <x v="1"/>
    <n v="89310"/>
    <x v="13"/>
  </r>
  <r>
    <x v="1"/>
    <n v="68151"/>
    <x v="24"/>
  </r>
  <r>
    <x v="1"/>
    <s v="FTS-1"/>
    <x v="85"/>
  </r>
  <r>
    <x v="1"/>
    <m/>
    <x v="23"/>
  </r>
  <r>
    <x v="1"/>
    <n v="89310"/>
    <x v="13"/>
  </r>
  <r>
    <x v="1"/>
    <n v="208"/>
    <x v="3"/>
  </r>
  <r>
    <x v="1"/>
    <s v="FTS-1"/>
    <x v="86"/>
  </r>
  <r>
    <x v="1"/>
    <m/>
    <x v="23"/>
  </r>
  <r>
    <x v="1"/>
    <n v="103209"/>
    <x v="13"/>
  </r>
  <r>
    <x v="1"/>
    <n v="205067"/>
    <x v="13"/>
  </r>
  <r>
    <x v="2"/>
    <s v="FTS-2"/>
    <x v="87"/>
  </r>
  <r>
    <x v="2"/>
    <n v="105014"/>
    <x v="2"/>
  </r>
  <r>
    <x v="2"/>
    <n v="157264"/>
    <x v="3"/>
  </r>
  <r>
    <x v="1"/>
    <s v="FTS-1"/>
    <x v="88"/>
  </r>
  <r>
    <x v="1"/>
    <n v="105013"/>
    <x v="2"/>
  </r>
  <r>
    <x v="1"/>
    <n v="284747"/>
    <x v="3"/>
  </r>
  <r>
    <x v="1"/>
    <s v="FTS-1"/>
    <x v="88"/>
  </r>
  <r>
    <x v="1"/>
    <n v="105013"/>
    <x v="2"/>
  </r>
  <r>
    <x v="1"/>
    <n v="284747"/>
    <x v="3"/>
  </r>
  <r>
    <x v="1"/>
    <s v="FTS-1"/>
    <x v="88"/>
  </r>
  <r>
    <x v="1"/>
    <n v="105013"/>
    <x v="2"/>
  </r>
  <r>
    <x v="1"/>
    <n v="284747"/>
    <x v="3"/>
  </r>
  <r>
    <x v="1"/>
    <s v="FTS-1"/>
    <x v="88"/>
  </r>
  <r>
    <x v="1"/>
    <n v="105013"/>
    <x v="2"/>
  </r>
  <r>
    <x v="1"/>
    <n v="284747"/>
    <x v="3"/>
  </r>
  <r>
    <x v="1"/>
    <s v="FTS-1"/>
    <x v="88"/>
  </r>
  <r>
    <x v="1"/>
    <n v="105013"/>
    <x v="2"/>
  </r>
  <r>
    <x v="1"/>
    <n v="284747"/>
    <x v="3"/>
  </r>
  <r>
    <x v="1"/>
    <s v="FTS-1"/>
    <x v="88"/>
  </r>
  <r>
    <x v="1"/>
    <n v="105013"/>
    <x v="2"/>
  </r>
  <r>
    <x v="1"/>
    <n v="284747"/>
    <x v="3"/>
  </r>
  <r>
    <x v="1"/>
    <s v="FTS-1"/>
    <x v="88"/>
  </r>
  <r>
    <x v="1"/>
    <n v="105013"/>
    <x v="2"/>
  </r>
  <r>
    <x v="1"/>
    <n v="284747"/>
    <x v="3"/>
  </r>
  <r>
    <x v="1"/>
    <s v="FTS-1"/>
    <x v="88"/>
  </r>
  <r>
    <x v="1"/>
    <n v="105013"/>
    <x v="2"/>
  </r>
  <r>
    <x v="1"/>
    <n v="284747"/>
    <x v="3"/>
  </r>
  <r>
    <x v="1"/>
    <s v="FTS-1"/>
    <x v="88"/>
  </r>
  <r>
    <x v="1"/>
    <n v="105013"/>
    <x v="2"/>
  </r>
  <r>
    <x v="1"/>
    <n v="284747"/>
    <x v="3"/>
  </r>
  <r>
    <x v="2"/>
    <s v="FTS-2"/>
    <x v="89"/>
  </r>
  <r>
    <x v="2"/>
    <n v="105014"/>
    <x v="2"/>
  </r>
  <r>
    <x v="2"/>
    <n v="34257"/>
    <x v="2"/>
  </r>
  <r>
    <x v="1"/>
    <s v="FTS-1"/>
    <x v="90"/>
  </r>
  <r>
    <x v="1"/>
    <n v="89310"/>
    <x v="13"/>
  </r>
  <r>
    <x v="1"/>
    <n v="68151"/>
    <x v="24"/>
  </r>
  <r>
    <x v="1"/>
    <s v="FTS-1"/>
    <x v="91"/>
  </r>
  <r>
    <x v="1"/>
    <n v="68151"/>
    <x v="24"/>
  </r>
  <r>
    <x v="1"/>
    <n v="68288"/>
    <x v="3"/>
  </r>
  <r>
    <x v="1"/>
    <s v="FTS-1"/>
    <x v="92"/>
  </r>
  <r>
    <x v="1"/>
    <n v="103209"/>
    <x v="13"/>
  </r>
  <r>
    <x v="1"/>
    <n v="205067"/>
    <x v="13"/>
  </r>
  <r>
    <x v="1"/>
    <s v="FTS-1"/>
    <x v="93"/>
  </r>
  <r>
    <x v="1"/>
    <n v="89310"/>
    <x v="13"/>
  </r>
  <r>
    <x v="1"/>
    <n v="208"/>
    <x v="3"/>
  </r>
  <r>
    <x v="1"/>
    <s v="FTS-1"/>
    <x v="93"/>
  </r>
  <r>
    <x v="1"/>
    <n v="89310"/>
    <x v="13"/>
  </r>
  <r>
    <x v="1"/>
    <n v="208"/>
    <x v="3"/>
  </r>
  <r>
    <x v="1"/>
    <s v="FTS-1"/>
    <x v="94"/>
  </r>
  <r>
    <x v="1"/>
    <n v="105015"/>
    <x v="2"/>
  </r>
  <r>
    <x v="1"/>
    <n v="184062"/>
    <x v="3"/>
  </r>
  <r>
    <x v="1"/>
    <n v="105014"/>
    <x v="2"/>
  </r>
  <r>
    <x v="1"/>
    <n v="126995"/>
    <x v="2"/>
  </r>
  <r>
    <x v="1"/>
    <n v="105013"/>
    <x v="2"/>
  </r>
  <r>
    <x v="1"/>
    <n v="40123"/>
    <x v="2"/>
  </r>
  <r>
    <x v="1"/>
    <n v="109734"/>
    <x v="2"/>
  </r>
  <r>
    <x v="1"/>
    <n v="225278"/>
    <x v="2"/>
  </r>
  <r>
    <x v="1"/>
    <n v="104223"/>
    <x v="2"/>
  </r>
  <r>
    <x v="1"/>
    <n v="92239"/>
    <x v="2"/>
  </r>
  <r>
    <x v="1"/>
    <n v="172247"/>
    <x v="2"/>
  </r>
  <r>
    <x v="1"/>
    <n v="60642"/>
    <x v="2"/>
  </r>
  <r>
    <x v="1"/>
    <n v="34476"/>
    <x v="2"/>
  </r>
  <r>
    <x v="1"/>
    <n v="22712"/>
    <x v="2"/>
  </r>
  <r>
    <x v="1"/>
    <n v="34408"/>
    <x v="2"/>
  </r>
  <r>
    <x v="1"/>
    <n v="217057"/>
    <x v="2"/>
  </r>
  <r>
    <x v="1"/>
    <n v="12585"/>
    <x v="2"/>
  </r>
  <r>
    <x v="1"/>
    <n v="172249"/>
    <x v="2"/>
  </r>
  <r>
    <x v="1"/>
    <n v="35132"/>
    <x v="2"/>
  </r>
  <r>
    <x v="1"/>
    <s v="FTS-1"/>
    <x v="94"/>
  </r>
  <r>
    <x v="1"/>
    <n v="105015"/>
    <x v="2"/>
  </r>
  <r>
    <x v="1"/>
    <n v="184062"/>
    <x v="3"/>
  </r>
  <r>
    <x v="1"/>
    <n v="105014"/>
    <x v="2"/>
  </r>
  <r>
    <x v="1"/>
    <n v="126995"/>
    <x v="2"/>
  </r>
  <r>
    <x v="1"/>
    <n v="105013"/>
    <x v="2"/>
  </r>
  <r>
    <x v="1"/>
    <n v="109734"/>
    <x v="2"/>
  </r>
  <r>
    <x v="1"/>
    <n v="92239"/>
    <x v="2"/>
  </r>
  <r>
    <x v="1"/>
    <n v="60642"/>
    <x v="2"/>
  </r>
  <r>
    <x v="1"/>
    <n v="34476"/>
    <x v="2"/>
  </r>
  <r>
    <x v="1"/>
    <n v="22712"/>
    <x v="2"/>
  </r>
  <r>
    <x v="1"/>
    <n v="217057"/>
    <x v="2"/>
  </r>
  <r>
    <x v="1"/>
    <n v="12585"/>
    <x v="2"/>
  </r>
  <r>
    <x v="1"/>
    <n v="172249"/>
    <x v="2"/>
  </r>
  <r>
    <x v="1"/>
    <n v="35132"/>
    <x v="2"/>
  </r>
  <r>
    <x v="1"/>
    <s v="FTS-1"/>
    <x v="95"/>
  </r>
  <r>
    <x v="1"/>
    <n v="205062"/>
    <x v="13"/>
  </r>
  <r>
    <x v="1"/>
    <n v="205067"/>
    <x v="13"/>
  </r>
  <r>
    <x v="1"/>
    <n v="205064"/>
    <x v="13"/>
  </r>
  <r>
    <x v="1"/>
    <s v="FTS-1"/>
    <x v="96"/>
  </r>
  <r>
    <x v="1"/>
    <n v="105014"/>
    <x v="2"/>
  </r>
  <r>
    <x v="1"/>
    <n v="3440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T4:V203" firstHeaderRow="2" firstDataRow="2" firstDataCol="2"/>
  <pivotFields count="3">
    <pivotField axis="axisRow" compact="0" outline="0" subtotalTop="0" showAll="0" includeNewItemsInFilter="1">
      <items count="4">
        <item x="1"/>
        <item x="2"/>
        <item x="0"/>
        <item t="default"/>
      </items>
    </pivotField>
    <pivotField dataField="1" compact="0" outline="0" subtotalTop="0" showAll="0" includeNewItemsInFilter="1"/>
    <pivotField axis="axisRow" compact="0" outline="0" subtotalTop="0" showAll="0" includeNewItemsInFilter="1">
      <items count="98">
        <item x="83"/>
        <item x="84"/>
        <item x="28"/>
        <item x="29"/>
        <item x="22"/>
        <item x="25"/>
        <item x="30"/>
        <item x="63"/>
        <item x="64"/>
        <item x="54"/>
        <item x="62"/>
        <item x="31"/>
        <item x="51"/>
        <item x="79"/>
        <item x="52"/>
        <item x="77"/>
        <item x="26"/>
        <item x="49"/>
        <item x="61"/>
        <item x="89"/>
        <item x="56"/>
        <item x="27"/>
        <item x="38"/>
        <item x="50"/>
        <item x="70"/>
        <item x="87"/>
        <item x="59"/>
        <item x="11"/>
        <item x="10"/>
        <item x="71"/>
        <item x="76"/>
        <item x="45"/>
        <item x="46"/>
        <item x="86"/>
        <item x="78"/>
        <item x="39"/>
        <item x="43"/>
        <item x="47"/>
        <item x="95"/>
        <item x="69"/>
        <item x="18"/>
        <item x="19"/>
        <item x="20"/>
        <item x="12"/>
        <item x="14"/>
        <item x="72"/>
        <item x="15"/>
        <item x="67"/>
        <item x="90"/>
        <item x="91"/>
        <item x="65"/>
        <item x="44"/>
        <item x="33"/>
        <item x="34"/>
        <item x="66"/>
        <item x="1"/>
        <item x="68"/>
        <item x="4"/>
        <item x="53"/>
        <item x="40"/>
        <item x="41"/>
        <item x="6"/>
        <item x="85"/>
        <item x="48"/>
        <item x="35"/>
        <item x="57"/>
        <item x="80"/>
        <item x="74"/>
        <item x="42"/>
        <item x="93"/>
        <item x="73"/>
        <item x="55"/>
        <item x="94"/>
        <item x="88"/>
        <item x="36"/>
        <item x="81"/>
        <item x="7"/>
        <item x="60"/>
        <item x="82"/>
        <item x="92"/>
        <item x="37"/>
        <item x="16"/>
        <item x="17"/>
        <item x="5"/>
        <item x="96"/>
        <item x="8"/>
        <item x="75"/>
        <item x="32"/>
        <item x="58"/>
        <item x="9"/>
        <item x="21"/>
        <item x="2"/>
        <item x="13"/>
        <item x="24"/>
        <item x="3"/>
        <item x="0"/>
        <item x="23"/>
        <item t="default"/>
      </items>
    </pivotField>
  </pivotFields>
  <rowFields count="2">
    <field x="2"/>
    <field x="0"/>
  </rowFields>
  <rowItems count="198">
    <i>
      <x/>
      <x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t="default">
      <x v="5"/>
    </i>
    <i>
      <x v="6"/>
      <x/>
    </i>
    <i t="default">
      <x v="6"/>
    </i>
    <i>
      <x v="7"/>
      <x/>
    </i>
    <i t="default">
      <x v="7"/>
    </i>
    <i>
      <x v="8"/>
      <x/>
    </i>
    <i t="default">
      <x v="8"/>
    </i>
    <i>
      <x v="9"/>
      <x v="1"/>
    </i>
    <i t="default">
      <x v="9"/>
    </i>
    <i>
      <x v="10"/>
      <x v="1"/>
    </i>
    <i t="default">
      <x v="10"/>
    </i>
    <i>
      <x v="11"/>
      <x v="1"/>
    </i>
    <i t="default">
      <x v="11"/>
    </i>
    <i>
      <x v="12"/>
      <x v="1"/>
    </i>
    <i t="default">
      <x v="12"/>
    </i>
    <i>
      <x v="13"/>
      <x v="1"/>
    </i>
    <i t="default">
      <x v="13"/>
    </i>
    <i>
      <x v="14"/>
      <x v="1"/>
    </i>
    <i t="default">
      <x v="14"/>
    </i>
    <i>
      <x v="15"/>
      <x v="1"/>
    </i>
    <i t="default">
      <x v="15"/>
    </i>
    <i>
      <x v="16"/>
      <x v="1"/>
    </i>
    <i t="default">
      <x v="16"/>
    </i>
    <i>
      <x v="17"/>
      <x v="1"/>
    </i>
    <i t="default">
      <x v="17"/>
    </i>
    <i>
      <x v="18"/>
      <x v="1"/>
    </i>
    <i t="default">
      <x v="18"/>
    </i>
    <i>
      <x v="19"/>
      <x v="1"/>
    </i>
    <i t="default">
      <x v="19"/>
    </i>
    <i>
      <x v="20"/>
      <x v="1"/>
    </i>
    <i t="default">
      <x v="20"/>
    </i>
    <i>
      <x v="21"/>
      <x v="1"/>
    </i>
    <i t="default">
      <x v="21"/>
    </i>
    <i>
      <x v="22"/>
      <x v="1"/>
    </i>
    <i t="default">
      <x v="22"/>
    </i>
    <i>
      <x v="23"/>
      <x v="1"/>
    </i>
    <i t="default">
      <x v="23"/>
    </i>
    <i>
      <x v="24"/>
      <x v="1"/>
    </i>
    <i t="default">
      <x v="24"/>
    </i>
    <i>
      <x v="25"/>
      <x v="1"/>
    </i>
    <i t="default">
      <x v="25"/>
    </i>
    <i>
      <x v="26"/>
      <x v="1"/>
    </i>
    <i t="default">
      <x v="26"/>
    </i>
    <i>
      <x v="27"/>
      <x v="1"/>
    </i>
    <i t="default">
      <x v="27"/>
    </i>
    <i>
      <x v="28"/>
      <x v="1"/>
    </i>
    <i t="default">
      <x v="28"/>
    </i>
    <i>
      <x v="29"/>
      <x/>
    </i>
    <i t="default">
      <x v="29"/>
    </i>
    <i>
      <x v="30"/>
      <x/>
    </i>
    <i t="default">
      <x v="30"/>
    </i>
    <i>
      <x v="31"/>
      <x/>
    </i>
    <i t="default">
      <x v="31"/>
    </i>
    <i>
      <x v="32"/>
      <x/>
    </i>
    <i t="default">
      <x v="32"/>
    </i>
    <i>
      <x v="33"/>
      <x/>
    </i>
    <i t="default">
      <x v="33"/>
    </i>
    <i>
      <x v="34"/>
      <x/>
    </i>
    <i t="default">
      <x v="34"/>
    </i>
    <i>
      <x v="35"/>
      <x/>
    </i>
    <i t="default">
      <x v="35"/>
    </i>
    <i>
      <x v="36"/>
      <x/>
    </i>
    <i t="default">
      <x v="36"/>
    </i>
    <i>
      <x v="37"/>
      <x/>
    </i>
    <i t="default">
      <x v="37"/>
    </i>
    <i>
      <x v="38"/>
      <x/>
    </i>
    <i t="default">
      <x v="38"/>
    </i>
    <i>
      <x v="39"/>
      <x/>
    </i>
    <i t="default">
      <x v="39"/>
    </i>
    <i>
      <x v="40"/>
      <x/>
    </i>
    <i t="default">
      <x v="40"/>
    </i>
    <i>
      <x v="41"/>
      <x/>
    </i>
    <i t="default">
      <x v="41"/>
    </i>
    <i>
      <x v="42"/>
      <x/>
    </i>
    <i t="default">
      <x v="42"/>
    </i>
    <i>
      <x v="43"/>
      <x/>
    </i>
    <i t="default">
      <x v="43"/>
    </i>
    <i>
      <x v="44"/>
      <x/>
    </i>
    <i t="default">
      <x v="44"/>
    </i>
    <i>
      <x v="45"/>
      <x/>
    </i>
    <i t="default">
      <x v="45"/>
    </i>
    <i>
      <x v="46"/>
      <x/>
    </i>
    <i t="default">
      <x v="46"/>
    </i>
    <i>
      <x v="47"/>
      <x/>
    </i>
    <i t="default">
      <x v="47"/>
    </i>
    <i>
      <x v="48"/>
      <x/>
    </i>
    <i t="default">
      <x v="48"/>
    </i>
    <i>
      <x v="49"/>
      <x/>
    </i>
    <i t="default">
      <x v="49"/>
    </i>
    <i>
      <x v="50"/>
      <x/>
    </i>
    <i t="default">
      <x v="50"/>
    </i>
    <i>
      <x v="51"/>
      <x/>
    </i>
    <i t="default">
      <x v="51"/>
    </i>
    <i>
      <x v="52"/>
      <x/>
    </i>
    <i t="default">
      <x v="52"/>
    </i>
    <i>
      <x v="53"/>
      <x/>
    </i>
    <i t="default">
      <x v="53"/>
    </i>
    <i>
      <x v="54"/>
      <x/>
    </i>
    <i t="default">
      <x v="54"/>
    </i>
    <i>
      <x v="55"/>
      <x/>
    </i>
    <i t="default">
      <x v="55"/>
    </i>
    <i>
      <x v="56"/>
      <x/>
    </i>
    <i t="default">
      <x v="56"/>
    </i>
    <i>
      <x v="57"/>
      <x/>
    </i>
    <i t="default">
      <x v="57"/>
    </i>
    <i>
      <x v="58"/>
      <x/>
    </i>
    <i t="default">
      <x v="58"/>
    </i>
    <i>
      <x v="59"/>
      <x/>
    </i>
    <i t="default">
      <x v="59"/>
    </i>
    <i>
      <x v="60"/>
      <x/>
    </i>
    <i t="default">
      <x v="60"/>
    </i>
    <i>
      <x v="61"/>
      <x/>
    </i>
    <i t="default">
      <x v="61"/>
    </i>
    <i>
      <x v="62"/>
      <x/>
    </i>
    <i t="default">
      <x v="62"/>
    </i>
    <i>
      <x v="63"/>
      <x/>
    </i>
    <i t="default">
      <x v="63"/>
    </i>
    <i>
      <x v="64"/>
      <x/>
    </i>
    <i t="default">
      <x v="64"/>
    </i>
    <i>
      <x v="65"/>
      <x/>
    </i>
    <i t="default">
      <x v="65"/>
    </i>
    <i>
      <x v="66"/>
      <x/>
    </i>
    <i t="default">
      <x v="66"/>
    </i>
    <i>
      <x v="67"/>
      <x/>
    </i>
    <i t="default">
      <x v="67"/>
    </i>
    <i>
      <x v="68"/>
      <x/>
    </i>
    <i t="default">
      <x v="68"/>
    </i>
    <i>
      <x v="69"/>
      <x/>
    </i>
    <i t="default">
      <x v="69"/>
    </i>
    <i>
      <x v="70"/>
      <x/>
    </i>
    <i t="default">
      <x v="70"/>
    </i>
    <i>
      <x v="71"/>
      <x/>
    </i>
    <i t="default">
      <x v="71"/>
    </i>
    <i>
      <x v="72"/>
      <x/>
    </i>
    <i t="default">
      <x v="72"/>
    </i>
    <i>
      <x v="73"/>
      <x/>
    </i>
    <i t="default">
      <x v="73"/>
    </i>
    <i>
      <x v="74"/>
      <x/>
    </i>
    <i t="default">
      <x v="74"/>
    </i>
    <i>
      <x v="75"/>
      <x/>
    </i>
    <i t="default">
      <x v="75"/>
    </i>
    <i>
      <x v="76"/>
      <x/>
    </i>
    <i t="default">
      <x v="76"/>
    </i>
    <i>
      <x v="77"/>
      <x/>
    </i>
    <i t="default">
      <x v="77"/>
    </i>
    <i>
      <x v="78"/>
      <x/>
    </i>
    <i t="default">
      <x v="78"/>
    </i>
    <i>
      <x v="79"/>
      <x/>
    </i>
    <i t="default">
      <x v="79"/>
    </i>
    <i>
      <x v="80"/>
      <x/>
    </i>
    <i t="default">
      <x v="80"/>
    </i>
    <i>
      <x v="81"/>
      <x/>
    </i>
    <i t="default">
      <x v="81"/>
    </i>
    <i>
      <x v="82"/>
      <x/>
    </i>
    <i t="default">
      <x v="82"/>
    </i>
    <i>
      <x v="83"/>
      <x/>
    </i>
    <i t="default">
      <x v="83"/>
    </i>
    <i>
      <x v="84"/>
      <x/>
    </i>
    <i t="default">
      <x v="84"/>
    </i>
    <i>
      <x v="85"/>
      <x/>
    </i>
    <i t="default">
      <x v="85"/>
    </i>
    <i>
      <x v="86"/>
      <x/>
    </i>
    <i t="default">
      <x v="86"/>
    </i>
    <i>
      <x v="87"/>
      <x/>
    </i>
    <i t="default">
      <x v="87"/>
    </i>
    <i>
      <x v="88"/>
      <x/>
    </i>
    <i t="default">
      <x v="88"/>
    </i>
    <i>
      <x v="89"/>
      <x/>
    </i>
    <i t="default">
      <x v="89"/>
    </i>
    <i>
      <x v="90"/>
      <x/>
    </i>
    <i t="default">
      <x v="90"/>
    </i>
    <i>
      <x v="91"/>
      <x/>
    </i>
    <i r="1">
      <x v="1"/>
    </i>
    <i t="default">
      <x v="91"/>
    </i>
    <i>
      <x v="92"/>
      <x/>
    </i>
    <i r="1">
      <x v="1"/>
    </i>
    <i t="default">
      <x v="92"/>
    </i>
    <i>
      <x v="93"/>
      <x/>
    </i>
    <i t="default">
      <x v="93"/>
    </i>
    <i>
      <x v="94"/>
      <x/>
    </i>
    <i r="1">
      <x v="1"/>
    </i>
    <i t="default">
      <x v="94"/>
    </i>
    <i>
      <x v="95"/>
      <x v="2"/>
    </i>
    <i t="default">
      <x v="95"/>
    </i>
    <i>
      <x v="96"/>
      <x/>
    </i>
    <i t="default">
      <x v="96"/>
    </i>
    <i t="grand">
      <x/>
    </i>
  </rowItems>
  <colItems count="1">
    <i/>
  </colItems>
  <dataFields count="1">
    <dataField name="Sum of Volume" fld="1" baseField="0" baseItem="0"/>
  </dataFields>
  <formats count="3">
    <format dxfId="2">
      <pivotArea outline="0" fieldPosition="0"/>
    </format>
    <format dxfId="1">
      <pivotArea type="topRight" dataOnly="0" labelOnly="1" outline="0" fieldPosition="0"/>
    </format>
    <format dxfId="0">
      <pivotArea dataOnly="0" labelOnly="1" grandCol="1" outline="0" axis="axisCol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4"/>
  <sheetViews>
    <sheetView workbookViewId="0">
      <selection activeCell="E79" sqref="E79"/>
    </sheetView>
  </sheetViews>
  <sheetFormatPr defaultColWidth="9.109375" defaultRowHeight="13.2" x14ac:dyDescent="0.25"/>
  <cols>
    <col min="1" max="1" width="38.44140625" style="54" bestFit="1" customWidth="1"/>
    <col min="2" max="2" width="11.33203125" style="55" customWidth="1"/>
    <col min="3" max="4" width="9.109375" style="50"/>
    <col min="5" max="5" width="38.44140625" style="54" bestFit="1" customWidth="1"/>
    <col min="6" max="6" width="14.109375" style="56" bestFit="1" customWidth="1"/>
    <col min="7" max="16384" width="9.109375" style="50"/>
  </cols>
  <sheetData>
    <row r="1" spans="1:6" customFormat="1" x14ac:dyDescent="0.25">
      <c r="A1" s="37"/>
      <c r="B1" s="38"/>
      <c r="E1" s="2"/>
      <c r="F1" s="5"/>
    </row>
    <row r="2" spans="1:6" customFormat="1" x14ac:dyDescent="0.25">
      <c r="A2" s="37" t="s">
        <v>9</v>
      </c>
      <c r="B2" s="38"/>
      <c r="E2" s="2" t="s">
        <v>9</v>
      </c>
      <c r="F2" s="5"/>
    </row>
    <row r="3" spans="1:6" customFormat="1" x14ac:dyDescent="0.25">
      <c r="A3" s="39"/>
      <c r="B3" s="38"/>
      <c r="E3" s="1"/>
      <c r="F3" s="5"/>
    </row>
    <row r="4" spans="1:6" customFormat="1" x14ac:dyDescent="0.25">
      <c r="A4" s="37"/>
      <c r="B4" s="40" t="s">
        <v>11</v>
      </c>
      <c r="E4" s="2"/>
      <c r="F4" s="4" t="s">
        <v>10</v>
      </c>
    </row>
    <row r="5" spans="1:6" customFormat="1" x14ac:dyDescent="0.25">
      <c r="A5" s="37"/>
      <c r="B5" s="41"/>
      <c r="E5" s="2"/>
      <c r="F5" s="4" t="s">
        <v>0</v>
      </c>
    </row>
    <row r="6" spans="1:6" customFormat="1" x14ac:dyDescent="0.25">
      <c r="A6" s="37"/>
      <c r="B6" s="41"/>
      <c r="E6" s="2"/>
      <c r="F6" s="4" t="s">
        <v>1</v>
      </c>
    </row>
    <row r="7" spans="1:6" customFormat="1" x14ac:dyDescent="0.25">
      <c r="A7" s="37"/>
      <c r="B7" s="41"/>
      <c r="E7" s="2"/>
      <c r="F7" s="4" t="s">
        <v>3</v>
      </c>
    </row>
    <row r="8" spans="1:6" customFormat="1" x14ac:dyDescent="0.25">
      <c r="A8" s="37"/>
      <c r="B8" s="41"/>
      <c r="E8" s="2"/>
      <c r="F8" s="4" t="s">
        <v>4</v>
      </c>
    </row>
    <row r="9" spans="1:6" customFormat="1" x14ac:dyDescent="0.25">
      <c r="A9" s="37"/>
      <c r="B9" s="41"/>
      <c r="E9" s="2"/>
      <c r="F9" s="4" t="s">
        <v>5</v>
      </c>
    </row>
    <row r="10" spans="1:6" customFormat="1" x14ac:dyDescent="0.25">
      <c r="A10" s="37"/>
      <c r="B10" s="41" t="s">
        <v>7</v>
      </c>
      <c r="E10" s="2"/>
      <c r="F10" s="4" t="s">
        <v>2</v>
      </c>
    </row>
    <row r="11" spans="1:6" customFormat="1" x14ac:dyDescent="0.25">
      <c r="A11" s="37"/>
      <c r="B11" s="41" t="s">
        <v>8</v>
      </c>
      <c r="E11" s="2"/>
      <c r="F11" s="4" t="s">
        <v>6</v>
      </c>
    </row>
    <row r="12" spans="1:6" customFormat="1" x14ac:dyDescent="0.25">
      <c r="A12" s="37" t="s">
        <v>17</v>
      </c>
      <c r="B12" s="38" t="s">
        <v>19</v>
      </c>
      <c r="E12" s="2" t="s">
        <v>17</v>
      </c>
      <c r="F12" s="5" t="s">
        <v>18</v>
      </c>
    </row>
    <row r="13" spans="1:6" customFormat="1" ht="13.8" x14ac:dyDescent="0.25">
      <c r="A13" s="42">
        <v>35309</v>
      </c>
      <c r="B13" s="43">
        <v>1.57</v>
      </c>
      <c r="E13" s="10">
        <v>35309</v>
      </c>
      <c r="F13" s="11">
        <v>28756</v>
      </c>
    </row>
    <row r="14" spans="1:6" customFormat="1" ht="13.8" x14ac:dyDescent="0.25">
      <c r="A14" s="42">
        <v>35339</v>
      </c>
      <c r="B14" s="43">
        <v>2.0699999999999998</v>
      </c>
      <c r="E14" s="10">
        <v>35339</v>
      </c>
      <c r="F14" s="11">
        <v>34370</v>
      </c>
    </row>
    <row r="15" spans="1:6" customFormat="1" ht="13.8" x14ac:dyDescent="0.25">
      <c r="A15" s="42">
        <v>35370</v>
      </c>
      <c r="B15" s="43">
        <v>2.5299999999999998</v>
      </c>
      <c r="E15" s="10">
        <v>35370</v>
      </c>
      <c r="F15" s="11">
        <v>31721</v>
      </c>
    </row>
    <row r="16" spans="1:6" customFormat="1" ht="13.8" x14ac:dyDescent="0.25">
      <c r="A16" s="42">
        <v>35400</v>
      </c>
      <c r="B16" s="43">
        <v>3.69</v>
      </c>
      <c r="E16" s="10">
        <v>35400</v>
      </c>
      <c r="F16" s="11">
        <v>34357</v>
      </c>
    </row>
    <row r="17" spans="1:6" customFormat="1" ht="13.8" x14ac:dyDescent="0.25">
      <c r="A17" s="42">
        <v>35431</v>
      </c>
      <c r="B17" s="43">
        <v>3.12</v>
      </c>
      <c r="E17" s="10">
        <v>35431</v>
      </c>
      <c r="F17" s="11">
        <v>32391</v>
      </c>
    </row>
    <row r="18" spans="1:6" customFormat="1" ht="13.8" x14ac:dyDescent="0.25">
      <c r="A18" s="42">
        <v>35462</v>
      </c>
      <c r="B18" s="43">
        <v>2.02</v>
      </c>
      <c r="E18" s="10">
        <v>35462</v>
      </c>
      <c r="F18" s="11">
        <v>34430</v>
      </c>
    </row>
    <row r="19" spans="1:6" customFormat="1" ht="13.8" x14ac:dyDescent="0.25">
      <c r="A19" s="42">
        <v>35490</v>
      </c>
      <c r="B19" s="43">
        <v>1.67</v>
      </c>
      <c r="E19" s="10">
        <v>35490</v>
      </c>
      <c r="F19" s="11">
        <v>31922</v>
      </c>
    </row>
    <row r="20" spans="1:6" customFormat="1" ht="13.8" x14ac:dyDescent="0.25">
      <c r="A20" s="42">
        <v>35521</v>
      </c>
      <c r="B20" s="43">
        <v>1.8</v>
      </c>
      <c r="E20" s="10">
        <v>35521</v>
      </c>
      <c r="F20" s="11">
        <v>32532</v>
      </c>
    </row>
    <row r="21" spans="1:6" customFormat="1" ht="13.8" x14ac:dyDescent="0.25">
      <c r="A21" s="42">
        <v>35551</v>
      </c>
      <c r="B21" s="43">
        <v>1.94</v>
      </c>
      <c r="E21" s="10">
        <v>35551</v>
      </c>
      <c r="F21" s="11">
        <v>32343</v>
      </c>
    </row>
    <row r="22" spans="1:6" customFormat="1" ht="13.8" x14ac:dyDescent="0.25">
      <c r="A22" s="42">
        <v>35582</v>
      </c>
      <c r="B22" s="43">
        <v>1.97</v>
      </c>
      <c r="E22" s="10">
        <v>35582</v>
      </c>
      <c r="F22" s="11">
        <v>30608</v>
      </c>
    </row>
    <row r="23" spans="1:6" customFormat="1" ht="13.8" x14ac:dyDescent="0.25">
      <c r="A23" s="42">
        <v>35612</v>
      </c>
      <c r="B23" s="43">
        <v>2.0099999999999998</v>
      </c>
      <c r="E23" s="10">
        <v>35612</v>
      </c>
      <c r="F23" s="11">
        <v>31716</v>
      </c>
    </row>
    <row r="24" spans="1:6" customFormat="1" ht="13.8" x14ac:dyDescent="0.25">
      <c r="A24" s="42">
        <v>35643</v>
      </c>
      <c r="B24" s="43">
        <v>2.0699999999999998</v>
      </c>
      <c r="E24" s="10">
        <v>35643</v>
      </c>
      <c r="F24" s="11">
        <v>32567</v>
      </c>
    </row>
    <row r="25" spans="1:6" customFormat="1" ht="13.8" x14ac:dyDescent="0.25">
      <c r="A25" s="42">
        <v>35674</v>
      </c>
      <c r="B25" s="43">
        <v>2.67</v>
      </c>
      <c r="E25" s="10">
        <v>35674</v>
      </c>
      <c r="F25" s="11">
        <v>29520</v>
      </c>
    </row>
    <row r="26" spans="1:6" customFormat="1" ht="13.8" x14ac:dyDescent="0.25">
      <c r="A26" s="42">
        <v>35704</v>
      </c>
      <c r="B26" s="43">
        <v>2.82</v>
      </c>
      <c r="E26" s="10">
        <v>35704</v>
      </c>
      <c r="F26" s="11">
        <v>35165</v>
      </c>
    </row>
    <row r="27" spans="1:6" customFormat="1" ht="13.8" x14ac:dyDescent="0.25">
      <c r="A27" s="42">
        <v>35735</v>
      </c>
      <c r="B27" s="43">
        <v>2.7</v>
      </c>
      <c r="E27" s="10">
        <v>35735</v>
      </c>
      <c r="F27" s="11">
        <v>29172</v>
      </c>
    </row>
    <row r="28" spans="1:6" customFormat="1" ht="13.8" x14ac:dyDescent="0.25">
      <c r="A28" s="42">
        <v>35765</v>
      </c>
      <c r="B28" s="43">
        <v>2.16</v>
      </c>
      <c r="E28" s="10">
        <v>35765</v>
      </c>
      <c r="F28" s="11">
        <v>34354</v>
      </c>
    </row>
    <row r="29" spans="1:6" customFormat="1" ht="13.8" x14ac:dyDescent="0.25">
      <c r="A29" s="42">
        <v>35796</v>
      </c>
      <c r="B29" s="43">
        <v>1.96</v>
      </c>
      <c r="E29" s="10">
        <v>35796</v>
      </c>
      <c r="F29" s="11">
        <v>33519</v>
      </c>
    </row>
    <row r="30" spans="1:6" customFormat="1" ht="13.8" x14ac:dyDescent="0.25">
      <c r="A30" s="42">
        <v>35827</v>
      </c>
      <c r="B30" s="43">
        <v>2.0299999999999998</v>
      </c>
      <c r="E30" s="10">
        <v>35827</v>
      </c>
      <c r="F30" s="11">
        <v>30054</v>
      </c>
    </row>
    <row r="31" spans="1:6" customFormat="1" ht="13.8" x14ac:dyDescent="0.25">
      <c r="A31" s="42">
        <v>35855</v>
      </c>
      <c r="B31" s="43">
        <v>2.1</v>
      </c>
      <c r="E31" s="10">
        <v>35855</v>
      </c>
      <c r="F31" s="11">
        <v>31612</v>
      </c>
    </row>
    <row r="32" spans="1:6" customFormat="1" ht="13.8" x14ac:dyDescent="0.25">
      <c r="A32" s="42">
        <v>35886</v>
      </c>
      <c r="B32" s="43">
        <v>2.2000000000000002</v>
      </c>
      <c r="E32" s="10">
        <v>35886</v>
      </c>
      <c r="F32" s="11">
        <v>65120</v>
      </c>
    </row>
    <row r="33" spans="1:6" customFormat="1" ht="13.8" x14ac:dyDescent="0.25">
      <c r="A33" s="42">
        <v>35916</v>
      </c>
      <c r="B33" s="43">
        <v>1.88</v>
      </c>
      <c r="E33" s="10">
        <v>35916</v>
      </c>
      <c r="F33" s="11">
        <v>61470</v>
      </c>
    </row>
    <row r="34" spans="1:6" customFormat="1" ht="13.8" x14ac:dyDescent="0.25">
      <c r="A34" s="42">
        <v>35947</v>
      </c>
      <c r="B34" s="43">
        <v>1.64</v>
      </c>
      <c r="E34" s="10">
        <v>35947</v>
      </c>
      <c r="F34" s="11">
        <v>54524</v>
      </c>
    </row>
    <row r="35" spans="1:6" customFormat="1" ht="13.8" x14ac:dyDescent="0.25">
      <c r="A35" s="42">
        <v>35977</v>
      </c>
      <c r="B35" s="43">
        <v>1.87</v>
      </c>
      <c r="E35" s="10">
        <v>35977</v>
      </c>
      <c r="F35" s="11">
        <v>61864</v>
      </c>
    </row>
    <row r="36" spans="1:6" customFormat="1" ht="13.8" x14ac:dyDescent="0.25">
      <c r="A36" s="42">
        <v>36008</v>
      </c>
      <c r="B36" s="43">
        <v>1.71</v>
      </c>
      <c r="E36" s="10">
        <v>36008</v>
      </c>
      <c r="F36" s="11">
        <v>61045</v>
      </c>
    </row>
    <row r="37" spans="1:6" customFormat="1" ht="13.8" x14ac:dyDescent="0.25">
      <c r="A37" s="42">
        <v>36039</v>
      </c>
      <c r="B37" s="43">
        <v>1.65</v>
      </c>
      <c r="E37" s="10">
        <v>36039</v>
      </c>
      <c r="F37" s="11">
        <v>56093</v>
      </c>
    </row>
    <row r="38" spans="1:6" customFormat="1" ht="13.8" x14ac:dyDescent="0.25">
      <c r="A38" s="42">
        <v>36069</v>
      </c>
      <c r="B38" s="43">
        <v>1.73</v>
      </c>
      <c r="E38" s="10">
        <v>36069</v>
      </c>
      <c r="F38" s="11">
        <v>58164</v>
      </c>
    </row>
    <row r="39" spans="1:6" customFormat="1" ht="13.8" x14ac:dyDescent="0.25">
      <c r="A39" s="42">
        <v>36100</v>
      </c>
      <c r="B39" s="43">
        <v>2.02</v>
      </c>
      <c r="E39" s="10">
        <v>36100</v>
      </c>
      <c r="F39" s="11">
        <v>39947</v>
      </c>
    </row>
    <row r="40" spans="1:6" customFormat="1" ht="13.8" x14ac:dyDescent="0.25">
      <c r="A40" s="42">
        <v>36130</v>
      </c>
      <c r="B40" s="43">
        <v>1.79</v>
      </c>
      <c r="E40" s="10">
        <v>36130</v>
      </c>
      <c r="F40" s="11">
        <v>40106</v>
      </c>
    </row>
    <row r="41" spans="1:6" customFormat="1" ht="13.8" x14ac:dyDescent="0.25">
      <c r="A41" s="42">
        <v>36161</v>
      </c>
      <c r="B41" s="43">
        <v>1.7</v>
      </c>
      <c r="E41" s="10">
        <v>36161</v>
      </c>
      <c r="F41" s="11">
        <v>35090</v>
      </c>
    </row>
    <row r="42" spans="1:6" customFormat="1" ht="13.8" x14ac:dyDescent="0.25">
      <c r="A42" s="42">
        <v>36192</v>
      </c>
      <c r="B42" s="43">
        <v>1.61</v>
      </c>
      <c r="E42" s="10">
        <v>36192</v>
      </c>
      <c r="F42" s="11">
        <v>33548</v>
      </c>
    </row>
    <row r="43" spans="1:6" customFormat="1" ht="13.8" x14ac:dyDescent="0.25">
      <c r="A43" s="42">
        <v>36220</v>
      </c>
      <c r="B43" s="43">
        <v>1.56</v>
      </c>
      <c r="E43" s="10">
        <v>36220</v>
      </c>
      <c r="F43" s="11">
        <v>38919</v>
      </c>
    </row>
    <row r="44" spans="1:6" customFormat="1" ht="13.8" x14ac:dyDescent="0.25">
      <c r="A44" s="42">
        <v>36251</v>
      </c>
      <c r="B44" s="43">
        <v>1.99</v>
      </c>
      <c r="E44" s="10">
        <v>36251</v>
      </c>
      <c r="F44" s="11">
        <v>53239</v>
      </c>
    </row>
    <row r="45" spans="1:6" customFormat="1" ht="13.8" x14ac:dyDescent="0.25">
      <c r="A45" s="42">
        <v>36281</v>
      </c>
      <c r="B45" s="43">
        <v>2</v>
      </c>
      <c r="E45" s="10">
        <v>36281</v>
      </c>
      <c r="F45" s="11">
        <v>49976</v>
      </c>
    </row>
    <row r="46" spans="1:6" customFormat="1" ht="13.8" x14ac:dyDescent="0.25">
      <c r="A46" s="42">
        <v>36312</v>
      </c>
      <c r="B46" s="43">
        <v>1.96</v>
      </c>
      <c r="E46" s="10">
        <v>36312</v>
      </c>
      <c r="F46" s="11">
        <v>48908</v>
      </c>
    </row>
    <row r="47" spans="1:6" customFormat="1" ht="13.8" x14ac:dyDescent="0.25">
      <c r="A47" s="42">
        <v>36342</v>
      </c>
      <c r="B47" s="43">
        <v>2.0099999999999998</v>
      </c>
      <c r="E47" s="10">
        <v>36342</v>
      </c>
      <c r="F47" s="11">
        <v>56472</v>
      </c>
    </row>
    <row r="48" spans="1:6" customFormat="1" ht="13.8" x14ac:dyDescent="0.25">
      <c r="A48" s="42">
        <v>36373</v>
      </c>
      <c r="B48" s="43">
        <v>2.35</v>
      </c>
      <c r="E48" s="10">
        <v>36373</v>
      </c>
      <c r="F48" s="11">
        <v>54844</v>
      </c>
    </row>
    <row r="49" spans="1:6" customFormat="1" ht="13.8" x14ac:dyDescent="0.25">
      <c r="A49" s="42">
        <v>36404</v>
      </c>
      <c r="B49" s="43">
        <v>2.29</v>
      </c>
      <c r="E49" s="10">
        <v>36404</v>
      </c>
      <c r="F49" s="11">
        <v>49370</v>
      </c>
    </row>
    <row r="50" spans="1:6" customFormat="1" ht="13.8" x14ac:dyDescent="0.25">
      <c r="A50" s="42">
        <v>36434</v>
      </c>
      <c r="B50" s="43">
        <v>2.59</v>
      </c>
      <c r="E50" s="10">
        <v>36434</v>
      </c>
      <c r="F50" s="11">
        <v>27001</v>
      </c>
    </row>
    <row r="51" spans="1:6" customFormat="1" ht="13.8" x14ac:dyDescent="0.25">
      <c r="A51" s="42">
        <v>36465</v>
      </c>
      <c r="B51" s="43">
        <v>2.14</v>
      </c>
      <c r="E51" s="10">
        <v>36465</v>
      </c>
      <c r="F51" s="11">
        <v>43166</v>
      </c>
    </row>
    <row r="52" spans="1:6" customFormat="1" ht="13.8" x14ac:dyDescent="0.25">
      <c r="A52" s="42">
        <v>36495</v>
      </c>
      <c r="B52" s="43">
        <v>2.21</v>
      </c>
      <c r="E52" s="10">
        <v>36495</v>
      </c>
      <c r="F52" s="11">
        <v>60652</v>
      </c>
    </row>
    <row r="53" spans="1:6" customFormat="1" ht="13.8" x14ac:dyDescent="0.25">
      <c r="A53" s="42">
        <v>36526</v>
      </c>
      <c r="B53" s="43">
        <v>2.23</v>
      </c>
      <c r="E53" s="10">
        <v>36526</v>
      </c>
      <c r="F53" s="11">
        <v>65070</v>
      </c>
    </row>
    <row r="54" spans="1:6" customFormat="1" ht="13.8" x14ac:dyDescent="0.25">
      <c r="A54" s="42">
        <v>36557</v>
      </c>
      <c r="B54" s="43">
        <v>2.39</v>
      </c>
      <c r="E54" s="10">
        <v>36557</v>
      </c>
      <c r="F54" s="11">
        <v>56733</v>
      </c>
    </row>
    <row r="55" spans="1:6" customFormat="1" ht="13.8" x14ac:dyDescent="0.25">
      <c r="A55" s="42">
        <v>36586</v>
      </c>
      <c r="B55" s="43">
        <v>2.61</v>
      </c>
      <c r="E55" s="10">
        <v>36586</v>
      </c>
      <c r="F55" s="11">
        <v>58518</v>
      </c>
    </row>
    <row r="56" spans="1:6" customFormat="1" ht="13.8" x14ac:dyDescent="0.25">
      <c r="A56" s="42">
        <v>36617</v>
      </c>
      <c r="B56" s="43">
        <v>2.73</v>
      </c>
      <c r="E56" s="10">
        <v>36617</v>
      </c>
      <c r="F56" s="11">
        <v>44931</v>
      </c>
    </row>
    <row r="57" spans="1:6" customFormat="1" ht="13.8" x14ac:dyDescent="0.25">
      <c r="A57" s="42">
        <v>36647</v>
      </c>
      <c r="B57" s="43">
        <v>3.2</v>
      </c>
      <c r="E57" s="10">
        <v>36647</v>
      </c>
      <c r="F57" s="11">
        <v>57264</v>
      </c>
    </row>
    <row r="58" spans="1:6" customFormat="1" ht="13.8" x14ac:dyDescent="0.25">
      <c r="A58" s="42">
        <v>36678</v>
      </c>
      <c r="B58" s="43">
        <v>3.99</v>
      </c>
      <c r="E58" s="10">
        <v>36678</v>
      </c>
      <c r="F58" s="11">
        <v>56258</v>
      </c>
    </row>
    <row r="59" spans="1:6" customFormat="1" ht="13.8" x14ac:dyDescent="0.25">
      <c r="A59" s="42">
        <v>36708</v>
      </c>
      <c r="B59" s="43">
        <v>3.62</v>
      </c>
      <c r="E59" s="10">
        <v>36708</v>
      </c>
      <c r="F59" s="11">
        <v>56782</v>
      </c>
    </row>
    <row r="60" spans="1:6" customFormat="1" ht="13.8" x14ac:dyDescent="0.25">
      <c r="A60" s="42">
        <v>36739</v>
      </c>
      <c r="B60" s="43">
        <v>3.4</v>
      </c>
      <c r="E60" s="10">
        <v>36739</v>
      </c>
      <c r="F60" s="11">
        <v>57296</v>
      </c>
    </row>
    <row r="61" spans="1:6" customFormat="1" ht="13.8" x14ac:dyDescent="0.25">
      <c r="A61" s="42">
        <v>36770</v>
      </c>
      <c r="B61" s="43">
        <v>4.17</v>
      </c>
      <c r="E61" s="10">
        <v>36770</v>
      </c>
      <c r="F61" s="11">
        <v>56400</v>
      </c>
    </row>
    <row r="62" spans="1:6" customFormat="1" ht="13.8" x14ac:dyDescent="0.25">
      <c r="A62" s="44">
        <v>36800</v>
      </c>
      <c r="B62" s="45">
        <v>4.54</v>
      </c>
      <c r="E62" s="16">
        <v>36800</v>
      </c>
      <c r="F62" s="17">
        <v>62332</v>
      </c>
    </row>
    <row r="63" spans="1:6" customFormat="1" ht="13.8" x14ac:dyDescent="0.25">
      <c r="A63" s="44">
        <v>36831</v>
      </c>
      <c r="B63" s="45">
        <v>5.33</v>
      </c>
      <c r="E63" s="16">
        <v>36831</v>
      </c>
      <c r="F63" s="17">
        <v>59647</v>
      </c>
    </row>
    <row r="64" spans="1:6" customFormat="1" ht="13.8" x14ac:dyDescent="0.25">
      <c r="A64" s="44">
        <v>36861</v>
      </c>
      <c r="B64" s="45">
        <v>7.95</v>
      </c>
      <c r="E64" s="16">
        <v>36861</v>
      </c>
      <c r="F64" s="17">
        <v>59640</v>
      </c>
    </row>
    <row r="65" spans="1:6" customFormat="1" ht="13.8" x14ac:dyDescent="0.25">
      <c r="A65" s="44">
        <v>36892</v>
      </c>
      <c r="B65" s="45">
        <v>8.1</v>
      </c>
      <c r="E65" s="16">
        <v>36892</v>
      </c>
      <c r="F65" s="17">
        <v>62827</v>
      </c>
    </row>
    <row r="66" spans="1:6" customFormat="1" ht="13.8" x14ac:dyDescent="0.25">
      <c r="A66" s="44">
        <v>36923</v>
      </c>
      <c r="B66" s="45">
        <v>5.61</v>
      </c>
      <c r="E66" s="16">
        <v>36923</v>
      </c>
      <c r="F66" s="17">
        <v>53678</v>
      </c>
    </row>
    <row r="67" spans="1:6" customFormat="1" ht="13.8" x14ac:dyDescent="0.25">
      <c r="A67" s="44">
        <v>36951</v>
      </c>
      <c r="B67" s="45">
        <v>4.87</v>
      </c>
      <c r="E67" s="16">
        <v>36951</v>
      </c>
      <c r="F67" s="17">
        <v>53180</v>
      </c>
    </row>
    <row r="68" spans="1:6" customFormat="1" ht="13.8" x14ac:dyDescent="0.25">
      <c r="A68" s="44">
        <v>36982</v>
      </c>
      <c r="B68" s="45">
        <v>4.62</v>
      </c>
      <c r="E68" s="16">
        <v>36982</v>
      </c>
      <c r="F68" s="17">
        <v>47911</v>
      </c>
    </row>
    <row r="69" spans="1:6" customFormat="1" ht="13.8" x14ac:dyDescent="0.25">
      <c r="A69" s="44" t="s">
        <v>20</v>
      </c>
      <c r="B69" s="47">
        <f>STDEV(B13:B68)</f>
        <v>1.4257846324679666</v>
      </c>
      <c r="E69" s="44" t="s">
        <v>20</v>
      </c>
      <c r="F69" s="48">
        <f>STDEV(F13:F68)</f>
        <v>12519.335297642805</v>
      </c>
    </row>
    <row r="70" spans="1:6" customFormat="1" ht="13.8" x14ac:dyDescent="0.25">
      <c r="A70" s="46" t="s">
        <v>21</v>
      </c>
      <c r="B70" s="47">
        <f>AVERAGE(B13:B68)</f>
        <v>2.7350000000000003</v>
      </c>
      <c r="E70" s="46" t="s">
        <v>21</v>
      </c>
      <c r="F70" s="48">
        <f>AVERAGE(F13:F68)</f>
        <v>45876.678571428572</v>
      </c>
    </row>
    <row r="71" spans="1:6" s="30" customFormat="1" ht="13.8" x14ac:dyDescent="0.25">
      <c r="A71" s="43" t="s">
        <v>22</v>
      </c>
      <c r="B71" s="36">
        <f>+B70-B69</f>
        <v>1.3092153675320337</v>
      </c>
      <c r="E71" s="43" t="s">
        <v>22</v>
      </c>
      <c r="F71" s="49">
        <f>+F70-F69</f>
        <v>33357.343273785766</v>
      </c>
    </row>
    <row r="72" spans="1:6" s="30" customFormat="1" ht="13.8" x14ac:dyDescent="0.25">
      <c r="A72" s="43" t="s">
        <v>23</v>
      </c>
      <c r="B72" s="36">
        <f>+B70+B69</f>
        <v>4.1607846324679674</v>
      </c>
      <c r="E72" s="43" t="s">
        <v>23</v>
      </c>
      <c r="F72" s="49">
        <f>+F70+F69</f>
        <v>58396.013869071379</v>
      </c>
    </row>
    <row r="73" spans="1:6" customFormat="1" x14ac:dyDescent="0.25"/>
    <row r="74" spans="1:6" customFormat="1" x14ac:dyDescent="0.25"/>
    <row r="75" spans="1:6" customFormat="1" x14ac:dyDescent="0.25"/>
    <row r="76" spans="1:6" customFormat="1" x14ac:dyDescent="0.25"/>
    <row r="77" spans="1:6" customFormat="1" x14ac:dyDescent="0.25"/>
    <row r="78" spans="1:6" customFormat="1" x14ac:dyDescent="0.25"/>
    <row r="79" spans="1:6" customFormat="1" x14ac:dyDescent="0.25"/>
    <row r="80" spans="1:6" x14ac:dyDescent="0.25">
      <c r="A80" s="50"/>
      <c r="B80" s="50"/>
      <c r="E80" s="50"/>
      <c r="F80" s="50"/>
    </row>
    <row r="81" spans="1:6" x14ac:dyDescent="0.25">
      <c r="A81" s="50"/>
      <c r="B81" s="50"/>
      <c r="E81" s="50"/>
      <c r="F81" s="50"/>
    </row>
    <row r="82" spans="1:6" x14ac:dyDescent="0.25">
      <c r="A82" s="50"/>
      <c r="B82" s="50"/>
      <c r="E82" s="50"/>
      <c r="F82" s="50"/>
    </row>
    <row r="83" spans="1:6" x14ac:dyDescent="0.25">
      <c r="A83" s="50"/>
      <c r="B83" s="50"/>
      <c r="E83" s="50"/>
      <c r="F83" s="50"/>
    </row>
    <row r="84" spans="1:6" x14ac:dyDescent="0.25">
      <c r="A84" s="50"/>
      <c r="B84" s="50"/>
      <c r="E84" s="50"/>
      <c r="F84" s="50"/>
    </row>
    <row r="85" spans="1:6" x14ac:dyDescent="0.25">
      <c r="A85" s="50"/>
      <c r="B85" s="50"/>
      <c r="E85" s="50"/>
      <c r="F85" s="50"/>
    </row>
    <row r="86" spans="1:6" x14ac:dyDescent="0.25">
      <c r="A86" s="50"/>
      <c r="B86" s="50"/>
      <c r="E86" s="50"/>
      <c r="F86" s="50"/>
    </row>
    <row r="87" spans="1:6" x14ac:dyDescent="0.25">
      <c r="A87" s="50"/>
      <c r="B87" s="50"/>
      <c r="E87" s="50"/>
      <c r="F87" s="50"/>
    </row>
    <row r="88" spans="1:6" x14ac:dyDescent="0.25">
      <c r="A88" s="50"/>
      <c r="B88" s="50"/>
      <c r="E88" s="50"/>
      <c r="F88" s="50"/>
    </row>
    <row r="89" spans="1:6" x14ac:dyDescent="0.25">
      <c r="A89" s="50"/>
      <c r="B89" s="50"/>
      <c r="E89" s="50"/>
      <c r="F89" s="50"/>
    </row>
    <row r="90" spans="1:6" x14ac:dyDescent="0.25">
      <c r="A90" s="50"/>
      <c r="B90" s="50"/>
      <c r="E90" s="50"/>
      <c r="F90" s="50"/>
    </row>
    <row r="91" spans="1:6" x14ac:dyDescent="0.25">
      <c r="A91" s="50"/>
      <c r="B91" s="50"/>
      <c r="E91" s="50"/>
      <c r="F91" s="50"/>
    </row>
    <row r="92" spans="1:6" x14ac:dyDescent="0.25">
      <c r="A92" s="50"/>
      <c r="B92" s="50"/>
      <c r="E92" s="50"/>
      <c r="F92" s="50"/>
    </row>
    <row r="93" spans="1:6" x14ac:dyDescent="0.25">
      <c r="A93" s="50"/>
      <c r="B93" s="50"/>
      <c r="E93" s="50"/>
      <c r="F93" s="50"/>
    </row>
    <row r="94" spans="1:6" x14ac:dyDescent="0.25">
      <c r="A94" s="50"/>
      <c r="B94" s="50"/>
      <c r="E94" s="50"/>
      <c r="F94" s="50"/>
    </row>
    <row r="95" spans="1:6" x14ac:dyDescent="0.25">
      <c r="A95" s="50"/>
      <c r="B95" s="50"/>
      <c r="E95" s="50"/>
      <c r="F95" s="50"/>
    </row>
    <row r="96" spans="1:6" x14ac:dyDescent="0.25">
      <c r="A96" s="50"/>
      <c r="B96" s="50"/>
      <c r="E96" s="50"/>
      <c r="F96" s="50"/>
    </row>
    <row r="97" spans="1:6" x14ac:dyDescent="0.25">
      <c r="A97" s="50"/>
      <c r="B97" s="50"/>
      <c r="E97" s="50"/>
      <c r="F97" s="50"/>
    </row>
    <row r="98" spans="1:6" x14ac:dyDescent="0.25">
      <c r="A98" s="50"/>
      <c r="B98" s="50"/>
      <c r="E98" s="50"/>
      <c r="F98" s="50"/>
    </row>
    <row r="99" spans="1:6" x14ac:dyDescent="0.25">
      <c r="A99" s="50"/>
      <c r="B99" s="50"/>
      <c r="E99" s="50"/>
      <c r="F99" s="50"/>
    </row>
    <row r="100" spans="1:6" x14ac:dyDescent="0.25">
      <c r="A100" s="50"/>
      <c r="B100" s="50"/>
      <c r="E100" s="50"/>
      <c r="F100" s="50"/>
    </row>
    <row r="101" spans="1:6" x14ac:dyDescent="0.25">
      <c r="A101" s="50"/>
      <c r="B101" s="50"/>
      <c r="E101" s="50"/>
      <c r="F101" s="50"/>
    </row>
    <row r="102" spans="1:6" ht="13.8" x14ac:dyDescent="0.25">
      <c r="A102" s="51"/>
      <c r="B102" s="52"/>
      <c r="E102" s="51"/>
      <c r="F102" s="53"/>
    </row>
    <row r="103" spans="1:6" ht="13.8" x14ac:dyDescent="0.25">
      <c r="A103" s="51"/>
      <c r="B103" s="52"/>
      <c r="E103" s="51"/>
      <c r="F103" s="53"/>
    </row>
    <row r="104" spans="1:6" ht="13.8" x14ac:dyDescent="0.25">
      <c r="A104" s="51"/>
      <c r="B104" s="52"/>
      <c r="E104" s="51"/>
      <c r="F104" s="53"/>
    </row>
    <row r="105" spans="1:6" ht="13.8" x14ac:dyDescent="0.25">
      <c r="A105" s="51"/>
      <c r="B105" s="52"/>
      <c r="E105" s="51"/>
      <c r="F105" s="53"/>
    </row>
    <row r="106" spans="1:6" ht="13.8" x14ac:dyDescent="0.25">
      <c r="A106" s="51"/>
      <c r="B106" s="52"/>
      <c r="E106" s="51"/>
      <c r="F106" s="53"/>
    </row>
    <row r="107" spans="1:6" ht="13.8" x14ac:dyDescent="0.25">
      <c r="A107" s="51"/>
      <c r="B107" s="52"/>
      <c r="E107" s="51"/>
      <c r="F107" s="53"/>
    </row>
    <row r="108" spans="1:6" ht="13.8" x14ac:dyDescent="0.25">
      <c r="A108" s="51"/>
      <c r="B108" s="52"/>
      <c r="E108" s="51"/>
      <c r="F108" s="53"/>
    </row>
    <row r="109" spans="1:6" ht="13.8" x14ac:dyDescent="0.25">
      <c r="A109" s="51"/>
      <c r="B109" s="52"/>
      <c r="E109" s="51"/>
      <c r="F109" s="53"/>
    </row>
    <row r="110" spans="1:6" ht="13.8" x14ac:dyDescent="0.25">
      <c r="A110" s="51"/>
      <c r="B110" s="52"/>
      <c r="E110" s="51"/>
      <c r="F110" s="53"/>
    </row>
    <row r="111" spans="1:6" ht="13.8" x14ac:dyDescent="0.25">
      <c r="A111" s="51"/>
      <c r="B111" s="52"/>
      <c r="E111" s="51"/>
      <c r="F111" s="53"/>
    </row>
    <row r="112" spans="1:6" ht="13.8" x14ac:dyDescent="0.25">
      <c r="A112" s="51"/>
      <c r="B112" s="52"/>
      <c r="E112" s="51"/>
      <c r="F112" s="53"/>
    </row>
    <row r="113" spans="1:6" ht="13.8" x14ac:dyDescent="0.25">
      <c r="A113" s="51"/>
      <c r="B113" s="52"/>
      <c r="E113" s="51"/>
      <c r="F113" s="53"/>
    </row>
    <row r="114" spans="1:6" ht="13.8" x14ac:dyDescent="0.25">
      <c r="A114" s="51"/>
      <c r="B114" s="52"/>
      <c r="E114" s="51"/>
      <c r="F114" s="53"/>
    </row>
    <row r="115" spans="1:6" ht="13.8" x14ac:dyDescent="0.25">
      <c r="A115" s="51"/>
      <c r="B115" s="52"/>
      <c r="E115" s="51"/>
      <c r="F115" s="53"/>
    </row>
    <row r="116" spans="1:6" ht="13.8" x14ac:dyDescent="0.25">
      <c r="A116" s="51"/>
      <c r="B116" s="52"/>
      <c r="E116" s="51"/>
      <c r="F116" s="53"/>
    </row>
    <row r="117" spans="1:6" ht="13.8" x14ac:dyDescent="0.25">
      <c r="A117" s="51"/>
      <c r="B117" s="52"/>
      <c r="E117" s="51"/>
      <c r="F117" s="53"/>
    </row>
    <row r="118" spans="1:6" ht="13.8" x14ac:dyDescent="0.25">
      <c r="A118" s="51"/>
      <c r="B118" s="52"/>
      <c r="E118" s="51"/>
      <c r="F118" s="53"/>
    </row>
    <row r="119" spans="1:6" ht="13.8" x14ac:dyDescent="0.25">
      <c r="A119" s="51"/>
      <c r="B119" s="52"/>
      <c r="E119" s="51"/>
      <c r="F119" s="53"/>
    </row>
    <row r="120" spans="1:6" ht="13.8" x14ac:dyDescent="0.25">
      <c r="A120" s="51"/>
      <c r="B120" s="52"/>
      <c r="E120" s="51"/>
      <c r="F120" s="53"/>
    </row>
    <row r="121" spans="1:6" ht="13.8" x14ac:dyDescent="0.25">
      <c r="A121" s="51"/>
      <c r="B121" s="52"/>
      <c r="E121" s="51"/>
      <c r="F121" s="53"/>
    </row>
    <row r="122" spans="1:6" ht="13.8" x14ac:dyDescent="0.25">
      <c r="A122" s="51"/>
      <c r="B122" s="52"/>
      <c r="E122" s="51"/>
      <c r="F122" s="53"/>
    </row>
    <row r="123" spans="1:6" ht="13.8" x14ac:dyDescent="0.25">
      <c r="A123" s="51"/>
      <c r="B123" s="52"/>
      <c r="E123" s="51"/>
      <c r="F123" s="53"/>
    </row>
    <row r="124" spans="1:6" ht="13.8" x14ac:dyDescent="0.25">
      <c r="A124" s="51"/>
      <c r="B124" s="52"/>
      <c r="E124" s="51"/>
      <c r="F124" s="53"/>
    </row>
    <row r="125" spans="1:6" ht="13.8" x14ac:dyDescent="0.25">
      <c r="A125" s="51"/>
      <c r="B125" s="52"/>
      <c r="E125" s="51"/>
      <c r="F125" s="53"/>
    </row>
    <row r="126" spans="1:6" ht="13.8" x14ac:dyDescent="0.25">
      <c r="A126" s="51"/>
      <c r="B126" s="52"/>
      <c r="E126" s="51"/>
      <c r="F126" s="53"/>
    </row>
    <row r="127" spans="1:6" ht="13.8" x14ac:dyDescent="0.25">
      <c r="A127" s="51"/>
      <c r="B127" s="52"/>
      <c r="E127" s="51"/>
      <c r="F127" s="53"/>
    </row>
    <row r="128" spans="1:6" ht="13.8" x14ac:dyDescent="0.25">
      <c r="A128" s="51"/>
      <c r="B128" s="52"/>
      <c r="E128" s="51"/>
      <c r="F128" s="53"/>
    </row>
    <row r="129" spans="1:6" ht="13.8" x14ac:dyDescent="0.25">
      <c r="A129" s="51"/>
      <c r="B129" s="52"/>
      <c r="E129" s="51"/>
      <c r="F129" s="53"/>
    </row>
    <row r="130" spans="1:6" ht="13.8" x14ac:dyDescent="0.25">
      <c r="A130" s="51"/>
      <c r="B130" s="52"/>
      <c r="E130" s="51"/>
      <c r="F130" s="53"/>
    </row>
    <row r="131" spans="1:6" ht="13.8" x14ac:dyDescent="0.25">
      <c r="A131" s="51"/>
      <c r="B131" s="52"/>
      <c r="E131" s="51"/>
      <c r="F131" s="53"/>
    </row>
    <row r="132" spans="1:6" ht="13.8" x14ac:dyDescent="0.25">
      <c r="A132" s="51"/>
      <c r="B132" s="52"/>
      <c r="E132" s="51"/>
      <c r="F132" s="53"/>
    </row>
    <row r="133" spans="1:6" ht="13.8" x14ac:dyDescent="0.25">
      <c r="A133" s="51"/>
      <c r="B133" s="52"/>
      <c r="E133" s="51"/>
      <c r="F133" s="53"/>
    </row>
    <row r="134" spans="1:6" ht="13.8" x14ac:dyDescent="0.25">
      <c r="A134" s="51"/>
      <c r="B134" s="52"/>
      <c r="E134" s="51"/>
      <c r="F134" s="53"/>
    </row>
    <row r="135" spans="1:6" ht="13.8" x14ac:dyDescent="0.25">
      <c r="A135" s="51"/>
      <c r="B135" s="52"/>
      <c r="E135" s="51"/>
      <c r="F135" s="53"/>
    </row>
    <row r="136" spans="1:6" ht="13.8" x14ac:dyDescent="0.25">
      <c r="A136" s="51"/>
      <c r="B136" s="52"/>
      <c r="E136" s="51"/>
      <c r="F136" s="53"/>
    </row>
    <row r="137" spans="1:6" ht="13.8" x14ac:dyDescent="0.25">
      <c r="A137" s="51"/>
      <c r="B137" s="52"/>
      <c r="E137" s="51"/>
      <c r="F137" s="53"/>
    </row>
    <row r="138" spans="1:6" ht="13.8" x14ac:dyDescent="0.25">
      <c r="A138" s="51"/>
      <c r="B138" s="52"/>
      <c r="E138" s="51"/>
      <c r="F138" s="53"/>
    </row>
    <row r="139" spans="1:6" ht="13.8" x14ac:dyDescent="0.25">
      <c r="A139" s="51"/>
      <c r="B139" s="52"/>
      <c r="E139" s="51"/>
      <c r="F139" s="53"/>
    </row>
    <row r="140" spans="1:6" ht="13.8" x14ac:dyDescent="0.25">
      <c r="A140" s="51"/>
      <c r="B140" s="52"/>
      <c r="E140" s="51"/>
      <c r="F140" s="53"/>
    </row>
    <row r="141" spans="1:6" ht="13.8" x14ac:dyDescent="0.25">
      <c r="A141" s="51"/>
      <c r="B141" s="52"/>
      <c r="E141" s="51"/>
      <c r="F141" s="53"/>
    </row>
    <row r="142" spans="1:6" ht="13.8" x14ac:dyDescent="0.25">
      <c r="A142" s="51"/>
      <c r="B142" s="52"/>
      <c r="E142" s="51"/>
      <c r="F142" s="53"/>
    </row>
    <row r="143" spans="1:6" ht="13.8" x14ac:dyDescent="0.25">
      <c r="A143" s="51"/>
      <c r="B143" s="52"/>
      <c r="E143" s="51"/>
      <c r="F143" s="53"/>
    </row>
    <row r="144" spans="1:6" ht="13.8" x14ac:dyDescent="0.25">
      <c r="A144" s="51"/>
      <c r="B144" s="52"/>
      <c r="E144" s="51"/>
      <c r="F144" s="53"/>
    </row>
    <row r="145" spans="1:6" ht="13.8" x14ac:dyDescent="0.25">
      <c r="A145" s="51"/>
      <c r="B145" s="52"/>
      <c r="E145" s="51"/>
      <c r="F145" s="53"/>
    </row>
    <row r="146" spans="1:6" ht="13.8" x14ac:dyDescent="0.25">
      <c r="A146" s="51"/>
      <c r="B146" s="52"/>
      <c r="E146" s="51"/>
      <c r="F146" s="53"/>
    </row>
    <row r="147" spans="1:6" ht="13.8" x14ac:dyDescent="0.25">
      <c r="A147" s="51"/>
      <c r="B147" s="52"/>
      <c r="E147" s="51"/>
      <c r="F147" s="53"/>
    </row>
    <row r="148" spans="1:6" ht="13.8" x14ac:dyDescent="0.25">
      <c r="A148" s="51"/>
      <c r="B148" s="52"/>
      <c r="E148" s="51"/>
      <c r="F148" s="53"/>
    </row>
    <row r="149" spans="1:6" ht="13.8" x14ac:dyDescent="0.25">
      <c r="A149" s="51"/>
      <c r="B149" s="52"/>
      <c r="E149" s="51"/>
      <c r="F149" s="53"/>
    </row>
    <row r="150" spans="1:6" ht="13.8" x14ac:dyDescent="0.25">
      <c r="A150" s="51"/>
      <c r="B150" s="52"/>
      <c r="E150" s="51"/>
      <c r="F150" s="53"/>
    </row>
    <row r="151" spans="1:6" ht="13.8" x14ac:dyDescent="0.25">
      <c r="A151" s="51"/>
      <c r="B151" s="52"/>
      <c r="E151" s="51"/>
      <c r="F151" s="53"/>
    </row>
    <row r="152" spans="1:6" ht="13.8" x14ac:dyDescent="0.25">
      <c r="A152" s="51"/>
      <c r="B152" s="52"/>
      <c r="E152" s="51"/>
      <c r="F152" s="53"/>
    </row>
    <row r="153" spans="1:6" ht="13.8" x14ac:dyDescent="0.25">
      <c r="A153" s="51"/>
      <c r="B153" s="52"/>
      <c r="E153" s="51"/>
      <c r="F153" s="53"/>
    </row>
    <row r="154" spans="1:6" ht="13.8" x14ac:dyDescent="0.25">
      <c r="A154" s="51"/>
      <c r="B154" s="52"/>
      <c r="E154" s="51"/>
      <c r="F154" s="53"/>
    </row>
    <row r="155" spans="1:6" ht="13.8" x14ac:dyDescent="0.25">
      <c r="A155" s="51"/>
      <c r="B155" s="52"/>
      <c r="E155" s="51"/>
      <c r="F155" s="53"/>
    </row>
    <row r="156" spans="1:6" ht="13.8" x14ac:dyDescent="0.25">
      <c r="A156" s="51"/>
      <c r="B156" s="52"/>
      <c r="E156" s="51"/>
      <c r="F156" s="53"/>
    </row>
    <row r="157" spans="1:6" ht="13.8" x14ac:dyDescent="0.25">
      <c r="A157" s="51"/>
      <c r="B157" s="52"/>
      <c r="E157" s="51"/>
      <c r="F157" s="53"/>
    </row>
    <row r="158" spans="1:6" ht="13.8" x14ac:dyDescent="0.25">
      <c r="A158" s="51"/>
      <c r="B158" s="52"/>
      <c r="E158" s="51"/>
      <c r="F158" s="53"/>
    </row>
    <row r="159" spans="1:6" ht="13.8" x14ac:dyDescent="0.25">
      <c r="A159" s="51"/>
      <c r="B159" s="52"/>
      <c r="E159" s="51"/>
      <c r="F159" s="53"/>
    </row>
    <row r="160" spans="1:6" ht="13.8" x14ac:dyDescent="0.25">
      <c r="A160" s="51"/>
      <c r="B160" s="52"/>
      <c r="E160" s="51"/>
      <c r="F160" s="53"/>
    </row>
    <row r="161" spans="1:6" ht="13.8" x14ac:dyDescent="0.25">
      <c r="A161" s="51"/>
      <c r="B161" s="52"/>
      <c r="E161" s="51"/>
      <c r="F161" s="53"/>
    </row>
    <row r="162" spans="1:6" ht="13.8" x14ac:dyDescent="0.25">
      <c r="A162" s="51"/>
      <c r="B162" s="52"/>
      <c r="E162" s="51"/>
      <c r="F162" s="53"/>
    </row>
    <row r="163" spans="1:6" ht="13.8" x14ac:dyDescent="0.25">
      <c r="A163" s="51"/>
      <c r="B163" s="52"/>
      <c r="E163" s="51"/>
      <c r="F163" s="53"/>
    </row>
    <row r="164" spans="1:6" ht="13.8" x14ac:dyDescent="0.25">
      <c r="A164" s="51"/>
      <c r="B164" s="52"/>
      <c r="E164" s="51"/>
      <c r="F164" s="53"/>
    </row>
    <row r="165" spans="1:6" ht="13.8" x14ac:dyDescent="0.25">
      <c r="A165" s="51"/>
      <c r="B165" s="52"/>
      <c r="E165" s="51"/>
      <c r="F165" s="53"/>
    </row>
    <row r="166" spans="1:6" ht="13.8" x14ac:dyDescent="0.25">
      <c r="A166" s="51"/>
      <c r="B166" s="52"/>
      <c r="E166" s="51"/>
      <c r="F166" s="53"/>
    </row>
    <row r="167" spans="1:6" ht="13.8" x14ac:dyDescent="0.25">
      <c r="A167" s="51"/>
      <c r="B167" s="52"/>
      <c r="E167" s="51"/>
      <c r="F167" s="53"/>
    </row>
    <row r="168" spans="1:6" ht="13.8" x14ac:dyDescent="0.25">
      <c r="A168" s="51"/>
      <c r="B168" s="52"/>
      <c r="E168" s="51"/>
      <c r="F168" s="53"/>
    </row>
    <row r="169" spans="1:6" ht="13.8" x14ac:dyDescent="0.25">
      <c r="A169" s="51"/>
      <c r="B169" s="52"/>
      <c r="E169" s="51"/>
      <c r="F169" s="53"/>
    </row>
    <row r="170" spans="1:6" ht="13.8" x14ac:dyDescent="0.25">
      <c r="A170" s="51"/>
      <c r="B170" s="52"/>
      <c r="E170" s="51"/>
      <c r="F170" s="53"/>
    </row>
    <row r="171" spans="1:6" ht="13.8" x14ac:dyDescent="0.25">
      <c r="A171" s="51"/>
      <c r="B171" s="52"/>
      <c r="E171" s="51"/>
      <c r="F171" s="53"/>
    </row>
    <row r="172" spans="1:6" ht="13.8" x14ac:dyDescent="0.25">
      <c r="A172" s="51"/>
      <c r="B172" s="52"/>
      <c r="E172" s="51"/>
      <c r="F172" s="53"/>
    </row>
    <row r="173" spans="1:6" ht="13.8" x14ac:dyDescent="0.25">
      <c r="A173" s="51"/>
      <c r="B173" s="52"/>
      <c r="E173" s="51"/>
      <c r="F173" s="53"/>
    </row>
    <row r="174" spans="1:6" ht="13.8" x14ac:dyDescent="0.25">
      <c r="A174" s="51"/>
      <c r="B174" s="52"/>
      <c r="E174" s="51"/>
      <c r="F174" s="53"/>
    </row>
    <row r="175" spans="1:6" ht="13.8" x14ac:dyDescent="0.25">
      <c r="A175" s="51"/>
      <c r="B175" s="52"/>
      <c r="E175" s="51"/>
      <c r="F175" s="53"/>
    </row>
    <row r="176" spans="1:6" ht="13.8" x14ac:dyDescent="0.25">
      <c r="A176" s="51"/>
      <c r="B176" s="52"/>
      <c r="E176" s="51"/>
      <c r="F176" s="53"/>
    </row>
    <row r="177" spans="1:6" ht="13.8" x14ac:dyDescent="0.25">
      <c r="A177" s="51"/>
      <c r="B177" s="52"/>
      <c r="E177" s="51"/>
      <c r="F177" s="53"/>
    </row>
    <row r="178" spans="1:6" ht="13.8" x14ac:dyDescent="0.25">
      <c r="A178" s="51"/>
      <c r="B178" s="52"/>
      <c r="E178" s="51"/>
      <c r="F178" s="53"/>
    </row>
    <row r="179" spans="1:6" ht="13.8" x14ac:dyDescent="0.25">
      <c r="A179" s="51"/>
      <c r="B179" s="52"/>
      <c r="E179" s="51"/>
      <c r="F179" s="53"/>
    </row>
    <row r="180" spans="1:6" ht="13.8" x14ac:dyDescent="0.25">
      <c r="A180" s="51"/>
      <c r="B180" s="52"/>
      <c r="E180" s="51"/>
      <c r="F180" s="53"/>
    </row>
    <row r="181" spans="1:6" ht="13.8" x14ac:dyDescent="0.25">
      <c r="A181" s="51"/>
      <c r="B181" s="52"/>
      <c r="E181" s="51"/>
      <c r="F181" s="53"/>
    </row>
    <row r="182" spans="1:6" ht="13.8" x14ac:dyDescent="0.25">
      <c r="A182" s="51"/>
      <c r="B182" s="52"/>
      <c r="E182" s="51"/>
      <c r="F182" s="53"/>
    </row>
    <row r="183" spans="1:6" ht="13.8" x14ac:dyDescent="0.25">
      <c r="A183" s="51"/>
      <c r="B183" s="52"/>
      <c r="E183" s="51"/>
      <c r="F183" s="53"/>
    </row>
    <row r="184" spans="1:6" ht="13.8" x14ac:dyDescent="0.25">
      <c r="A184" s="51"/>
      <c r="B184" s="52"/>
      <c r="E184" s="51"/>
      <c r="F184" s="53"/>
    </row>
    <row r="185" spans="1:6" ht="13.8" x14ac:dyDescent="0.25">
      <c r="A185" s="51"/>
      <c r="B185" s="52"/>
      <c r="E185" s="51"/>
      <c r="F185" s="53"/>
    </row>
    <row r="186" spans="1:6" ht="13.8" x14ac:dyDescent="0.25">
      <c r="A186" s="51"/>
      <c r="B186" s="52"/>
      <c r="E186" s="51"/>
      <c r="F186" s="53"/>
    </row>
    <row r="187" spans="1:6" ht="13.8" x14ac:dyDescent="0.25">
      <c r="A187" s="51"/>
      <c r="B187" s="52"/>
      <c r="E187" s="51"/>
      <c r="F187" s="53"/>
    </row>
    <row r="188" spans="1:6" ht="13.8" x14ac:dyDescent="0.25">
      <c r="A188" s="51"/>
      <c r="B188" s="52"/>
      <c r="E188" s="51"/>
      <c r="F188" s="53"/>
    </row>
    <row r="189" spans="1:6" ht="13.8" x14ac:dyDescent="0.25">
      <c r="A189" s="51"/>
      <c r="B189" s="52"/>
      <c r="E189" s="51"/>
      <c r="F189" s="53"/>
    </row>
    <row r="190" spans="1:6" ht="13.8" x14ac:dyDescent="0.25">
      <c r="A190" s="51"/>
      <c r="B190" s="52"/>
      <c r="E190" s="51"/>
      <c r="F190" s="53"/>
    </row>
    <row r="191" spans="1:6" ht="13.8" x14ac:dyDescent="0.25">
      <c r="A191" s="51"/>
      <c r="B191" s="52"/>
      <c r="E191" s="51"/>
      <c r="F191" s="53"/>
    </row>
    <row r="192" spans="1:6" ht="13.8" x14ac:dyDescent="0.25">
      <c r="A192" s="51"/>
      <c r="B192" s="52"/>
      <c r="E192" s="51"/>
      <c r="F192" s="53"/>
    </row>
    <row r="193" spans="1:6" ht="13.8" x14ac:dyDescent="0.25">
      <c r="A193" s="51"/>
      <c r="B193" s="52"/>
      <c r="E193" s="51"/>
      <c r="F193" s="53"/>
    </row>
    <row r="194" spans="1:6" ht="13.8" x14ac:dyDescent="0.25">
      <c r="A194" s="51"/>
      <c r="B194" s="52"/>
      <c r="E194" s="51"/>
      <c r="F194" s="53"/>
    </row>
    <row r="195" spans="1:6" ht="13.8" x14ac:dyDescent="0.25">
      <c r="A195" s="51"/>
      <c r="B195" s="52"/>
      <c r="E195" s="51"/>
      <c r="F195" s="53"/>
    </row>
    <row r="196" spans="1:6" ht="13.8" x14ac:dyDescent="0.25">
      <c r="A196" s="51"/>
      <c r="B196" s="52"/>
      <c r="E196" s="51"/>
      <c r="F196" s="53"/>
    </row>
    <row r="197" spans="1:6" ht="13.8" x14ac:dyDescent="0.25">
      <c r="A197" s="51"/>
      <c r="B197" s="52"/>
      <c r="E197" s="51"/>
      <c r="F197" s="53"/>
    </row>
    <row r="198" spans="1:6" ht="13.8" x14ac:dyDescent="0.25">
      <c r="A198" s="51"/>
      <c r="B198" s="52"/>
      <c r="E198" s="51"/>
      <c r="F198" s="53"/>
    </row>
    <row r="199" spans="1:6" ht="13.8" x14ac:dyDescent="0.25">
      <c r="A199" s="51"/>
      <c r="B199" s="52"/>
      <c r="E199" s="51"/>
      <c r="F199" s="53"/>
    </row>
    <row r="200" spans="1:6" ht="13.8" x14ac:dyDescent="0.25">
      <c r="A200" s="51"/>
      <c r="B200" s="52"/>
      <c r="E200" s="51"/>
      <c r="F200" s="53"/>
    </row>
    <row r="201" spans="1:6" ht="13.8" x14ac:dyDescent="0.25">
      <c r="A201" s="51"/>
      <c r="B201" s="52"/>
      <c r="E201" s="51"/>
      <c r="F201" s="53"/>
    </row>
    <row r="202" spans="1:6" ht="13.8" x14ac:dyDescent="0.25">
      <c r="A202" s="51"/>
      <c r="B202" s="52"/>
      <c r="E202" s="51"/>
      <c r="F202" s="53"/>
    </row>
    <row r="203" spans="1:6" ht="13.8" x14ac:dyDescent="0.25">
      <c r="A203" s="51"/>
      <c r="B203" s="52"/>
      <c r="E203" s="51"/>
      <c r="F203" s="53"/>
    </row>
    <row r="204" spans="1:6" ht="13.8" x14ac:dyDescent="0.25">
      <c r="A204" s="51"/>
      <c r="B204" s="52"/>
      <c r="E204" s="51"/>
      <c r="F204" s="53"/>
    </row>
    <row r="205" spans="1:6" ht="13.8" x14ac:dyDescent="0.25">
      <c r="A205" s="51"/>
      <c r="B205" s="52"/>
      <c r="E205" s="51"/>
      <c r="F205" s="53"/>
    </row>
    <row r="206" spans="1:6" ht="13.8" x14ac:dyDescent="0.25">
      <c r="A206" s="51"/>
      <c r="B206" s="52"/>
      <c r="E206" s="51"/>
      <c r="F206" s="53"/>
    </row>
    <row r="207" spans="1:6" ht="13.8" x14ac:dyDescent="0.25">
      <c r="A207" s="51"/>
      <c r="B207" s="52"/>
      <c r="E207" s="51"/>
      <c r="F207" s="53"/>
    </row>
    <row r="208" spans="1:6" ht="13.8" x14ac:dyDescent="0.25">
      <c r="A208" s="51"/>
      <c r="B208" s="52"/>
      <c r="E208" s="51"/>
      <c r="F208" s="53"/>
    </row>
    <row r="209" spans="1:6" ht="13.8" x14ac:dyDescent="0.25">
      <c r="A209" s="51"/>
      <c r="B209" s="52"/>
      <c r="E209" s="51"/>
      <c r="F209" s="53"/>
    </row>
    <row r="210" spans="1:6" ht="13.8" x14ac:dyDescent="0.25">
      <c r="A210" s="51"/>
      <c r="B210" s="52"/>
      <c r="E210" s="51"/>
      <c r="F210" s="53"/>
    </row>
    <row r="211" spans="1:6" ht="13.8" x14ac:dyDescent="0.25">
      <c r="A211" s="51"/>
      <c r="B211" s="52"/>
      <c r="E211" s="51"/>
      <c r="F211" s="53"/>
    </row>
    <row r="212" spans="1:6" ht="13.8" x14ac:dyDescent="0.25">
      <c r="A212" s="51"/>
      <c r="B212" s="52"/>
      <c r="E212" s="51"/>
      <c r="F212" s="53"/>
    </row>
    <row r="213" spans="1:6" ht="13.8" x14ac:dyDescent="0.25">
      <c r="A213" s="51"/>
      <c r="B213" s="52"/>
      <c r="E213" s="51"/>
      <c r="F213" s="53"/>
    </row>
    <row r="214" spans="1:6" ht="13.8" x14ac:dyDescent="0.25">
      <c r="A214" s="51"/>
      <c r="B214" s="52"/>
      <c r="E214" s="51"/>
      <c r="F214" s="53"/>
    </row>
    <row r="215" spans="1:6" ht="13.8" x14ac:dyDescent="0.25">
      <c r="A215" s="51"/>
      <c r="B215" s="52"/>
      <c r="E215" s="51"/>
      <c r="F215" s="53"/>
    </row>
    <row r="216" spans="1:6" ht="13.8" x14ac:dyDescent="0.25">
      <c r="A216" s="51"/>
      <c r="B216" s="52"/>
      <c r="E216" s="51"/>
      <c r="F216" s="53"/>
    </row>
    <row r="217" spans="1:6" ht="13.8" x14ac:dyDescent="0.25">
      <c r="A217" s="51"/>
      <c r="B217" s="52"/>
      <c r="E217" s="51"/>
      <c r="F217" s="53"/>
    </row>
    <row r="218" spans="1:6" ht="13.8" x14ac:dyDescent="0.25">
      <c r="A218" s="51"/>
      <c r="B218" s="52"/>
      <c r="E218" s="51"/>
      <c r="F218" s="53"/>
    </row>
    <row r="219" spans="1:6" ht="13.8" x14ac:dyDescent="0.25">
      <c r="A219" s="51"/>
      <c r="B219" s="52"/>
      <c r="E219" s="51"/>
      <c r="F219" s="53"/>
    </row>
    <row r="220" spans="1:6" ht="13.8" x14ac:dyDescent="0.25">
      <c r="A220" s="51"/>
      <c r="B220" s="52"/>
      <c r="E220" s="51"/>
      <c r="F220" s="53"/>
    </row>
    <row r="221" spans="1:6" ht="13.8" x14ac:dyDescent="0.25">
      <c r="A221" s="51"/>
      <c r="B221" s="52"/>
      <c r="E221" s="51"/>
      <c r="F221" s="53"/>
    </row>
    <row r="222" spans="1:6" ht="13.8" x14ac:dyDescent="0.25">
      <c r="A222" s="51"/>
      <c r="B222" s="52"/>
      <c r="E222" s="51"/>
      <c r="F222" s="53"/>
    </row>
    <row r="223" spans="1:6" ht="13.8" x14ac:dyDescent="0.25">
      <c r="A223" s="51"/>
      <c r="B223" s="52"/>
      <c r="E223" s="51"/>
      <c r="F223" s="53"/>
    </row>
    <row r="224" spans="1:6" ht="13.8" x14ac:dyDescent="0.25">
      <c r="A224" s="51"/>
      <c r="B224" s="52"/>
      <c r="E224" s="51"/>
      <c r="F224" s="53"/>
    </row>
    <row r="225" spans="1:6" ht="13.8" x14ac:dyDescent="0.25">
      <c r="A225" s="51"/>
      <c r="B225" s="52"/>
      <c r="E225" s="51"/>
      <c r="F225" s="53"/>
    </row>
    <row r="226" spans="1:6" ht="13.8" x14ac:dyDescent="0.25">
      <c r="A226" s="51"/>
      <c r="B226" s="52"/>
      <c r="E226" s="51"/>
      <c r="F226" s="53"/>
    </row>
    <row r="227" spans="1:6" ht="13.8" x14ac:dyDescent="0.25">
      <c r="A227" s="51"/>
      <c r="B227" s="52"/>
      <c r="E227" s="51"/>
      <c r="F227" s="53"/>
    </row>
    <row r="228" spans="1:6" ht="13.8" x14ac:dyDescent="0.25">
      <c r="A228" s="51"/>
      <c r="B228" s="52"/>
      <c r="E228" s="51"/>
      <c r="F228" s="53"/>
    </row>
    <row r="229" spans="1:6" ht="13.8" x14ac:dyDescent="0.25">
      <c r="A229" s="51"/>
      <c r="B229" s="52"/>
      <c r="E229" s="51"/>
      <c r="F229" s="53"/>
    </row>
    <row r="230" spans="1:6" ht="13.8" x14ac:dyDescent="0.25">
      <c r="A230" s="51"/>
      <c r="B230" s="52"/>
      <c r="E230" s="51"/>
      <c r="F230" s="53"/>
    </row>
    <row r="231" spans="1:6" ht="13.8" x14ac:dyDescent="0.25">
      <c r="A231" s="51"/>
      <c r="B231" s="52"/>
      <c r="E231" s="51"/>
      <c r="F231" s="53"/>
    </row>
    <row r="232" spans="1:6" ht="13.8" x14ac:dyDescent="0.25">
      <c r="A232" s="51"/>
      <c r="B232" s="52"/>
      <c r="E232" s="51"/>
      <c r="F232" s="53"/>
    </row>
    <row r="233" spans="1:6" ht="13.8" x14ac:dyDescent="0.25">
      <c r="A233" s="51"/>
      <c r="B233" s="52"/>
      <c r="E233" s="51"/>
      <c r="F233" s="53"/>
    </row>
    <row r="234" spans="1:6" ht="13.8" x14ac:dyDescent="0.25">
      <c r="A234" s="51"/>
      <c r="B234" s="52"/>
      <c r="E234" s="51"/>
      <c r="F234" s="53"/>
    </row>
    <row r="235" spans="1:6" ht="13.8" x14ac:dyDescent="0.25">
      <c r="A235" s="51"/>
      <c r="B235" s="52"/>
      <c r="E235" s="51"/>
      <c r="F235" s="53"/>
    </row>
    <row r="236" spans="1:6" ht="13.8" x14ac:dyDescent="0.25">
      <c r="A236" s="51"/>
      <c r="B236" s="52"/>
      <c r="E236" s="51"/>
      <c r="F236" s="53"/>
    </row>
    <row r="237" spans="1:6" ht="13.8" x14ac:dyDescent="0.25">
      <c r="A237" s="51"/>
      <c r="B237" s="52"/>
      <c r="E237" s="51"/>
      <c r="F237" s="53"/>
    </row>
    <row r="238" spans="1:6" ht="13.8" x14ac:dyDescent="0.25">
      <c r="A238" s="51"/>
      <c r="B238" s="52"/>
      <c r="E238" s="51"/>
      <c r="F238" s="53"/>
    </row>
    <row r="239" spans="1:6" ht="13.8" x14ac:dyDescent="0.25">
      <c r="A239" s="51"/>
      <c r="B239" s="52"/>
      <c r="E239" s="51"/>
      <c r="F239" s="53"/>
    </row>
    <row r="240" spans="1:6" ht="13.8" x14ac:dyDescent="0.25">
      <c r="A240" s="51"/>
      <c r="B240" s="52"/>
      <c r="E240" s="51"/>
      <c r="F240" s="53"/>
    </row>
    <row r="241" spans="1:6" ht="13.8" x14ac:dyDescent="0.25">
      <c r="A241" s="51"/>
      <c r="B241" s="52"/>
      <c r="E241" s="51"/>
      <c r="F241" s="53"/>
    </row>
    <row r="242" spans="1:6" ht="13.8" x14ac:dyDescent="0.25">
      <c r="A242" s="51"/>
      <c r="B242" s="52"/>
      <c r="E242" s="51"/>
      <c r="F242" s="53"/>
    </row>
    <row r="243" spans="1:6" ht="13.8" x14ac:dyDescent="0.25">
      <c r="A243" s="51"/>
      <c r="B243" s="52"/>
      <c r="E243" s="51"/>
      <c r="F243" s="53"/>
    </row>
    <row r="244" spans="1:6" ht="13.8" x14ac:dyDescent="0.25">
      <c r="A244" s="51"/>
      <c r="B244" s="52"/>
      <c r="E244" s="51"/>
      <c r="F244" s="53"/>
    </row>
    <row r="245" spans="1:6" ht="13.8" x14ac:dyDescent="0.25">
      <c r="A245" s="51"/>
      <c r="B245" s="52"/>
      <c r="E245" s="51"/>
      <c r="F245" s="53"/>
    </row>
    <row r="246" spans="1:6" ht="13.8" x14ac:dyDescent="0.25">
      <c r="A246" s="51"/>
      <c r="B246" s="52"/>
      <c r="E246" s="51"/>
      <c r="F246" s="53"/>
    </row>
    <row r="247" spans="1:6" ht="13.8" x14ac:dyDescent="0.25">
      <c r="A247" s="51"/>
      <c r="B247" s="52"/>
      <c r="E247" s="51"/>
      <c r="F247" s="53"/>
    </row>
    <row r="248" spans="1:6" ht="13.8" x14ac:dyDescent="0.25">
      <c r="A248" s="51"/>
      <c r="B248" s="52"/>
      <c r="E248" s="51"/>
      <c r="F248" s="53"/>
    </row>
    <row r="249" spans="1:6" ht="13.8" x14ac:dyDescent="0.25">
      <c r="A249" s="51"/>
      <c r="B249" s="52"/>
      <c r="E249" s="51"/>
      <c r="F249" s="53"/>
    </row>
    <row r="250" spans="1:6" ht="13.8" x14ac:dyDescent="0.25">
      <c r="A250" s="51"/>
      <c r="B250" s="52"/>
      <c r="E250" s="51"/>
      <c r="F250" s="53"/>
    </row>
    <row r="251" spans="1:6" ht="13.8" x14ac:dyDescent="0.25">
      <c r="A251" s="51"/>
      <c r="B251" s="52"/>
      <c r="E251" s="51"/>
      <c r="F251" s="53"/>
    </row>
    <row r="252" spans="1:6" ht="13.8" x14ac:dyDescent="0.25">
      <c r="A252" s="51"/>
      <c r="B252" s="52"/>
      <c r="E252" s="51"/>
      <c r="F252" s="53"/>
    </row>
    <row r="253" spans="1:6" ht="13.8" x14ac:dyDescent="0.25">
      <c r="A253" s="51"/>
      <c r="B253" s="52"/>
      <c r="E253" s="51"/>
      <c r="F253" s="53"/>
    </row>
    <row r="254" spans="1:6" ht="13.8" x14ac:dyDescent="0.25">
      <c r="A254" s="51"/>
      <c r="B254" s="52"/>
      <c r="E254" s="51"/>
      <c r="F254" s="53"/>
    </row>
    <row r="255" spans="1:6" ht="13.8" x14ac:dyDescent="0.25">
      <c r="A255" s="51"/>
      <c r="B255" s="52"/>
      <c r="E255" s="51"/>
      <c r="F255" s="53"/>
    </row>
    <row r="256" spans="1:6" ht="13.8" x14ac:dyDescent="0.25">
      <c r="A256" s="51"/>
      <c r="B256" s="52"/>
      <c r="E256" s="51"/>
      <c r="F256" s="53"/>
    </row>
    <row r="257" spans="1:6" ht="13.8" x14ac:dyDescent="0.25">
      <c r="A257" s="51"/>
      <c r="B257" s="52"/>
      <c r="E257" s="51"/>
      <c r="F257" s="53"/>
    </row>
    <row r="258" spans="1:6" ht="13.8" x14ac:dyDescent="0.25">
      <c r="A258" s="51"/>
      <c r="B258" s="52"/>
      <c r="E258" s="51"/>
      <c r="F258" s="53"/>
    </row>
    <row r="259" spans="1:6" ht="13.8" x14ac:dyDescent="0.25">
      <c r="A259" s="51"/>
      <c r="B259" s="52"/>
      <c r="E259" s="51"/>
      <c r="F259" s="53"/>
    </row>
    <row r="260" spans="1:6" ht="13.8" x14ac:dyDescent="0.25">
      <c r="A260" s="51"/>
      <c r="B260" s="52"/>
      <c r="E260" s="51"/>
      <c r="F260" s="53"/>
    </row>
    <row r="261" spans="1:6" ht="13.8" x14ac:dyDescent="0.25">
      <c r="A261" s="51"/>
      <c r="B261" s="52"/>
      <c r="E261" s="51"/>
      <c r="F261" s="53"/>
    </row>
    <row r="262" spans="1:6" ht="13.8" x14ac:dyDescent="0.25">
      <c r="A262" s="51"/>
      <c r="B262" s="52"/>
      <c r="E262" s="51"/>
      <c r="F262" s="53"/>
    </row>
    <row r="263" spans="1:6" ht="13.8" x14ac:dyDescent="0.25">
      <c r="A263" s="51"/>
      <c r="B263" s="52"/>
      <c r="E263" s="51"/>
      <c r="F263" s="53"/>
    </row>
    <row r="264" spans="1:6" ht="13.8" x14ac:dyDescent="0.25">
      <c r="A264" s="51"/>
      <c r="B264" s="52"/>
      <c r="E264" s="51"/>
      <c r="F264" s="53"/>
    </row>
    <row r="265" spans="1:6" ht="13.8" x14ac:dyDescent="0.25">
      <c r="A265" s="51"/>
      <c r="B265" s="52"/>
      <c r="E265" s="51"/>
      <c r="F265" s="53"/>
    </row>
    <row r="266" spans="1:6" ht="13.8" x14ac:dyDescent="0.25">
      <c r="A266" s="51"/>
      <c r="B266" s="52"/>
      <c r="E266" s="51"/>
      <c r="F266" s="53"/>
    </row>
    <row r="267" spans="1:6" ht="13.8" x14ac:dyDescent="0.25">
      <c r="A267" s="51"/>
      <c r="B267" s="52"/>
      <c r="E267" s="51"/>
      <c r="F267" s="53"/>
    </row>
    <row r="268" spans="1:6" ht="13.8" x14ac:dyDescent="0.25">
      <c r="A268" s="51"/>
      <c r="B268" s="52"/>
      <c r="E268" s="51"/>
      <c r="F268" s="53"/>
    </row>
    <row r="269" spans="1:6" ht="13.8" x14ac:dyDescent="0.25">
      <c r="A269" s="51"/>
      <c r="B269" s="52"/>
      <c r="E269" s="51"/>
      <c r="F269" s="53"/>
    </row>
    <row r="270" spans="1:6" ht="13.8" x14ac:dyDescent="0.25">
      <c r="A270" s="51"/>
      <c r="B270" s="52"/>
      <c r="E270" s="51"/>
      <c r="F270" s="53"/>
    </row>
    <row r="271" spans="1:6" ht="13.8" x14ac:dyDescent="0.25">
      <c r="A271" s="51"/>
      <c r="B271" s="52"/>
      <c r="E271" s="51"/>
      <c r="F271" s="53"/>
    </row>
    <row r="272" spans="1:6" ht="13.8" x14ac:dyDescent="0.25">
      <c r="A272" s="51"/>
      <c r="B272" s="52"/>
      <c r="E272" s="51"/>
      <c r="F272" s="53"/>
    </row>
    <row r="273" spans="1:6" ht="13.8" x14ac:dyDescent="0.25">
      <c r="A273" s="51"/>
      <c r="B273" s="52"/>
      <c r="E273" s="51"/>
      <c r="F273" s="53"/>
    </row>
    <row r="274" spans="1:6" ht="13.8" x14ac:dyDescent="0.25">
      <c r="A274" s="51"/>
      <c r="B274" s="52"/>
      <c r="E274" s="51"/>
      <c r="F274" s="53"/>
    </row>
    <row r="275" spans="1:6" ht="13.8" x14ac:dyDescent="0.25">
      <c r="A275" s="51"/>
      <c r="B275" s="52"/>
      <c r="E275" s="51"/>
      <c r="F275" s="53"/>
    </row>
    <row r="276" spans="1:6" ht="13.8" x14ac:dyDescent="0.25">
      <c r="A276" s="51"/>
      <c r="B276" s="52"/>
      <c r="E276" s="51"/>
      <c r="F276" s="53"/>
    </row>
    <row r="277" spans="1:6" ht="13.8" x14ac:dyDescent="0.25">
      <c r="A277" s="51"/>
      <c r="B277" s="52"/>
      <c r="E277" s="51"/>
      <c r="F277" s="53"/>
    </row>
    <row r="278" spans="1:6" ht="13.8" x14ac:dyDescent="0.25">
      <c r="A278" s="51"/>
      <c r="B278" s="52"/>
      <c r="E278" s="51"/>
      <c r="F278" s="53"/>
    </row>
    <row r="279" spans="1:6" ht="13.8" x14ac:dyDescent="0.25">
      <c r="A279" s="51"/>
      <c r="B279" s="52"/>
      <c r="E279" s="51"/>
      <c r="F279" s="53"/>
    </row>
    <row r="280" spans="1:6" ht="13.8" x14ac:dyDescent="0.25">
      <c r="A280" s="51"/>
      <c r="B280" s="52"/>
      <c r="E280" s="51"/>
      <c r="F280" s="53"/>
    </row>
    <row r="281" spans="1:6" ht="13.8" x14ac:dyDescent="0.25">
      <c r="A281" s="51"/>
      <c r="B281" s="52"/>
      <c r="E281" s="51"/>
      <c r="F281" s="53"/>
    </row>
    <row r="282" spans="1:6" ht="13.8" x14ac:dyDescent="0.25">
      <c r="A282" s="51"/>
      <c r="B282" s="52"/>
      <c r="E282" s="51"/>
      <c r="F282" s="53"/>
    </row>
    <row r="283" spans="1:6" ht="13.8" x14ac:dyDescent="0.25">
      <c r="A283" s="51"/>
      <c r="B283" s="52"/>
      <c r="E283" s="51"/>
      <c r="F283" s="53"/>
    </row>
    <row r="284" spans="1:6" ht="13.8" x14ac:dyDescent="0.25">
      <c r="A284" s="51"/>
      <c r="B284" s="52"/>
      <c r="E284" s="51"/>
      <c r="F284" s="53"/>
    </row>
    <row r="285" spans="1:6" ht="13.8" x14ac:dyDescent="0.25">
      <c r="A285" s="51"/>
      <c r="B285" s="52"/>
      <c r="E285" s="51"/>
      <c r="F285" s="53"/>
    </row>
    <row r="286" spans="1:6" ht="13.8" x14ac:dyDescent="0.25">
      <c r="A286" s="51"/>
      <c r="B286" s="52"/>
      <c r="E286" s="51"/>
      <c r="F286" s="53"/>
    </row>
    <row r="287" spans="1:6" ht="13.8" x14ac:dyDescent="0.25">
      <c r="A287" s="51"/>
      <c r="B287" s="52"/>
      <c r="E287" s="51"/>
      <c r="F287" s="53"/>
    </row>
    <row r="288" spans="1:6" ht="13.8" x14ac:dyDescent="0.25">
      <c r="A288" s="51"/>
      <c r="B288" s="52"/>
      <c r="E288" s="51"/>
      <c r="F288" s="53"/>
    </row>
    <row r="289" spans="1:6" ht="13.8" x14ac:dyDescent="0.25">
      <c r="A289" s="51"/>
      <c r="B289" s="52"/>
      <c r="E289" s="51"/>
      <c r="F289" s="53"/>
    </row>
    <row r="290" spans="1:6" ht="13.8" x14ac:dyDescent="0.25">
      <c r="A290" s="51"/>
      <c r="B290" s="52"/>
      <c r="E290" s="51"/>
      <c r="F290" s="53"/>
    </row>
    <row r="291" spans="1:6" ht="13.8" x14ac:dyDescent="0.25">
      <c r="A291" s="51"/>
      <c r="B291" s="52"/>
      <c r="E291" s="51"/>
      <c r="F291" s="53"/>
    </row>
    <row r="292" spans="1:6" ht="13.8" x14ac:dyDescent="0.25">
      <c r="A292" s="51"/>
      <c r="B292" s="52"/>
      <c r="E292" s="51"/>
      <c r="F292" s="53"/>
    </row>
    <row r="293" spans="1:6" ht="13.8" x14ac:dyDescent="0.25">
      <c r="A293" s="51"/>
      <c r="B293" s="52"/>
      <c r="E293" s="51"/>
      <c r="F293" s="53"/>
    </row>
    <row r="294" spans="1:6" ht="13.8" x14ac:dyDescent="0.25">
      <c r="A294" s="51"/>
      <c r="B294" s="52"/>
      <c r="E294" s="51"/>
      <c r="F294" s="53"/>
    </row>
    <row r="295" spans="1:6" ht="13.8" x14ac:dyDescent="0.25">
      <c r="A295" s="51"/>
      <c r="B295" s="52"/>
      <c r="E295" s="51"/>
      <c r="F295" s="53"/>
    </row>
    <row r="296" spans="1:6" ht="13.8" x14ac:dyDescent="0.25">
      <c r="A296" s="51"/>
      <c r="B296" s="52"/>
      <c r="E296" s="51"/>
      <c r="F296" s="53"/>
    </row>
    <row r="297" spans="1:6" ht="13.8" x14ac:dyDescent="0.25">
      <c r="A297" s="51"/>
      <c r="B297" s="52"/>
      <c r="E297" s="51"/>
      <c r="F297" s="53"/>
    </row>
    <row r="298" spans="1:6" ht="13.8" x14ac:dyDescent="0.25">
      <c r="A298" s="51"/>
      <c r="B298" s="52"/>
      <c r="E298" s="51"/>
      <c r="F298" s="53"/>
    </row>
    <row r="299" spans="1:6" ht="13.8" x14ac:dyDescent="0.25">
      <c r="A299" s="51"/>
      <c r="B299" s="52"/>
      <c r="E299" s="51"/>
      <c r="F299" s="53"/>
    </row>
    <row r="300" spans="1:6" ht="13.8" x14ac:dyDescent="0.25">
      <c r="A300" s="51"/>
      <c r="B300" s="52"/>
      <c r="E300" s="51"/>
      <c r="F300" s="53"/>
    </row>
    <row r="301" spans="1:6" ht="13.8" x14ac:dyDescent="0.25">
      <c r="A301" s="51"/>
      <c r="B301" s="52"/>
      <c r="E301" s="51"/>
      <c r="F301" s="53"/>
    </row>
    <row r="302" spans="1:6" ht="13.8" x14ac:dyDescent="0.25">
      <c r="A302" s="51"/>
      <c r="B302" s="52"/>
      <c r="E302" s="51"/>
      <c r="F302" s="53"/>
    </row>
    <row r="303" spans="1:6" ht="13.8" x14ac:dyDescent="0.25">
      <c r="A303" s="51"/>
      <c r="B303" s="52"/>
      <c r="E303" s="51"/>
      <c r="F303" s="53"/>
    </row>
    <row r="304" spans="1:6" ht="13.8" x14ac:dyDescent="0.25">
      <c r="A304" s="51"/>
      <c r="B304" s="52"/>
      <c r="E304" s="51"/>
      <c r="F304" s="53"/>
    </row>
    <row r="305" spans="1:6" ht="13.8" x14ac:dyDescent="0.25">
      <c r="A305" s="51"/>
      <c r="B305" s="52"/>
      <c r="E305" s="51"/>
      <c r="F305" s="53"/>
    </row>
    <row r="306" spans="1:6" ht="13.8" x14ac:dyDescent="0.25">
      <c r="A306" s="51"/>
      <c r="B306" s="52"/>
      <c r="E306" s="51"/>
      <c r="F306" s="53"/>
    </row>
    <row r="307" spans="1:6" ht="13.8" x14ac:dyDescent="0.25">
      <c r="A307" s="51"/>
      <c r="B307" s="52"/>
      <c r="E307" s="51"/>
      <c r="F307" s="53"/>
    </row>
    <row r="308" spans="1:6" ht="13.8" x14ac:dyDescent="0.25">
      <c r="A308" s="51"/>
      <c r="B308" s="52"/>
      <c r="E308" s="51"/>
      <c r="F308" s="53"/>
    </row>
    <row r="309" spans="1:6" ht="13.8" x14ac:dyDescent="0.25">
      <c r="A309" s="51"/>
      <c r="B309" s="52"/>
      <c r="E309" s="51"/>
      <c r="F309" s="53"/>
    </row>
    <row r="310" spans="1:6" ht="13.8" x14ac:dyDescent="0.25">
      <c r="A310" s="51"/>
      <c r="B310" s="52"/>
      <c r="E310" s="51"/>
      <c r="F310" s="53"/>
    </row>
    <row r="311" spans="1:6" ht="13.8" x14ac:dyDescent="0.25">
      <c r="A311" s="51"/>
      <c r="B311" s="52"/>
      <c r="E311" s="51"/>
      <c r="F311" s="53"/>
    </row>
    <row r="312" spans="1:6" ht="13.8" x14ac:dyDescent="0.25">
      <c r="A312" s="51"/>
      <c r="B312" s="52"/>
      <c r="E312" s="51"/>
      <c r="F312" s="53"/>
    </row>
    <row r="313" spans="1:6" ht="13.8" x14ac:dyDescent="0.25">
      <c r="A313" s="51"/>
      <c r="B313" s="52"/>
      <c r="E313" s="51"/>
      <c r="F313" s="53"/>
    </row>
    <row r="314" spans="1:6" ht="13.8" x14ac:dyDescent="0.25">
      <c r="A314" s="51"/>
      <c r="B314" s="52"/>
      <c r="E314" s="51"/>
      <c r="F314" s="53"/>
    </row>
    <row r="315" spans="1:6" ht="13.8" x14ac:dyDescent="0.25">
      <c r="A315" s="51"/>
      <c r="B315" s="52"/>
      <c r="E315" s="51"/>
      <c r="F315" s="53"/>
    </row>
    <row r="316" spans="1:6" ht="13.8" x14ac:dyDescent="0.25">
      <c r="A316" s="51"/>
      <c r="B316" s="52"/>
      <c r="E316" s="51"/>
      <c r="F316" s="53"/>
    </row>
    <row r="317" spans="1:6" ht="13.8" x14ac:dyDescent="0.25">
      <c r="A317" s="51"/>
      <c r="B317" s="52"/>
      <c r="E317" s="51"/>
      <c r="F317" s="53"/>
    </row>
    <row r="318" spans="1:6" ht="13.8" x14ac:dyDescent="0.25">
      <c r="A318" s="51"/>
      <c r="B318" s="52"/>
      <c r="E318" s="51"/>
      <c r="F318" s="53"/>
    </row>
    <row r="319" spans="1:6" ht="13.8" x14ac:dyDescent="0.25">
      <c r="A319" s="51"/>
      <c r="B319" s="52"/>
      <c r="E319" s="51"/>
      <c r="F319" s="53"/>
    </row>
    <row r="320" spans="1:6" ht="13.8" x14ac:dyDescent="0.25">
      <c r="A320" s="51"/>
      <c r="B320" s="52"/>
      <c r="E320" s="51"/>
      <c r="F320" s="53"/>
    </row>
    <row r="321" spans="1:6" ht="13.8" x14ac:dyDescent="0.25">
      <c r="A321" s="51"/>
      <c r="B321" s="52"/>
      <c r="E321" s="51"/>
      <c r="F321" s="53"/>
    </row>
    <row r="322" spans="1:6" ht="13.8" x14ac:dyDescent="0.25">
      <c r="A322" s="51"/>
      <c r="B322" s="52"/>
      <c r="E322" s="51"/>
      <c r="F322" s="53"/>
    </row>
    <row r="323" spans="1:6" ht="13.8" x14ac:dyDescent="0.25">
      <c r="A323" s="51"/>
      <c r="B323" s="52"/>
      <c r="E323" s="51"/>
      <c r="F323" s="53"/>
    </row>
    <row r="324" spans="1:6" ht="13.8" x14ac:dyDescent="0.25">
      <c r="A324" s="51"/>
      <c r="B324" s="52"/>
      <c r="E324" s="51"/>
      <c r="F324" s="53"/>
    </row>
    <row r="325" spans="1:6" ht="13.8" x14ac:dyDescent="0.25">
      <c r="A325" s="51"/>
      <c r="B325" s="52"/>
      <c r="E325" s="51"/>
      <c r="F325" s="53"/>
    </row>
    <row r="326" spans="1:6" ht="13.8" x14ac:dyDescent="0.25">
      <c r="A326" s="51"/>
      <c r="B326" s="52"/>
      <c r="E326" s="51"/>
      <c r="F326" s="53"/>
    </row>
    <row r="327" spans="1:6" ht="13.8" x14ac:dyDescent="0.25">
      <c r="A327" s="51"/>
      <c r="B327" s="52"/>
      <c r="E327" s="51"/>
      <c r="F327" s="53"/>
    </row>
    <row r="328" spans="1:6" ht="13.8" x14ac:dyDescent="0.25">
      <c r="A328" s="51"/>
      <c r="B328" s="52"/>
      <c r="E328" s="51"/>
      <c r="F328" s="53"/>
    </row>
    <row r="329" spans="1:6" ht="13.8" x14ac:dyDescent="0.25">
      <c r="A329" s="51"/>
      <c r="B329" s="52"/>
      <c r="E329" s="51"/>
      <c r="F329" s="53"/>
    </row>
    <row r="330" spans="1:6" ht="13.8" x14ac:dyDescent="0.25">
      <c r="A330" s="51"/>
      <c r="B330" s="52"/>
      <c r="E330" s="51"/>
      <c r="F330" s="53"/>
    </row>
    <row r="331" spans="1:6" ht="13.8" x14ac:dyDescent="0.25">
      <c r="A331" s="51"/>
      <c r="B331" s="52"/>
      <c r="E331" s="51"/>
      <c r="F331" s="53"/>
    </row>
    <row r="332" spans="1:6" ht="13.8" x14ac:dyDescent="0.25">
      <c r="A332" s="51"/>
      <c r="B332" s="52"/>
      <c r="E332" s="51"/>
      <c r="F332" s="53"/>
    </row>
    <row r="333" spans="1:6" ht="13.8" x14ac:dyDescent="0.25">
      <c r="A333" s="51"/>
      <c r="B333" s="52"/>
      <c r="E333" s="51"/>
      <c r="F333" s="53"/>
    </row>
    <row r="334" spans="1:6" ht="13.8" x14ac:dyDescent="0.25">
      <c r="A334" s="51"/>
      <c r="B334" s="52"/>
      <c r="E334" s="51"/>
      <c r="F334" s="53"/>
    </row>
    <row r="335" spans="1:6" ht="13.8" x14ac:dyDescent="0.25">
      <c r="A335" s="51"/>
      <c r="B335" s="52"/>
      <c r="E335" s="51"/>
      <c r="F335" s="53"/>
    </row>
    <row r="336" spans="1:6" ht="13.8" x14ac:dyDescent="0.25">
      <c r="A336" s="51"/>
      <c r="B336" s="52"/>
      <c r="E336" s="51"/>
      <c r="F336" s="53"/>
    </row>
    <row r="337" spans="1:6" ht="13.8" x14ac:dyDescent="0.25">
      <c r="A337" s="51"/>
      <c r="B337" s="52"/>
      <c r="E337" s="51"/>
      <c r="F337" s="53"/>
    </row>
    <row r="338" spans="1:6" ht="13.8" x14ac:dyDescent="0.25">
      <c r="A338" s="51"/>
      <c r="B338" s="52"/>
      <c r="E338" s="51"/>
      <c r="F338" s="53"/>
    </row>
    <row r="339" spans="1:6" ht="13.8" x14ac:dyDescent="0.25">
      <c r="A339" s="51"/>
      <c r="B339" s="52"/>
      <c r="E339" s="51"/>
      <c r="F339" s="53"/>
    </row>
    <row r="340" spans="1:6" ht="13.8" x14ac:dyDescent="0.25">
      <c r="A340" s="51"/>
      <c r="B340" s="52"/>
      <c r="E340" s="51"/>
      <c r="F340" s="53"/>
    </row>
    <row r="341" spans="1:6" ht="13.8" x14ac:dyDescent="0.25">
      <c r="A341" s="51"/>
      <c r="B341" s="52"/>
      <c r="E341" s="51"/>
      <c r="F341" s="53"/>
    </row>
    <row r="342" spans="1:6" ht="13.8" x14ac:dyDescent="0.25">
      <c r="A342" s="51"/>
      <c r="B342" s="52"/>
      <c r="E342" s="51"/>
      <c r="F342" s="53"/>
    </row>
    <row r="343" spans="1:6" ht="13.8" x14ac:dyDescent="0.25">
      <c r="A343" s="51"/>
      <c r="B343" s="52"/>
      <c r="E343" s="51"/>
      <c r="F343" s="53"/>
    </row>
    <row r="344" spans="1:6" ht="13.8" x14ac:dyDescent="0.25">
      <c r="A344" s="51"/>
      <c r="B344" s="52"/>
      <c r="E344" s="51"/>
      <c r="F344" s="53"/>
    </row>
    <row r="345" spans="1:6" ht="13.8" x14ac:dyDescent="0.25">
      <c r="A345" s="51"/>
      <c r="B345" s="52"/>
      <c r="E345" s="51"/>
      <c r="F345" s="53"/>
    </row>
    <row r="346" spans="1:6" ht="13.8" x14ac:dyDescent="0.25">
      <c r="A346" s="51"/>
      <c r="B346" s="52"/>
      <c r="E346" s="51"/>
      <c r="F346" s="53"/>
    </row>
    <row r="347" spans="1:6" ht="13.8" x14ac:dyDescent="0.25">
      <c r="A347" s="51"/>
      <c r="B347" s="52"/>
      <c r="E347" s="51"/>
      <c r="F347" s="53"/>
    </row>
    <row r="348" spans="1:6" ht="13.8" x14ac:dyDescent="0.25">
      <c r="A348" s="51"/>
      <c r="B348" s="52"/>
      <c r="E348" s="51"/>
      <c r="F348" s="53"/>
    </row>
    <row r="349" spans="1:6" ht="13.8" x14ac:dyDescent="0.25">
      <c r="A349" s="51"/>
      <c r="B349" s="52"/>
      <c r="E349" s="51"/>
      <c r="F349" s="53"/>
    </row>
    <row r="350" spans="1:6" ht="13.8" x14ac:dyDescent="0.25">
      <c r="A350" s="51"/>
      <c r="B350" s="52"/>
      <c r="E350" s="51"/>
      <c r="F350" s="53"/>
    </row>
    <row r="351" spans="1:6" ht="13.8" x14ac:dyDescent="0.25">
      <c r="A351" s="51"/>
      <c r="B351" s="52"/>
      <c r="E351" s="51"/>
      <c r="F351" s="53"/>
    </row>
    <row r="352" spans="1:6" ht="13.8" x14ac:dyDescent="0.25">
      <c r="A352" s="51"/>
      <c r="B352" s="52"/>
      <c r="E352" s="51"/>
      <c r="F352" s="53"/>
    </row>
    <row r="353" spans="1:6" ht="13.8" x14ac:dyDescent="0.25">
      <c r="A353" s="51"/>
      <c r="B353" s="52"/>
      <c r="E353" s="51"/>
      <c r="F353" s="53"/>
    </row>
    <row r="354" spans="1:6" ht="13.8" x14ac:dyDescent="0.25">
      <c r="A354" s="51"/>
      <c r="B354" s="52"/>
      <c r="E354" s="51"/>
      <c r="F354" s="53"/>
    </row>
    <row r="355" spans="1:6" ht="13.8" x14ac:dyDescent="0.25">
      <c r="A355" s="51"/>
      <c r="B355" s="52"/>
      <c r="E355" s="51"/>
      <c r="F355" s="53"/>
    </row>
    <row r="356" spans="1:6" ht="13.8" x14ac:dyDescent="0.25">
      <c r="A356" s="51"/>
      <c r="B356" s="52"/>
      <c r="E356" s="51"/>
      <c r="F356" s="53"/>
    </row>
    <row r="357" spans="1:6" ht="13.8" x14ac:dyDescent="0.25">
      <c r="A357" s="51"/>
      <c r="B357" s="52"/>
      <c r="E357" s="51"/>
      <c r="F357" s="53"/>
    </row>
    <row r="358" spans="1:6" ht="13.8" x14ac:dyDescent="0.25">
      <c r="A358" s="51"/>
      <c r="B358" s="52"/>
      <c r="E358" s="51"/>
      <c r="F358" s="53"/>
    </row>
    <row r="359" spans="1:6" ht="13.8" x14ac:dyDescent="0.25">
      <c r="A359" s="51"/>
      <c r="B359" s="52"/>
      <c r="E359" s="51"/>
      <c r="F359" s="53"/>
    </row>
    <row r="360" spans="1:6" ht="13.8" x14ac:dyDescent="0.25">
      <c r="A360" s="51"/>
      <c r="B360" s="52"/>
      <c r="E360" s="51"/>
      <c r="F360" s="53"/>
    </row>
    <row r="361" spans="1:6" ht="13.8" x14ac:dyDescent="0.25">
      <c r="A361" s="51"/>
      <c r="B361" s="52"/>
      <c r="E361" s="51"/>
      <c r="F361" s="53"/>
    </row>
    <row r="362" spans="1:6" ht="13.8" x14ac:dyDescent="0.25">
      <c r="A362" s="51"/>
      <c r="B362" s="52"/>
      <c r="E362" s="51"/>
      <c r="F362" s="53"/>
    </row>
    <row r="363" spans="1:6" ht="13.8" x14ac:dyDescent="0.25">
      <c r="A363" s="51"/>
      <c r="B363" s="52"/>
      <c r="E363" s="51"/>
      <c r="F363" s="53"/>
    </row>
    <row r="364" spans="1:6" ht="13.8" x14ac:dyDescent="0.25">
      <c r="A364" s="51"/>
      <c r="B364" s="52"/>
      <c r="E364" s="51"/>
      <c r="F364" s="53"/>
    </row>
    <row r="365" spans="1:6" ht="13.8" x14ac:dyDescent="0.25">
      <c r="A365" s="51"/>
      <c r="B365" s="52"/>
      <c r="E365" s="51"/>
      <c r="F365" s="53"/>
    </row>
    <row r="366" spans="1:6" ht="13.8" x14ac:dyDescent="0.25">
      <c r="A366" s="51"/>
      <c r="B366" s="52"/>
      <c r="E366" s="51"/>
      <c r="F366" s="53"/>
    </row>
    <row r="367" spans="1:6" ht="13.8" x14ac:dyDescent="0.25">
      <c r="A367" s="51"/>
      <c r="B367" s="52"/>
      <c r="E367" s="51"/>
      <c r="F367" s="53"/>
    </row>
    <row r="368" spans="1:6" ht="13.8" x14ac:dyDescent="0.25">
      <c r="A368" s="51"/>
      <c r="B368" s="52"/>
      <c r="E368" s="51"/>
      <c r="F368" s="53"/>
    </row>
    <row r="369" spans="1:6" ht="13.8" x14ac:dyDescent="0.25">
      <c r="A369" s="51"/>
      <c r="B369" s="52"/>
      <c r="E369" s="51"/>
      <c r="F369" s="53"/>
    </row>
    <row r="370" spans="1:6" ht="13.8" x14ac:dyDescent="0.25">
      <c r="A370" s="51"/>
      <c r="B370" s="52"/>
      <c r="E370" s="51"/>
      <c r="F370" s="53"/>
    </row>
    <row r="371" spans="1:6" ht="13.8" x14ac:dyDescent="0.25">
      <c r="A371" s="51"/>
      <c r="B371" s="52"/>
      <c r="E371" s="51"/>
      <c r="F371" s="53"/>
    </row>
    <row r="372" spans="1:6" ht="13.8" x14ac:dyDescent="0.25">
      <c r="A372" s="51"/>
      <c r="B372" s="52"/>
      <c r="E372" s="51"/>
      <c r="F372" s="53"/>
    </row>
    <row r="373" spans="1:6" ht="13.8" x14ac:dyDescent="0.25">
      <c r="A373" s="51"/>
      <c r="B373" s="52"/>
      <c r="E373" s="51"/>
      <c r="F373" s="53"/>
    </row>
    <row r="374" spans="1:6" ht="13.8" x14ac:dyDescent="0.25">
      <c r="A374" s="51"/>
      <c r="B374" s="52"/>
      <c r="E374" s="51"/>
      <c r="F374" s="53"/>
    </row>
    <row r="375" spans="1:6" ht="13.8" x14ac:dyDescent="0.25">
      <c r="A375" s="51"/>
      <c r="B375" s="52"/>
      <c r="E375" s="51"/>
      <c r="F375" s="53"/>
    </row>
    <row r="376" spans="1:6" ht="13.8" x14ac:dyDescent="0.25">
      <c r="A376" s="51"/>
      <c r="B376" s="52"/>
      <c r="E376" s="51"/>
      <c r="F376" s="53"/>
    </row>
    <row r="377" spans="1:6" ht="13.8" x14ac:dyDescent="0.25">
      <c r="A377" s="51"/>
      <c r="B377" s="52"/>
      <c r="E377" s="51"/>
      <c r="F377" s="53"/>
    </row>
    <row r="378" spans="1:6" ht="13.8" x14ac:dyDescent="0.25">
      <c r="A378" s="51"/>
      <c r="B378" s="52"/>
      <c r="E378" s="51"/>
      <c r="F378" s="53"/>
    </row>
    <row r="379" spans="1:6" ht="13.8" x14ac:dyDescent="0.25">
      <c r="A379" s="51"/>
      <c r="B379" s="52"/>
      <c r="E379" s="51"/>
      <c r="F379" s="53"/>
    </row>
    <row r="380" spans="1:6" ht="13.8" x14ac:dyDescent="0.25">
      <c r="A380" s="51"/>
      <c r="B380" s="52"/>
      <c r="E380" s="51"/>
      <c r="F380" s="53"/>
    </row>
    <row r="381" spans="1:6" ht="13.8" x14ac:dyDescent="0.25">
      <c r="A381" s="51"/>
      <c r="B381" s="52"/>
      <c r="E381" s="51"/>
      <c r="F381" s="53"/>
    </row>
    <row r="382" spans="1:6" ht="13.8" x14ac:dyDescent="0.25">
      <c r="A382" s="51"/>
      <c r="B382" s="52"/>
      <c r="E382" s="51"/>
      <c r="F382" s="53"/>
    </row>
    <row r="383" spans="1:6" ht="13.8" x14ac:dyDescent="0.25">
      <c r="A383" s="51"/>
      <c r="B383" s="52"/>
      <c r="E383" s="51"/>
      <c r="F383" s="53"/>
    </row>
    <row r="384" spans="1:6" ht="13.8" x14ac:dyDescent="0.25">
      <c r="A384" s="51"/>
      <c r="B384" s="52"/>
      <c r="E384" s="51"/>
      <c r="F384" s="53"/>
    </row>
    <row r="385" spans="1:6" ht="13.8" x14ac:dyDescent="0.25">
      <c r="A385" s="51"/>
      <c r="B385" s="52"/>
      <c r="E385" s="51"/>
      <c r="F385" s="53"/>
    </row>
    <row r="386" spans="1:6" ht="13.8" x14ac:dyDescent="0.25">
      <c r="A386" s="51"/>
      <c r="B386" s="52"/>
      <c r="E386" s="51"/>
      <c r="F386" s="53"/>
    </row>
    <row r="387" spans="1:6" ht="13.8" x14ac:dyDescent="0.25">
      <c r="A387" s="51"/>
      <c r="B387" s="52"/>
      <c r="E387" s="51"/>
      <c r="F387" s="53"/>
    </row>
    <row r="388" spans="1:6" ht="13.8" x14ac:dyDescent="0.25">
      <c r="A388" s="51"/>
      <c r="B388" s="52"/>
      <c r="E388" s="51"/>
      <c r="F388" s="53"/>
    </row>
    <row r="389" spans="1:6" ht="13.8" x14ac:dyDescent="0.25">
      <c r="A389" s="51"/>
      <c r="B389" s="52"/>
      <c r="E389" s="51"/>
      <c r="F389" s="53"/>
    </row>
    <row r="390" spans="1:6" ht="13.8" x14ac:dyDescent="0.25">
      <c r="A390" s="51"/>
      <c r="B390" s="52"/>
      <c r="E390" s="51"/>
      <c r="F390" s="53"/>
    </row>
    <row r="391" spans="1:6" ht="13.8" x14ac:dyDescent="0.25">
      <c r="A391" s="51"/>
      <c r="B391" s="52"/>
      <c r="E391" s="51"/>
      <c r="F391" s="53"/>
    </row>
    <row r="392" spans="1:6" ht="13.8" x14ac:dyDescent="0.25">
      <c r="A392" s="51"/>
      <c r="B392" s="52"/>
      <c r="E392" s="51"/>
      <c r="F392" s="53"/>
    </row>
    <row r="393" spans="1:6" ht="13.8" x14ac:dyDescent="0.25">
      <c r="A393" s="51"/>
      <c r="B393" s="52"/>
      <c r="E393" s="51"/>
      <c r="F393" s="53"/>
    </row>
    <row r="394" spans="1:6" ht="13.8" x14ac:dyDescent="0.25">
      <c r="A394" s="51"/>
      <c r="B394" s="52"/>
      <c r="E394" s="51"/>
      <c r="F394" s="53"/>
    </row>
    <row r="395" spans="1:6" ht="13.8" x14ac:dyDescent="0.25">
      <c r="A395" s="51"/>
      <c r="B395" s="52"/>
      <c r="E395" s="51"/>
      <c r="F395" s="53"/>
    </row>
    <row r="396" spans="1:6" ht="13.8" x14ac:dyDescent="0.25">
      <c r="A396" s="51"/>
      <c r="B396" s="52"/>
      <c r="E396" s="51"/>
      <c r="F396" s="53"/>
    </row>
    <row r="397" spans="1:6" ht="13.8" x14ac:dyDescent="0.25">
      <c r="A397" s="51"/>
      <c r="B397" s="52"/>
      <c r="E397" s="51"/>
      <c r="F397" s="53"/>
    </row>
    <row r="398" spans="1:6" ht="13.8" x14ac:dyDescent="0.25">
      <c r="A398" s="51"/>
      <c r="B398" s="52"/>
      <c r="E398" s="51"/>
      <c r="F398" s="53"/>
    </row>
    <row r="399" spans="1:6" ht="13.8" x14ac:dyDescent="0.25">
      <c r="A399" s="51"/>
      <c r="B399" s="52"/>
      <c r="E399" s="51"/>
      <c r="F399" s="53"/>
    </row>
    <row r="400" spans="1:6" ht="13.8" x14ac:dyDescent="0.25">
      <c r="A400" s="51"/>
      <c r="B400" s="52"/>
      <c r="E400" s="51"/>
      <c r="F400" s="53"/>
    </row>
    <row r="401" spans="1:6" ht="13.8" x14ac:dyDescent="0.25">
      <c r="A401" s="51"/>
      <c r="B401" s="52"/>
      <c r="E401" s="51"/>
      <c r="F401" s="53"/>
    </row>
    <row r="402" spans="1:6" ht="13.8" x14ac:dyDescent="0.25">
      <c r="A402" s="51"/>
      <c r="B402" s="52"/>
      <c r="E402" s="51"/>
      <c r="F402" s="53"/>
    </row>
    <row r="403" spans="1:6" ht="13.8" x14ac:dyDescent="0.25">
      <c r="A403" s="51"/>
      <c r="B403" s="52"/>
      <c r="E403" s="51"/>
      <c r="F403" s="53"/>
    </row>
    <row r="404" spans="1:6" ht="13.8" x14ac:dyDescent="0.25">
      <c r="A404" s="51"/>
      <c r="B404" s="52"/>
      <c r="E404" s="51"/>
      <c r="F404" s="53"/>
    </row>
    <row r="405" spans="1:6" ht="13.8" x14ac:dyDescent="0.25">
      <c r="A405" s="51"/>
      <c r="B405" s="52"/>
      <c r="E405" s="51"/>
      <c r="F405" s="53"/>
    </row>
    <row r="406" spans="1:6" ht="13.8" x14ac:dyDescent="0.25">
      <c r="A406" s="51"/>
      <c r="B406" s="52"/>
      <c r="E406" s="51"/>
      <c r="F406" s="53"/>
    </row>
    <row r="407" spans="1:6" ht="13.8" x14ac:dyDescent="0.25">
      <c r="A407" s="51"/>
      <c r="B407" s="52"/>
      <c r="E407" s="51"/>
      <c r="F407" s="53"/>
    </row>
    <row r="408" spans="1:6" ht="13.8" x14ac:dyDescent="0.25">
      <c r="A408" s="51"/>
      <c r="B408" s="52"/>
      <c r="E408" s="51"/>
      <c r="F408" s="53"/>
    </row>
    <row r="409" spans="1:6" ht="13.8" x14ac:dyDescent="0.25">
      <c r="A409" s="51"/>
      <c r="B409" s="52"/>
      <c r="E409" s="51"/>
      <c r="F409" s="53"/>
    </row>
    <row r="410" spans="1:6" ht="13.8" x14ac:dyDescent="0.25">
      <c r="A410" s="51"/>
      <c r="B410" s="52"/>
      <c r="E410" s="51"/>
      <c r="F410" s="53"/>
    </row>
    <row r="411" spans="1:6" ht="13.8" x14ac:dyDescent="0.25">
      <c r="A411" s="51"/>
      <c r="B411" s="52"/>
      <c r="E411" s="51"/>
      <c r="F411" s="53"/>
    </row>
    <row r="412" spans="1:6" ht="13.8" x14ac:dyDescent="0.25">
      <c r="A412" s="51"/>
      <c r="B412" s="52"/>
      <c r="E412" s="51"/>
      <c r="F412" s="53"/>
    </row>
    <row r="413" spans="1:6" ht="13.8" x14ac:dyDescent="0.25">
      <c r="A413" s="51"/>
      <c r="B413" s="52"/>
      <c r="E413" s="51"/>
      <c r="F413" s="53"/>
    </row>
    <row r="414" spans="1:6" ht="13.8" x14ac:dyDescent="0.25">
      <c r="A414" s="51"/>
      <c r="B414" s="52"/>
      <c r="E414" s="51"/>
      <c r="F414" s="53"/>
    </row>
    <row r="415" spans="1:6" ht="13.8" x14ac:dyDescent="0.25">
      <c r="A415" s="51"/>
      <c r="B415" s="52"/>
      <c r="E415" s="51"/>
      <c r="F415" s="53"/>
    </row>
    <row r="416" spans="1:6" ht="13.8" x14ac:dyDescent="0.25">
      <c r="A416" s="51"/>
      <c r="B416" s="52"/>
      <c r="E416" s="51"/>
      <c r="F416" s="53"/>
    </row>
    <row r="417" spans="1:6" ht="13.8" x14ac:dyDescent="0.25">
      <c r="A417" s="51"/>
      <c r="B417" s="52"/>
      <c r="E417" s="51"/>
      <c r="F417" s="53"/>
    </row>
    <row r="418" spans="1:6" ht="13.8" x14ac:dyDescent="0.25">
      <c r="A418" s="51"/>
      <c r="B418" s="52"/>
      <c r="E418" s="51"/>
      <c r="F418" s="53"/>
    </row>
    <row r="419" spans="1:6" ht="13.8" x14ac:dyDescent="0.25">
      <c r="A419" s="51"/>
      <c r="B419" s="52"/>
      <c r="E419" s="51"/>
      <c r="F419" s="53"/>
    </row>
    <row r="420" spans="1:6" ht="13.8" x14ac:dyDescent="0.25">
      <c r="A420" s="51"/>
      <c r="B420" s="52"/>
      <c r="E420" s="51"/>
      <c r="F420" s="53"/>
    </row>
    <row r="421" spans="1:6" ht="13.8" x14ac:dyDescent="0.25">
      <c r="A421" s="51"/>
      <c r="B421" s="52"/>
      <c r="E421" s="51"/>
      <c r="F421" s="53"/>
    </row>
    <row r="422" spans="1:6" ht="13.8" x14ac:dyDescent="0.25">
      <c r="A422" s="51"/>
      <c r="B422" s="52"/>
      <c r="E422" s="51"/>
      <c r="F422" s="53"/>
    </row>
    <row r="423" spans="1:6" ht="13.8" x14ac:dyDescent="0.25">
      <c r="A423" s="51"/>
      <c r="B423" s="52"/>
      <c r="E423" s="51"/>
      <c r="F423" s="53"/>
    </row>
    <row r="424" spans="1:6" ht="13.8" x14ac:dyDescent="0.25">
      <c r="A424" s="51"/>
      <c r="B424" s="52"/>
      <c r="E424" s="51"/>
      <c r="F424" s="53"/>
    </row>
    <row r="425" spans="1:6" ht="13.8" x14ac:dyDescent="0.25">
      <c r="A425" s="51"/>
      <c r="B425" s="52"/>
      <c r="E425" s="51"/>
      <c r="F425" s="53"/>
    </row>
    <row r="426" spans="1:6" ht="13.8" x14ac:dyDescent="0.25">
      <c r="A426" s="51"/>
      <c r="B426" s="52"/>
      <c r="E426" s="51"/>
      <c r="F426" s="53"/>
    </row>
    <row r="427" spans="1:6" ht="13.8" x14ac:dyDescent="0.25">
      <c r="A427" s="51"/>
      <c r="B427" s="52"/>
      <c r="E427" s="51"/>
      <c r="F427" s="53"/>
    </row>
    <row r="428" spans="1:6" ht="13.8" x14ac:dyDescent="0.25">
      <c r="A428" s="51"/>
      <c r="B428" s="52"/>
      <c r="E428" s="51"/>
      <c r="F428" s="53"/>
    </row>
    <row r="429" spans="1:6" ht="13.8" x14ac:dyDescent="0.25">
      <c r="A429" s="51"/>
      <c r="B429" s="52"/>
      <c r="E429" s="51"/>
      <c r="F429" s="53"/>
    </row>
    <row r="430" spans="1:6" ht="13.8" x14ac:dyDescent="0.25">
      <c r="A430" s="51"/>
      <c r="B430" s="52"/>
      <c r="E430" s="51"/>
      <c r="F430" s="53"/>
    </row>
    <row r="431" spans="1:6" ht="13.8" x14ac:dyDescent="0.25">
      <c r="A431" s="51"/>
      <c r="B431" s="52"/>
      <c r="E431" s="51"/>
      <c r="F431" s="53"/>
    </row>
    <row r="432" spans="1:6" ht="13.8" x14ac:dyDescent="0.25">
      <c r="A432" s="51"/>
      <c r="B432" s="52"/>
      <c r="E432" s="51"/>
      <c r="F432" s="53"/>
    </row>
    <row r="433" spans="1:6" ht="13.8" x14ac:dyDescent="0.25">
      <c r="A433" s="51"/>
      <c r="B433" s="52"/>
      <c r="E433" s="51"/>
      <c r="F433" s="53"/>
    </row>
    <row r="434" spans="1:6" ht="13.8" x14ac:dyDescent="0.25">
      <c r="A434" s="51"/>
      <c r="B434" s="52"/>
      <c r="E434" s="51"/>
      <c r="F434" s="53"/>
    </row>
    <row r="435" spans="1:6" ht="13.8" x14ac:dyDescent="0.25">
      <c r="A435" s="51"/>
      <c r="B435" s="52"/>
      <c r="E435" s="51"/>
      <c r="F435" s="53"/>
    </row>
    <row r="436" spans="1:6" ht="13.8" x14ac:dyDescent="0.25">
      <c r="A436" s="51"/>
      <c r="B436" s="52"/>
      <c r="E436" s="51"/>
      <c r="F436" s="53"/>
    </row>
    <row r="437" spans="1:6" ht="13.8" x14ac:dyDescent="0.25">
      <c r="A437" s="51"/>
      <c r="B437" s="52"/>
      <c r="E437" s="51"/>
      <c r="F437" s="53"/>
    </row>
    <row r="438" spans="1:6" ht="13.8" x14ac:dyDescent="0.25">
      <c r="A438" s="51"/>
      <c r="B438" s="52"/>
      <c r="E438" s="51"/>
      <c r="F438" s="53"/>
    </row>
    <row r="439" spans="1:6" ht="13.8" x14ac:dyDescent="0.25">
      <c r="A439" s="51"/>
      <c r="B439" s="52"/>
      <c r="E439" s="51"/>
      <c r="F439" s="53"/>
    </row>
    <row r="440" spans="1:6" ht="13.8" x14ac:dyDescent="0.25">
      <c r="A440" s="51"/>
      <c r="B440" s="52"/>
      <c r="E440" s="51"/>
      <c r="F440" s="53"/>
    </row>
    <row r="441" spans="1:6" ht="13.8" x14ac:dyDescent="0.25">
      <c r="A441" s="51"/>
      <c r="B441" s="52"/>
      <c r="E441" s="51"/>
      <c r="F441" s="53"/>
    </row>
    <row r="442" spans="1:6" ht="13.8" x14ac:dyDescent="0.25">
      <c r="A442" s="51"/>
      <c r="B442" s="52"/>
      <c r="E442" s="51"/>
      <c r="F442" s="53"/>
    </row>
    <row r="443" spans="1:6" ht="13.8" x14ac:dyDescent="0.25">
      <c r="A443" s="51"/>
      <c r="B443" s="52"/>
      <c r="E443" s="51"/>
      <c r="F443" s="53"/>
    </row>
    <row r="444" spans="1:6" ht="13.8" x14ac:dyDescent="0.25">
      <c r="A444" s="51"/>
      <c r="B444" s="52"/>
      <c r="E444" s="51"/>
      <c r="F444" s="53"/>
    </row>
    <row r="445" spans="1:6" ht="13.8" x14ac:dyDescent="0.25">
      <c r="A445" s="51"/>
      <c r="B445" s="52"/>
      <c r="E445" s="51"/>
      <c r="F445" s="53"/>
    </row>
    <row r="446" spans="1:6" ht="13.8" x14ac:dyDescent="0.25">
      <c r="A446" s="51"/>
      <c r="B446" s="52"/>
      <c r="E446" s="51"/>
      <c r="F446" s="53"/>
    </row>
    <row r="447" spans="1:6" ht="13.8" x14ac:dyDescent="0.25">
      <c r="A447" s="51"/>
      <c r="B447" s="52"/>
      <c r="E447" s="51"/>
      <c r="F447" s="53"/>
    </row>
    <row r="448" spans="1:6" ht="13.8" x14ac:dyDescent="0.25">
      <c r="A448" s="51"/>
      <c r="B448" s="52"/>
      <c r="E448" s="51"/>
      <c r="F448" s="53"/>
    </row>
    <row r="449" spans="1:6" ht="13.8" x14ac:dyDescent="0.25">
      <c r="A449" s="51"/>
      <c r="B449" s="52"/>
      <c r="E449" s="51"/>
      <c r="F449" s="53"/>
    </row>
    <row r="450" spans="1:6" ht="13.8" x14ac:dyDescent="0.25">
      <c r="A450" s="51"/>
      <c r="B450" s="52"/>
      <c r="E450" s="51"/>
      <c r="F450" s="53"/>
    </row>
    <row r="451" spans="1:6" ht="13.8" x14ac:dyDescent="0.25">
      <c r="A451" s="51"/>
      <c r="B451" s="52"/>
      <c r="E451" s="51"/>
      <c r="F451" s="53"/>
    </row>
    <row r="452" spans="1:6" ht="13.8" x14ac:dyDescent="0.25">
      <c r="A452" s="51"/>
      <c r="B452" s="52"/>
      <c r="E452" s="51"/>
      <c r="F452" s="53"/>
    </row>
    <row r="453" spans="1:6" ht="13.8" x14ac:dyDescent="0.25">
      <c r="A453" s="51"/>
      <c r="B453" s="52"/>
      <c r="E453" s="51"/>
      <c r="F453" s="53"/>
    </row>
    <row r="454" spans="1:6" ht="13.8" x14ac:dyDescent="0.25">
      <c r="A454" s="51"/>
      <c r="B454" s="52"/>
      <c r="E454" s="51"/>
      <c r="F454" s="53"/>
    </row>
    <row r="455" spans="1:6" ht="13.8" x14ac:dyDescent="0.25">
      <c r="A455" s="51"/>
      <c r="B455" s="52"/>
      <c r="E455" s="51"/>
      <c r="F455" s="53"/>
    </row>
    <row r="456" spans="1:6" ht="13.8" x14ac:dyDescent="0.25">
      <c r="A456" s="51"/>
      <c r="B456" s="52"/>
      <c r="E456" s="51"/>
      <c r="F456" s="53"/>
    </row>
    <row r="457" spans="1:6" ht="13.8" x14ac:dyDescent="0.25">
      <c r="A457" s="51"/>
      <c r="B457" s="52"/>
      <c r="E457" s="51"/>
      <c r="F457" s="53"/>
    </row>
    <row r="458" spans="1:6" ht="13.8" x14ac:dyDescent="0.25">
      <c r="A458" s="51"/>
      <c r="B458" s="52"/>
      <c r="E458" s="51"/>
      <c r="F458" s="53"/>
    </row>
    <row r="459" spans="1:6" ht="13.8" x14ac:dyDescent="0.25">
      <c r="A459" s="51"/>
      <c r="B459" s="52"/>
      <c r="E459" s="51"/>
      <c r="F459" s="53"/>
    </row>
    <row r="460" spans="1:6" ht="13.8" x14ac:dyDescent="0.25">
      <c r="A460" s="51"/>
      <c r="B460" s="52"/>
      <c r="E460" s="51"/>
      <c r="F460" s="53"/>
    </row>
    <row r="461" spans="1:6" ht="13.8" x14ac:dyDescent="0.25">
      <c r="A461" s="51"/>
      <c r="B461" s="52"/>
      <c r="E461" s="51"/>
      <c r="F461" s="53"/>
    </row>
    <row r="462" spans="1:6" ht="13.8" x14ac:dyDescent="0.25">
      <c r="A462" s="51"/>
      <c r="B462" s="52"/>
      <c r="E462" s="51"/>
      <c r="F462" s="53"/>
    </row>
    <row r="463" spans="1:6" ht="13.8" x14ac:dyDescent="0.25">
      <c r="A463" s="51"/>
      <c r="B463" s="52"/>
      <c r="E463" s="51"/>
      <c r="F463" s="53"/>
    </row>
    <row r="464" spans="1:6" ht="13.8" x14ac:dyDescent="0.25">
      <c r="A464" s="51"/>
      <c r="B464" s="52"/>
      <c r="E464" s="51"/>
      <c r="F464" s="53"/>
    </row>
    <row r="465" spans="1:6" ht="13.8" x14ac:dyDescent="0.25">
      <c r="A465" s="51"/>
      <c r="B465" s="52"/>
      <c r="E465" s="51"/>
      <c r="F465" s="53"/>
    </row>
    <row r="466" spans="1:6" ht="13.8" x14ac:dyDescent="0.25">
      <c r="A466" s="51"/>
      <c r="B466" s="52"/>
      <c r="E466" s="51"/>
      <c r="F466" s="53"/>
    </row>
    <row r="467" spans="1:6" ht="13.8" x14ac:dyDescent="0.25">
      <c r="A467" s="51"/>
      <c r="B467" s="52"/>
      <c r="E467" s="51"/>
      <c r="F467" s="53"/>
    </row>
    <row r="468" spans="1:6" ht="13.8" x14ac:dyDescent="0.25">
      <c r="A468" s="51"/>
      <c r="B468" s="52"/>
      <c r="E468" s="51"/>
      <c r="F468" s="53"/>
    </row>
    <row r="469" spans="1:6" ht="13.8" x14ac:dyDescent="0.25">
      <c r="A469" s="51"/>
      <c r="B469" s="52"/>
      <c r="E469" s="51"/>
      <c r="F469" s="53"/>
    </row>
    <row r="470" spans="1:6" ht="13.8" x14ac:dyDescent="0.25">
      <c r="A470" s="51"/>
      <c r="B470" s="52"/>
      <c r="E470" s="51"/>
      <c r="F470" s="53"/>
    </row>
    <row r="471" spans="1:6" ht="13.8" x14ac:dyDescent="0.25">
      <c r="A471" s="51"/>
      <c r="B471" s="52"/>
      <c r="E471" s="51"/>
      <c r="F471" s="53"/>
    </row>
    <row r="472" spans="1:6" ht="13.8" x14ac:dyDescent="0.25">
      <c r="A472" s="51"/>
      <c r="B472" s="52"/>
      <c r="E472" s="51"/>
      <c r="F472" s="53"/>
    </row>
    <row r="473" spans="1:6" ht="13.8" x14ac:dyDescent="0.25">
      <c r="A473" s="51"/>
      <c r="B473" s="52"/>
      <c r="E473" s="51"/>
      <c r="F473" s="53"/>
    </row>
    <row r="474" spans="1:6" ht="13.8" x14ac:dyDescent="0.25">
      <c r="A474" s="51"/>
      <c r="B474" s="52"/>
      <c r="E474" s="51"/>
      <c r="F474" s="53"/>
    </row>
    <row r="475" spans="1:6" ht="13.8" x14ac:dyDescent="0.25">
      <c r="A475" s="51"/>
      <c r="B475" s="52"/>
      <c r="E475" s="51"/>
      <c r="F475" s="53"/>
    </row>
    <row r="476" spans="1:6" ht="13.8" x14ac:dyDescent="0.25">
      <c r="A476" s="51"/>
      <c r="B476" s="52"/>
      <c r="E476" s="51"/>
      <c r="F476" s="53"/>
    </row>
    <row r="477" spans="1:6" ht="13.8" x14ac:dyDescent="0.25">
      <c r="A477" s="51"/>
      <c r="B477" s="52"/>
      <c r="E477" s="51"/>
      <c r="F477" s="53"/>
    </row>
    <row r="478" spans="1:6" ht="13.8" x14ac:dyDescent="0.25">
      <c r="A478" s="51"/>
      <c r="B478" s="52"/>
      <c r="E478" s="51"/>
      <c r="F478" s="53"/>
    </row>
    <row r="479" spans="1:6" ht="13.8" x14ac:dyDescent="0.25">
      <c r="A479" s="51"/>
      <c r="B479" s="52"/>
      <c r="E479" s="51"/>
      <c r="F479" s="53"/>
    </row>
    <row r="480" spans="1:6" ht="13.8" x14ac:dyDescent="0.25">
      <c r="A480" s="51"/>
      <c r="B480" s="52"/>
      <c r="E480" s="51"/>
      <c r="F480" s="53"/>
    </row>
    <row r="481" spans="1:6" ht="13.8" x14ac:dyDescent="0.25">
      <c r="A481" s="51"/>
      <c r="B481" s="52"/>
      <c r="E481" s="51"/>
      <c r="F481" s="53"/>
    </row>
    <row r="482" spans="1:6" ht="13.8" x14ac:dyDescent="0.25">
      <c r="A482" s="51"/>
      <c r="B482" s="52"/>
      <c r="E482" s="51"/>
      <c r="F482" s="53"/>
    </row>
    <row r="483" spans="1:6" ht="13.8" x14ac:dyDescent="0.25">
      <c r="A483" s="51"/>
      <c r="B483" s="52"/>
      <c r="E483" s="51"/>
      <c r="F483" s="53"/>
    </row>
    <row r="484" spans="1:6" ht="13.8" x14ac:dyDescent="0.25">
      <c r="A484" s="51"/>
      <c r="B484" s="52"/>
      <c r="E484" s="51"/>
      <c r="F484" s="53"/>
    </row>
    <row r="485" spans="1:6" ht="13.8" x14ac:dyDescent="0.25">
      <c r="A485" s="51"/>
      <c r="B485" s="52"/>
      <c r="E485" s="51"/>
      <c r="F485" s="53"/>
    </row>
    <row r="486" spans="1:6" ht="13.8" x14ac:dyDescent="0.25">
      <c r="A486" s="51"/>
      <c r="B486" s="52"/>
      <c r="E486" s="51"/>
      <c r="F486" s="53"/>
    </row>
    <row r="487" spans="1:6" ht="13.8" x14ac:dyDescent="0.25">
      <c r="A487" s="51"/>
      <c r="B487" s="52"/>
      <c r="E487" s="51"/>
      <c r="F487" s="53"/>
    </row>
    <row r="488" spans="1:6" ht="13.8" x14ac:dyDescent="0.25">
      <c r="A488" s="51"/>
      <c r="B488" s="52"/>
      <c r="E488" s="51"/>
      <c r="F488" s="53"/>
    </row>
    <row r="489" spans="1:6" ht="13.8" x14ac:dyDescent="0.25">
      <c r="A489" s="51"/>
      <c r="B489" s="52"/>
      <c r="E489" s="51"/>
      <c r="F489" s="53"/>
    </row>
    <row r="490" spans="1:6" ht="13.8" x14ac:dyDescent="0.25">
      <c r="A490" s="51"/>
      <c r="B490" s="52"/>
      <c r="E490" s="51"/>
      <c r="F490" s="53"/>
    </row>
    <row r="491" spans="1:6" ht="13.8" x14ac:dyDescent="0.25">
      <c r="A491" s="51"/>
      <c r="B491" s="52"/>
      <c r="E491" s="51"/>
      <c r="F491" s="53"/>
    </row>
    <row r="492" spans="1:6" ht="13.8" x14ac:dyDescent="0.25">
      <c r="A492" s="51"/>
      <c r="B492" s="52"/>
      <c r="E492" s="51"/>
      <c r="F492" s="53"/>
    </row>
    <row r="493" spans="1:6" ht="13.8" x14ac:dyDescent="0.25">
      <c r="A493" s="51"/>
      <c r="B493" s="52"/>
      <c r="E493" s="51"/>
      <c r="F493" s="53"/>
    </row>
    <row r="494" spans="1:6" ht="13.8" x14ac:dyDescent="0.25">
      <c r="A494" s="51"/>
      <c r="B494" s="52"/>
      <c r="E494" s="51"/>
      <c r="F494" s="53"/>
    </row>
    <row r="495" spans="1:6" ht="13.8" x14ac:dyDescent="0.25">
      <c r="A495" s="51"/>
      <c r="B495" s="52"/>
      <c r="E495" s="51"/>
      <c r="F495" s="53"/>
    </row>
    <row r="496" spans="1:6" ht="13.8" x14ac:dyDescent="0.25">
      <c r="A496" s="51"/>
      <c r="B496" s="52"/>
      <c r="E496" s="51"/>
      <c r="F496" s="53"/>
    </row>
    <row r="497" spans="1:6" ht="13.8" x14ac:dyDescent="0.25">
      <c r="A497" s="51"/>
      <c r="B497" s="52"/>
      <c r="E497" s="51"/>
      <c r="F497" s="53"/>
    </row>
    <row r="498" spans="1:6" ht="13.8" x14ac:dyDescent="0.25">
      <c r="A498" s="51"/>
      <c r="B498" s="52"/>
      <c r="E498" s="51"/>
      <c r="F498" s="53"/>
    </row>
    <row r="499" spans="1:6" ht="13.8" x14ac:dyDescent="0.25">
      <c r="A499" s="51"/>
      <c r="B499" s="52"/>
      <c r="E499" s="51"/>
      <c r="F499" s="53"/>
    </row>
    <row r="500" spans="1:6" ht="13.8" x14ac:dyDescent="0.25">
      <c r="A500" s="51"/>
      <c r="B500" s="52"/>
      <c r="E500" s="51"/>
      <c r="F500" s="53"/>
    </row>
    <row r="501" spans="1:6" ht="13.8" x14ac:dyDescent="0.25">
      <c r="A501" s="51"/>
      <c r="B501" s="52"/>
      <c r="E501" s="51"/>
      <c r="F501" s="53"/>
    </row>
    <row r="502" spans="1:6" ht="13.8" x14ac:dyDescent="0.25">
      <c r="A502" s="51"/>
      <c r="B502" s="52"/>
      <c r="E502" s="51"/>
      <c r="F502" s="53"/>
    </row>
    <row r="503" spans="1:6" ht="13.8" x14ac:dyDescent="0.25">
      <c r="A503" s="51"/>
      <c r="B503" s="52"/>
      <c r="E503" s="51"/>
      <c r="F503" s="53"/>
    </row>
    <row r="504" spans="1:6" ht="13.8" x14ac:dyDescent="0.25">
      <c r="A504" s="51"/>
      <c r="B504" s="52"/>
      <c r="E504" s="51"/>
      <c r="F504" s="53"/>
    </row>
    <row r="505" spans="1:6" ht="13.8" x14ac:dyDescent="0.25">
      <c r="A505" s="51"/>
      <c r="B505" s="52"/>
      <c r="E505" s="51"/>
      <c r="F505" s="53"/>
    </row>
    <row r="506" spans="1:6" ht="13.8" x14ac:dyDescent="0.25">
      <c r="A506" s="51"/>
      <c r="B506" s="52"/>
      <c r="E506" s="51"/>
      <c r="F506" s="53"/>
    </row>
    <row r="507" spans="1:6" ht="13.8" x14ac:dyDescent="0.25">
      <c r="A507" s="51"/>
      <c r="B507" s="52"/>
      <c r="E507" s="51"/>
      <c r="F507" s="53"/>
    </row>
    <row r="508" spans="1:6" ht="13.8" x14ac:dyDescent="0.25">
      <c r="A508" s="51"/>
      <c r="B508" s="52"/>
      <c r="E508" s="51"/>
      <c r="F508" s="53"/>
    </row>
    <row r="509" spans="1:6" ht="13.8" x14ac:dyDescent="0.25">
      <c r="A509" s="51"/>
      <c r="B509" s="52"/>
      <c r="E509" s="51"/>
      <c r="F509" s="53"/>
    </row>
    <row r="510" spans="1:6" ht="13.8" x14ac:dyDescent="0.25">
      <c r="A510" s="51"/>
      <c r="B510" s="52"/>
      <c r="E510" s="51"/>
      <c r="F510" s="53"/>
    </row>
    <row r="511" spans="1:6" ht="13.8" x14ac:dyDescent="0.25">
      <c r="A511" s="51"/>
      <c r="B511" s="52"/>
      <c r="E511" s="51"/>
      <c r="F511" s="53"/>
    </row>
    <row r="512" spans="1:6" ht="13.8" x14ac:dyDescent="0.25">
      <c r="A512" s="51"/>
      <c r="B512" s="52"/>
      <c r="E512" s="51"/>
      <c r="F512" s="53"/>
    </row>
    <row r="513" spans="1:6" ht="13.8" x14ac:dyDescent="0.25">
      <c r="A513" s="51"/>
      <c r="B513" s="52"/>
      <c r="E513" s="51"/>
      <c r="F513" s="53"/>
    </row>
    <row r="514" spans="1:6" ht="13.8" x14ac:dyDescent="0.25">
      <c r="A514" s="51"/>
      <c r="B514" s="52"/>
      <c r="E514" s="51"/>
      <c r="F514" s="53"/>
    </row>
    <row r="515" spans="1:6" ht="13.8" x14ac:dyDescent="0.25">
      <c r="A515" s="51"/>
      <c r="B515" s="52"/>
      <c r="E515" s="51"/>
      <c r="F515" s="53"/>
    </row>
    <row r="516" spans="1:6" ht="13.8" x14ac:dyDescent="0.25">
      <c r="A516" s="51"/>
      <c r="B516" s="52"/>
      <c r="E516" s="51"/>
      <c r="F516" s="53"/>
    </row>
    <row r="517" spans="1:6" ht="13.8" x14ac:dyDescent="0.25">
      <c r="A517" s="51"/>
      <c r="B517" s="52"/>
      <c r="E517" s="51"/>
      <c r="F517" s="53"/>
    </row>
    <row r="518" spans="1:6" ht="13.8" x14ac:dyDescent="0.25">
      <c r="A518" s="51"/>
      <c r="B518" s="52"/>
      <c r="E518" s="51"/>
      <c r="F518" s="53"/>
    </row>
    <row r="519" spans="1:6" ht="13.8" x14ac:dyDescent="0.25">
      <c r="A519" s="51"/>
      <c r="B519" s="52"/>
      <c r="E519" s="51"/>
      <c r="F519" s="53"/>
    </row>
    <row r="520" spans="1:6" ht="13.8" x14ac:dyDescent="0.25">
      <c r="A520" s="51"/>
      <c r="B520" s="52"/>
      <c r="E520" s="51"/>
      <c r="F520" s="53"/>
    </row>
    <row r="521" spans="1:6" ht="13.8" x14ac:dyDescent="0.25">
      <c r="A521" s="51"/>
      <c r="B521" s="52"/>
      <c r="E521" s="51"/>
      <c r="F521" s="53"/>
    </row>
    <row r="522" spans="1:6" ht="13.8" x14ac:dyDescent="0.25">
      <c r="A522" s="51"/>
      <c r="B522" s="52"/>
      <c r="E522" s="51"/>
      <c r="F522" s="53"/>
    </row>
    <row r="523" spans="1:6" ht="13.8" x14ac:dyDescent="0.25">
      <c r="A523" s="51"/>
      <c r="B523" s="52"/>
      <c r="E523" s="51"/>
      <c r="F523" s="53"/>
    </row>
    <row r="524" spans="1:6" ht="13.8" x14ac:dyDescent="0.25">
      <c r="A524" s="51"/>
      <c r="B524" s="52"/>
      <c r="E524" s="51"/>
      <c r="F524" s="53"/>
    </row>
    <row r="525" spans="1:6" ht="13.8" x14ac:dyDescent="0.25">
      <c r="A525" s="51"/>
      <c r="B525" s="52"/>
      <c r="E525" s="51"/>
      <c r="F525" s="53"/>
    </row>
    <row r="526" spans="1:6" ht="13.8" x14ac:dyDescent="0.25">
      <c r="A526" s="51"/>
      <c r="B526" s="52"/>
      <c r="E526" s="51"/>
      <c r="F526" s="53"/>
    </row>
    <row r="527" spans="1:6" ht="13.8" x14ac:dyDescent="0.25">
      <c r="A527" s="51"/>
      <c r="B527" s="52"/>
      <c r="E527" s="51"/>
      <c r="F527" s="53"/>
    </row>
    <row r="528" spans="1:6" ht="13.8" x14ac:dyDescent="0.25">
      <c r="A528" s="51"/>
      <c r="B528" s="52"/>
      <c r="E528" s="51"/>
      <c r="F528" s="53"/>
    </row>
    <row r="529" spans="1:6" ht="13.8" x14ac:dyDescent="0.25">
      <c r="A529" s="51"/>
      <c r="B529" s="52"/>
      <c r="E529" s="51"/>
      <c r="F529" s="53"/>
    </row>
    <row r="530" spans="1:6" ht="13.8" x14ac:dyDescent="0.25">
      <c r="A530" s="51"/>
      <c r="B530" s="52"/>
      <c r="E530" s="51"/>
      <c r="F530" s="53"/>
    </row>
    <row r="531" spans="1:6" ht="13.8" x14ac:dyDescent="0.25">
      <c r="A531" s="51"/>
      <c r="B531" s="52"/>
      <c r="E531" s="51"/>
      <c r="F531" s="53"/>
    </row>
    <row r="532" spans="1:6" ht="13.8" x14ac:dyDescent="0.25">
      <c r="A532" s="51"/>
      <c r="B532" s="52"/>
      <c r="E532" s="51"/>
      <c r="F532" s="53"/>
    </row>
    <row r="533" spans="1:6" ht="13.8" x14ac:dyDescent="0.25">
      <c r="A533" s="51"/>
      <c r="B533" s="52"/>
      <c r="E533" s="51"/>
      <c r="F533" s="53"/>
    </row>
    <row r="534" spans="1:6" ht="13.8" x14ac:dyDescent="0.25">
      <c r="A534" s="51"/>
      <c r="B534" s="52"/>
      <c r="E534" s="51"/>
      <c r="F534" s="53"/>
    </row>
    <row r="535" spans="1:6" ht="13.8" x14ac:dyDescent="0.25">
      <c r="A535" s="51"/>
      <c r="B535" s="52"/>
      <c r="E535" s="51"/>
      <c r="F535" s="53"/>
    </row>
    <row r="536" spans="1:6" ht="13.8" x14ac:dyDescent="0.25">
      <c r="A536" s="51"/>
      <c r="B536" s="52"/>
      <c r="E536" s="51"/>
      <c r="F536" s="53"/>
    </row>
    <row r="537" spans="1:6" ht="13.8" x14ac:dyDescent="0.25">
      <c r="A537" s="51"/>
      <c r="B537" s="52"/>
      <c r="E537" s="51"/>
      <c r="F537" s="53"/>
    </row>
    <row r="538" spans="1:6" ht="13.8" x14ac:dyDescent="0.25">
      <c r="A538" s="51"/>
      <c r="B538" s="52"/>
      <c r="E538" s="51"/>
      <c r="F538" s="53"/>
    </row>
    <row r="539" spans="1:6" ht="13.8" x14ac:dyDescent="0.25">
      <c r="A539" s="51"/>
      <c r="B539" s="52"/>
      <c r="E539" s="51"/>
      <c r="F539" s="53"/>
    </row>
    <row r="540" spans="1:6" ht="13.8" x14ac:dyDescent="0.25">
      <c r="A540" s="51"/>
      <c r="B540" s="52"/>
      <c r="E540" s="51"/>
      <c r="F540" s="53"/>
    </row>
    <row r="541" spans="1:6" ht="13.8" x14ac:dyDescent="0.25">
      <c r="A541" s="51"/>
      <c r="B541" s="52"/>
      <c r="E541" s="51"/>
      <c r="F541" s="53"/>
    </row>
    <row r="542" spans="1:6" ht="13.8" x14ac:dyDescent="0.25">
      <c r="A542" s="51"/>
      <c r="B542" s="52"/>
      <c r="E542" s="51"/>
      <c r="F542" s="53"/>
    </row>
    <row r="543" spans="1:6" ht="13.8" x14ac:dyDescent="0.25">
      <c r="A543" s="51"/>
      <c r="B543" s="52"/>
      <c r="E543" s="51"/>
      <c r="F543" s="53"/>
    </row>
    <row r="544" spans="1:6" ht="13.8" x14ac:dyDescent="0.25">
      <c r="A544" s="51"/>
      <c r="B544" s="52"/>
      <c r="E544" s="51"/>
      <c r="F544" s="53"/>
    </row>
    <row r="545" spans="1:6" ht="13.8" x14ac:dyDescent="0.25">
      <c r="A545" s="51"/>
      <c r="B545" s="52"/>
      <c r="E545" s="51"/>
      <c r="F545" s="53"/>
    </row>
    <row r="546" spans="1:6" ht="13.8" x14ac:dyDescent="0.25">
      <c r="A546" s="51"/>
      <c r="B546" s="52"/>
      <c r="E546" s="51"/>
      <c r="F546" s="53"/>
    </row>
    <row r="547" spans="1:6" ht="13.8" x14ac:dyDescent="0.25">
      <c r="A547" s="51"/>
      <c r="B547" s="52"/>
      <c r="E547" s="51"/>
      <c r="F547" s="53"/>
    </row>
    <row r="548" spans="1:6" ht="13.8" x14ac:dyDescent="0.25">
      <c r="A548" s="51"/>
      <c r="B548" s="52"/>
      <c r="E548" s="51"/>
      <c r="F548" s="53"/>
    </row>
    <row r="549" spans="1:6" ht="13.8" x14ac:dyDescent="0.25">
      <c r="A549" s="51"/>
      <c r="B549" s="52"/>
      <c r="E549" s="51"/>
      <c r="F549" s="53"/>
    </row>
    <row r="550" spans="1:6" ht="13.8" x14ac:dyDescent="0.25">
      <c r="A550" s="51"/>
      <c r="B550" s="52"/>
      <c r="E550" s="51"/>
      <c r="F550" s="53"/>
    </row>
    <row r="551" spans="1:6" ht="13.8" x14ac:dyDescent="0.25">
      <c r="A551" s="51"/>
      <c r="B551" s="52"/>
      <c r="E551" s="51"/>
      <c r="F551" s="53"/>
    </row>
    <row r="552" spans="1:6" ht="13.8" x14ac:dyDescent="0.25">
      <c r="A552" s="51"/>
      <c r="B552" s="52"/>
      <c r="E552" s="51"/>
      <c r="F552" s="53"/>
    </row>
    <row r="553" spans="1:6" ht="13.8" x14ac:dyDescent="0.25">
      <c r="A553" s="51"/>
      <c r="B553" s="52"/>
      <c r="E553" s="51"/>
      <c r="F553" s="53"/>
    </row>
    <row r="554" spans="1:6" ht="13.8" x14ac:dyDescent="0.25">
      <c r="A554" s="51"/>
      <c r="B554" s="52"/>
      <c r="E554" s="51"/>
      <c r="F554" s="53"/>
    </row>
    <row r="555" spans="1:6" ht="13.8" x14ac:dyDescent="0.25">
      <c r="A555" s="51"/>
      <c r="B555" s="52"/>
      <c r="E555" s="51"/>
      <c r="F555" s="53"/>
    </row>
    <row r="556" spans="1:6" ht="13.8" x14ac:dyDescent="0.25">
      <c r="A556" s="51"/>
      <c r="B556" s="52"/>
      <c r="E556" s="51"/>
      <c r="F556" s="53"/>
    </row>
    <row r="557" spans="1:6" ht="13.8" x14ac:dyDescent="0.25">
      <c r="A557" s="51"/>
      <c r="B557" s="52"/>
      <c r="E557" s="51"/>
      <c r="F557" s="53"/>
    </row>
    <row r="558" spans="1:6" ht="13.8" x14ac:dyDescent="0.25">
      <c r="A558" s="51"/>
      <c r="B558" s="52"/>
      <c r="E558" s="51"/>
      <c r="F558" s="53"/>
    </row>
    <row r="559" spans="1:6" ht="13.8" x14ac:dyDescent="0.25">
      <c r="A559" s="51"/>
      <c r="B559" s="52"/>
      <c r="E559" s="51"/>
      <c r="F559" s="53"/>
    </row>
    <row r="560" spans="1:6" ht="13.8" x14ac:dyDescent="0.25">
      <c r="A560" s="51"/>
      <c r="B560" s="52"/>
      <c r="E560" s="51"/>
      <c r="F560" s="53"/>
    </row>
    <row r="561" spans="1:6" ht="13.8" x14ac:dyDescent="0.25">
      <c r="A561" s="51"/>
      <c r="B561" s="52"/>
      <c r="E561" s="51"/>
      <c r="F561" s="53"/>
    </row>
    <row r="562" spans="1:6" ht="13.8" x14ac:dyDescent="0.25">
      <c r="A562" s="51"/>
      <c r="B562" s="52"/>
      <c r="E562" s="51"/>
      <c r="F562" s="53"/>
    </row>
    <row r="563" spans="1:6" ht="13.8" x14ac:dyDescent="0.25">
      <c r="A563" s="51"/>
      <c r="B563" s="52"/>
      <c r="E563" s="51"/>
      <c r="F563" s="53"/>
    </row>
    <row r="564" spans="1:6" ht="13.8" x14ac:dyDescent="0.25">
      <c r="A564" s="51"/>
      <c r="B564" s="52"/>
      <c r="E564" s="51"/>
      <c r="F564" s="53"/>
    </row>
    <row r="565" spans="1:6" ht="13.8" x14ac:dyDescent="0.25">
      <c r="A565" s="51"/>
      <c r="B565" s="52"/>
      <c r="E565" s="51"/>
      <c r="F565" s="53"/>
    </row>
    <row r="566" spans="1:6" ht="13.8" x14ac:dyDescent="0.25">
      <c r="A566" s="51"/>
      <c r="B566" s="52"/>
      <c r="E566" s="51"/>
      <c r="F566" s="53"/>
    </row>
    <row r="567" spans="1:6" ht="13.8" x14ac:dyDescent="0.25">
      <c r="A567" s="51"/>
      <c r="B567" s="52"/>
      <c r="E567" s="51"/>
      <c r="F567" s="53"/>
    </row>
    <row r="568" spans="1:6" ht="13.8" x14ac:dyDescent="0.25">
      <c r="A568" s="51"/>
      <c r="B568" s="52"/>
      <c r="E568" s="51"/>
      <c r="F568" s="53"/>
    </row>
    <row r="569" spans="1:6" ht="13.8" x14ac:dyDescent="0.25">
      <c r="A569" s="51"/>
      <c r="B569" s="52"/>
      <c r="E569" s="51"/>
      <c r="F569" s="53"/>
    </row>
    <row r="570" spans="1:6" ht="13.8" x14ac:dyDescent="0.25">
      <c r="A570" s="51"/>
      <c r="B570" s="52"/>
      <c r="E570" s="51"/>
      <c r="F570" s="53"/>
    </row>
    <row r="571" spans="1:6" ht="13.8" x14ac:dyDescent="0.25">
      <c r="A571" s="51"/>
      <c r="B571" s="52"/>
      <c r="E571" s="51"/>
      <c r="F571" s="53"/>
    </row>
    <row r="572" spans="1:6" ht="13.8" x14ac:dyDescent="0.25">
      <c r="A572" s="51"/>
      <c r="B572" s="52"/>
      <c r="E572" s="51"/>
      <c r="F572" s="53"/>
    </row>
    <row r="573" spans="1:6" ht="13.8" x14ac:dyDescent="0.25">
      <c r="A573" s="51"/>
      <c r="B573" s="52"/>
      <c r="E573" s="51"/>
      <c r="F573" s="53"/>
    </row>
    <row r="574" spans="1:6" ht="13.8" x14ac:dyDescent="0.25">
      <c r="A574" s="51"/>
      <c r="B574" s="52"/>
      <c r="E574" s="51"/>
      <c r="F574" s="53"/>
    </row>
    <row r="575" spans="1:6" ht="13.8" x14ac:dyDescent="0.25">
      <c r="A575" s="51"/>
      <c r="B575" s="52"/>
      <c r="E575" s="51"/>
      <c r="F575" s="53"/>
    </row>
    <row r="576" spans="1:6" ht="13.8" x14ac:dyDescent="0.25">
      <c r="A576" s="51"/>
      <c r="B576" s="52"/>
      <c r="E576" s="51"/>
      <c r="F576" s="53"/>
    </row>
    <row r="577" spans="1:6" ht="13.8" x14ac:dyDescent="0.25">
      <c r="A577" s="51"/>
      <c r="B577" s="52"/>
      <c r="E577" s="51"/>
      <c r="F577" s="53"/>
    </row>
    <row r="578" spans="1:6" ht="13.8" x14ac:dyDescent="0.25">
      <c r="A578" s="51"/>
      <c r="B578" s="52"/>
      <c r="E578" s="51"/>
      <c r="F578" s="53"/>
    </row>
    <row r="579" spans="1:6" ht="13.8" x14ac:dyDescent="0.25">
      <c r="A579" s="51"/>
      <c r="B579" s="52"/>
      <c r="E579" s="51"/>
      <c r="F579" s="53"/>
    </row>
    <row r="580" spans="1:6" ht="13.8" x14ac:dyDescent="0.25">
      <c r="A580" s="51"/>
      <c r="B580" s="52"/>
      <c r="E580" s="51"/>
      <c r="F580" s="53"/>
    </row>
    <row r="581" spans="1:6" ht="13.8" x14ac:dyDescent="0.25">
      <c r="A581" s="51"/>
      <c r="B581" s="52"/>
      <c r="E581" s="51"/>
      <c r="F581" s="53"/>
    </row>
    <row r="582" spans="1:6" ht="13.8" x14ac:dyDescent="0.25">
      <c r="A582" s="51"/>
      <c r="B582" s="52"/>
      <c r="E582" s="51"/>
      <c r="F582" s="53"/>
    </row>
    <row r="583" spans="1:6" ht="13.8" x14ac:dyDescent="0.25">
      <c r="A583" s="51"/>
      <c r="B583" s="52"/>
      <c r="E583" s="51"/>
      <c r="F583" s="53"/>
    </row>
    <row r="584" spans="1:6" ht="13.8" x14ac:dyDescent="0.25">
      <c r="A584" s="51"/>
      <c r="B584" s="52"/>
      <c r="E584" s="51"/>
      <c r="F584" s="53"/>
    </row>
    <row r="585" spans="1:6" ht="13.8" x14ac:dyDescent="0.25">
      <c r="A585" s="51"/>
      <c r="B585" s="52"/>
      <c r="E585" s="51"/>
      <c r="F585" s="53"/>
    </row>
    <row r="586" spans="1:6" ht="13.8" x14ac:dyDescent="0.25">
      <c r="A586" s="51"/>
      <c r="B586" s="52"/>
      <c r="E586" s="51"/>
      <c r="F586" s="53"/>
    </row>
    <row r="587" spans="1:6" ht="13.8" x14ac:dyDescent="0.25">
      <c r="A587" s="51"/>
      <c r="B587" s="52"/>
      <c r="E587" s="51"/>
      <c r="F587" s="53"/>
    </row>
    <row r="588" spans="1:6" ht="13.8" x14ac:dyDescent="0.25">
      <c r="A588" s="51"/>
      <c r="B588" s="52"/>
      <c r="E588" s="51"/>
      <c r="F588" s="53"/>
    </row>
    <row r="589" spans="1:6" ht="13.8" x14ac:dyDescent="0.25">
      <c r="A589" s="51"/>
      <c r="B589" s="52"/>
      <c r="E589" s="51"/>
      <c r="F589" s="53"/>
    </row>
    <row r="590" spans="1:6" ht="13.8" x14ac:dyDescent="0.25">
      <c r="A590" s="51"/>
      <c r="B590" s="52"/>
      <c r="E590" s="51"/>
      <c r="F590" s="53"/>
    </row>
    <row r="591" spans="1:6" ht="13.8" x14ac:dyDescent="0.25">
      <c r="A591" s="51"/>
      <c r="B591" s="52"/>
      <c r="E591" s="51"/>
      <c r="F591" s="53"/>
    </row>
    <row r="592" spans="1:6" ht="13.8" x14ac:dyDescent="0.25">
      <c r="A592" s="51"/>
      <c r="B592" s="52"/>
      <c r="E592" s="51"/>
      <c r="F592" s="53"/>
    </row>
    <row r="593" spans="1:6" ht="13.8" x14ac:dyDescent="0.25">
      <c r="A593" s="51"/>
      <c r="B593" s="52"/>
      <c r="E593" s="51"/>
      <c r="F593" s="53"/>
    </row>
    <row r="594" spans="1:6" ht="13.8" x14ac:dyDescent="0.25">
      <c r="A594" s="51"/>
      <c r="B594" s="52"/>
      <c r="E594" s="51"/>
      <c r="F594" s="53"/>
    </row>
    <row r="595" spans="1:6" ht="13.8" x14ac:dyDescent="0.25">
      <c r="A595" s="51"/>
      <c r="B595" s="52"/>
      <c r="E595" s="51"/>
      <c r="F595" s="53"/>
    </row>
    <row r="596" spans="1:6" ht="13.8" x14ac:dyDescent="0.25">
      <c r="A596" s="51"/>
      <c r="B596" s="52"/>
      <c r="E596" s="51"/>
      <c r="F596" s="53"/>
    </row>
    <row r="597" spans="1:6" ht="13.8" x14ac:dyDescent="0.25">
      <c r="A597" s="51"/>
      <c r="B597" s="52"/>
      <c r="E597" s="51"/>
      <c r="F597" s="53"/>
    </row>
    <row r="598" spans="1:6" ht="13.8" x14ac:dyDescent="0.25">
      <c r="A598" s="51"/>
      <c r="B598" s="52"/>
      <c r="E598" s="51"/>
      <c r="F598" s="53"/>
    </row>
    <row r="599" spans="1:6" ht="13.8" x14ac:dyDescent="0.25">
      <c r="A599" s="51"/>
      <c r="B599" s="52"/>
      <c r="E599" s="51"/>
      <c r="F599" s="53"/>
    </row>
    <row r="600" spans="1:6" ht="13.8" x14ac:dyDescent="0.25">
      <c r="A600" s="51"/>
      <c r="B600" s="52"/>
      <c r="E600" s="51"/>
      <c r="F600" s="53"/>
    </row>
    <row r="601" spans="1:6" ht="13.8" x14ac:dyDescent="0.25">
      <c r="A601" s="51"/>
      <c r="B601" s="52"/>
      <c r="E601" s="51"/>
      <c r="F601" s="53"/>
    </row>
    <row r="602" spans="1:6" ht="13.8" x14ac:dyDescent="0.25">
      <c r="A602" s="51"/>
      <c r="B602" s="52"/>
      <c r="E602" s="51"/>
      <c r="F602" s="53"/>
    </row>
    <row r="603" spans="1:6" ht="13.8" x14ac:dyDescent="0.25">
      <c r="A603" s="51"/>
      <c r="B603" s="52"/>
      <c r="E603" s="51"/>
      <c r="F603" s="53"/>
    </row>
    <row r="604" spans="1:6" ht="13.8" x14ac:dyDescent="0.25">
      <c r="A604" s="51"/>
      <c r="B604" s="52"/>
      <c r="E604" s="51"/>
      <c r="F604" s="53"/>
    </row>
    <row r="605" spans="1:6" ht="13.8" x14ac:dyDescent="0.25">
      <c r="A605" s="51"/>
      <c r="B605" s="52"/>
      <c r="E605" s="51"/>
      <c r="F605" s="53"/>
    </row>
    <row r="606" spans="1:6" ht="13.8" x14ac:dyDescent="0.25">
      <c r="A606" s="51"/>
      <c r="B606" s="52"/>
      <c r="E606" s="51"/>
      <c r="F606" s="53"/>
    </row>
    <row r="607" spans="1:6" ht="13.8" x14ac:dyDescent="0.25">
      <c r="A607" s="51"/>
      <c r="B607" s="52"/>
      <c r="E607" s="51"/>
      <c r="F607" s="53"/>
    </row>
    <row r="608" spans="1:6" ht="13.8" x14ac:dyDescent="0.25">
      <c r="A608" s="51"/>
      <c r="B608" s="52"/>
      <c r="E608" s="51"/>
      <c r="F608" s="53"/>
    </row>
    <row r="609" spans="1:6" ht="13.8" x14ac:dyDescent="0.25">
      <c r="A609" s="51"/>
      <c r="B609" s="52"/>
      <c r="E609" s="51"/>
      <c r="F609" s="53"/>
    </row>
    <row r="610" spans="1:6" ht="13.8" x14ac:dyDescent="0.25">
      <c r="A610" s="51"/>
      <c r="B610" s="52"/>
      <c r="E610" s="51"/>
      <c r="F610" s="53"/>
    </row>
    <row r="611" spans="1:6" ht="13.8" x14ac:dyDescent="0.25">
      <c r="A611" s="51"/>
      <c r="B611" s="52"/>
      <c r="E611" s="51"/>
      <c r="F611" s="53"/>
    </row>
    <row r="612" spans="1:6" ht="13.8" x14ac:dyDescent="0.25">
      <c r="A612" s="51"/>
      <c r="B612" s="52"/>
      <c r="E612" s="51"/>
      <c r="F612" s="53"/>
    </row>
    <row r="613" spans="1:6" ht="13.8" x14ac:dyDescent="0.25">
      <c r="A613" s="51"/>
      <c r="B613" s="52"/>
      <c r="E613" s="51"/>
      <c r="F613" s="53"/>
    </row>
    <row r="614" spans="1:6" ht="13.8" x14ac:dyDescent="0.25">
      <c r="A614" s="51"/>
      <c r="B614" s="52"/>
      <c r="E614" s="51"/>
      <c r="F614" s="53"/>
    </row>
    <row r="615" spans="1:6" ht="13.8" x14ac:dyDescent="0.25">
      <c r="A615" s="51"/>
      <c r="B615" s="52"/>
      <c r="E615" s="51"/>
      <c r="F615" s="53"/>
    </row>
    <row r="616" spans="1:6" ht="13.8" x14ac:dyDescent="0.25">
      <c r="A616" s="51"/>
      <c r="B616" s="52"/>
      <c r="E616" s="51"/>
      <c r="F616" s="53"/>
    </row>
    <row r="617" spans="1:6" ht="13.8" x14ac:dyDescent="0.25">
      <c r="A617" s="51"/>
      <c r="B617" s="52"/>
      <c r="E617" s="51"/>
      <c r="F617" s="53"/>
    </row>
    <row r="618" spans="1:6" ht="13.8" x14ac:dyDescent="0.25">
      <c r="A618" s="51"/>
      <c r="B618" s="52"/>
      <c r="E618" s="51"/>
      <c r="F618" s="53"/>
    </row>
    <row r="619" spans="1:6" ht="13.8" x14ac:dyDescent="0.25">
      <c r="A619" s="51"/>
      <c r="B619" s="52"/>
      <c r="E619" s="51"/>
      <c r="F619" s="53"/>
    </row>
    <row r="620" spans="1:6" ht="13.8" x14ac:dyDescent="0.25">
      <c r="A620" s="51"/>
      <c r="B620" s="52"/>
      <c r="E620" s="51"/>
      <c r="F620" s="53"/>
    </row>
    <row r="621" spans="1:6" ht="13.8" x14ac:dyDescent="0.25">
      <c r="A621" s="51"/>
      <c r="B621" s="52"/>
      <c r="E621" s="51"/>
      <c r="F621" s="53"/>
    </row>
    <row r="622" spans="1:6" ht="13.8" x14ac:dyDescent="0.25">
      <c r="A622" s="51"/>
      <c r="B622" s="52"/>
      <c r="E622" s="51"/>
      <c r="F622" s="53"/>
    </row>
    <row r="623" spans="1:6" ht="13.8" x14ac:dyDescent="0.25">
      <c r="A623" s="51"/>
      <c r="B623" s="52"/>
      <c r="E623" s="51"/>
      <c r="F623" s="53"/>
    </row>
    <row r="624" spans="1:6" ht="13.8" x14ac:dyDescent="0.25">
      <c r="A624" s="51"/>
      <c r="B624" s="52"/>
      <c r="E624" s="51"/>
      <c r="F624" s="53"/>
    </row>
    <row r="625" spans="1:6" ht="13.8" x14ac:dyDescent="0.25">
      <c r="A625" s="51"/>
      <c r="B625" s="52"/>
      <c r="E625" s="51"/>
      <c r="F625" s="53"/>
    </row>
    <row r="626" spans="1:6" ht="13.8" x14ac:dyDescent="0.25">
      <c r="A626" s="51"/>
      <c r="B626" s="52"/>
      <c r="E626" s="51"/>
      <c r="F626" s="53"/>
    </row>
    <row r="627" spans="1:6" ht="13.8" x14ac:dyDescent="0.25">
      <c r="A627" s="51"/>
      <c r="B627" s="52"/>
      <c r="E627" s="51"/>
      <c r="F627" s="53"/>
    </row>
    <row r="628" spans="1:6" ht="13.8" x14ac:dyDescent="0.25">
      <c r="A628" s="51"/>
      <c r="B628" s="52"/>
      <c r="E628" s="51"/>
      <c r="F628" s="53"/>
    </row>
    <row r="629" spans="1:6" ht="13.8" x14ac:dyDescent="0.25">
      <c r="A629" s="51"/>
      <c r="B629" s="52"/>
      <c r="E629" s="51"/>
      <c r="F629" s="53"/>
    </row>
    <row r="630" spans="1:6" ht="13.8" x14ac:dyDescent="0.25">
      <c r="A630" s="51"/>
      <c r="B630" s="52"/>
      <c r="E630" s="51"/>
      <c r="F630" s="53"/>
    </row>
    <row r="631" spans="1:6" ht="13.8" x14ac:dyDescent="0.25">
      <c r="A631" s="51"/>
      <c r="B631" s="52"/>
      <c r="E631" s="51"/>
      <c r="F631" s="53"/>
    </row>
    <row r="632" spans="1:6" ht="13.8" x14ac:dyDescent="0.25">
      <c r="A632" s="51"/>
      <c r="B632" s="52"/>
      <c r="E632" s="51"/>
      <c r="F632" s="53"/>
    </row>
    <row r="633" spans="1:6" ht="13.8" x14ac:dyDescent="0.25">
      <c r="A633" s="51"/>
      <c r="B633" s="52"/>
      <c r="E633" s="51"/>
      <c r="F633" s="53"/>
    </row>
    <row r="634" spans="1:6" ht="13.8" x14ac:dyDescent="0.25">
      <c r="A634" s="51"/>
      <c r="B634" s="52"/>
      <c r="E634" s="51"/>
      <c r="F634" s="53"/>
    </row>
    <row r="635" spans="1:6" ht="13.8" x14ac:dyDescent="0.25">
      <c r="A635" s="51"/>
      <c r="B635" s="52"/>
      <c r="E635" s="51"/>
      <c r="F635" s="53"/>
    </row>
    <row r="636" spans="1:6" ht="13.8" x14ac:dyDescent="0.25">
      <c r="A636" s="51"/>
      <c r="B636" s="52"/>
      <c r="E636" s="51"/>
      <c r="F636" s="53"/>
    </row>
    <row r="637" spans="1:6" ht="13.8" x14ac:dyDescent="0.25">
      <c r="A637" s="51"/>
      <c r="B637" s="52"/>
      <c r="E637" s="51"/>
      <c r="F637" s="53"/>
    </row>
    <row r="638" spans="1:6" ht="13.8" x14ac:dyDescent="0.25">
      <c r="A638" s="51"/>
      <c r="B638" s="52"/>
      <c r="E638" s="51"/>
      <c r="F638" s="53"/>
    </row>
    <row r="639" spans="1:6" ht="13.8" x14ac:dyDescent="0.25">
      <c r="A639" s="51"/>
      <c r="B639" s="52"/>
      <c r="E639" s="51"/>
      <c r="F639" s="53"/>
    </row>
    <row r="640" spans="1:6" ht="13.8" x14ac:dyDescent="0.25">
      <c r="A640" s="51"/>
      <c r="B640" s="52"/>
      <c r="E640" s="51"/>
      <c r="F640" s="53"/>
    </row>
    <row r="641" spans="1:6" ht="13.8" x14ac:dyDescent="0.25">
      <c r="A641" s="51"/>
      <c r="B641" s="52"/>
      <c r="E641" s="51"/>
      <c r="F641" s="53"/>
    </row>
    <row r="642" spans="1:6" ht="13.8" x14ac:dyDescent="0.25">
      <c r="A642" s="51"/>
      <c r="B642" s="52"/>
      <c r="E642" s="51"/>
      <c r="F642" s="53"/>
    </row>
    <row r="643" spans="1:6" ht="13.8" x14ac:dyDescent="0.25">
      <c r="A643" s="51"/>
      <c r="B643" s="52"/>
      <c r="E643" s="51"/>
      <c r="F643" s="53"/>
    </row>
    <row r="644" spans="1:6" ht="13.8" x14ac:dyDescent="0.25">
      <c r="A644" s="51"/>
      <c r="B644" s="52"/>
      <c r="E644" s="51"/>
      <c r="F644" s="53"/>
    </row>
    <row r="645" spans="1:6" ht="13.8" x14ac:dyDescent="0.25">
      <c r="A645" s="51"/>
      <c r="B645" s="52"/>
      <c r="E645" s="51"/>
      <c r="F645" s="53"/>
    </row>
    <row r="646" spans="1:6" ht="13.8" x14ac:dyDescent="0.25">
      <c r="A646" s="51"/>
      <c r="B646" s="52"/>
      <c r="E646" s="51"/>
      <c r="F646" s="53"/>
    </row>
    <row r="647" spans="1:6" ht="13.8" x14ac:dyDescent="0.25">
      <c r="A647" s="51"/>
      <c r="B647" s="52"/>
      <c r="E647" s="51"/>
      <c r="F647" s="53"/>
    </row>
    <row r="648" spans="1:6" ht="13.8" x14ac:dyDescent="0.25">
      <c r="A648" s="51"/>
      <c r="B648" s="52"/>
      <c r="E648" s="51"/>
      <c r="F648" s="53"/>
    </row>
    <row r="649" spans="1:6" ht="13.8" x14ac:dyDescent="0.25">
      <c r="A649" s="51"/>
      <c r="B649" s="52"/>
      <c r="E649" s="51"/>
      <c r="F649" s="53"/>
    </row>
    <row r="650" spans="1:6" ht="13.8" x14ac:dyDescent="0.25">
      <c r="A650" s="51"/>
      <c r="B650" s="52"/>
      <c r="E650" s="51"/>
      <c r="F650" s="53"/>
    </row>
    <row r="651" spans="1:6" ht="13.8" x14ac:dyDescent="0.25">
      <c r="A651" s="51"/>
      <c r="B651" s="52"/>
      <c r="E651" s="51"/>
      <c r="F651" s="53"/>
    </row>
    <row r="652" spans="1:6" ht="13.8" x14ac:dyDescent="0.25">
      <c r="A652" s="51"/>
      <c r="B652" s="52"/>
      <c r="E652" s="51"/>
      <c r="F652" s="53"/>
    </row>
    <row r="653" spans="1:6" ht="13.8" x14ac:dyDescent="0.25">
      <c r="A653" s="51"/>
      <c r="B653" s="52"/>
      <c r="E653" s="51"/>
      <c r="F653" s="53"/>
    </row>
    <row r="654" spans="1:6" ht="13.8" x14ac:dyDescent="0.25">
      <c r="A654" s="51"/>
      <c r="B654" s="52"/>
      <c r="E654" s="51"/>
      <c r="F654" s="53"/>
    </row>
    <row r="655" spans="1:6" ht="13.8" x14ac:dyDescent="0.25">
      <c r="A655" s="51"/>
      <c r="B655" s="52"/>
      <c r="E655" s="51"/>
      <c r="F655" s="53"/>
    </row>
    <row r="656" spans="1:6" ht="13.8" x14ac:dyDescent="0.25">
      <c r="A656" s="51"/>
      <c r="B656" s="52"/>
      <c r="E656" s="51"/>
      <c r="F656" s="53"/>
    </row>
    <row r="657" spans="1:6" ht="13.8" x14ac:dyDescent="0.25">
      <c r="A657" s="51"/>
      <c r="B657" s="52"/>
      <c r="E657" s="51"/>
      <c r="F657" s="53"/>
    </row>
    <row r="658" spans="1:6" ht="13.8" x14ac:dyDescent="0.25">
      <c r="A658" s="51"/>
      <c r="B658" s="52"/>
      <c r="E658" s="51"/>
      <c r="F658" s="53"/>
    </row>
    <row r="659" spans="1:6" ht="13.8" x14ac:dyDescent="0.25">
      <c r="A659" s="51"/>
      <c r="B659" s="52"/>
      <c r="E659" s="51"/>
      <c r="F659" s="53"/>
    </row>
    <row r="660" spans="1:6" ht="13.8" x14ac:dyDescent="0.25">
      <c r="A660" s="51"/>
      <c r="B660" s="52"/>
      <c r="E660" s="51"/>
      <c r="F660" s="53"/>
    </row>
    <row r="661" spans="1:6" ht="13.8" x14ac:dyDescent="0.25">
      <c r="A661" s="51"/>
      <c r="B661" s="52"/>
      <c r="E661" s="51"/>
      <c r="F661" s="53"/>
    </row>
    <row r="662" spans="1:6" ht="13.8" x14ac:dyDescent="0.25">
      <c r="A662" s="51"/>
      <c r="B662" s="52"/>
      <c r="E662" s="51"/>
      <c r="F662" s="53"/>
    </row>
    <row r="663" spans="1:6" ht="13.8" x14ac:dyDescent="0.25">
      <c r="A663" s="51"/>
      <c r="B663" s="52"/>
      <c r="E663" s="51"/>
      <c r="F663" s="53"/>
    </row>
    <row r="664" spans="1:6" ht="13.8" x14ac:dyDescent="0.25">
      <c r="A664" s="51"/>
      <c r="B664" s="52"/>
      <c r="E664" s="51"/>
      <c r="F664" s="53"/>
    </row>
    <row r="665" spans="1:6" ht="13.8" x14ac:dyDescent="0.25">
      <c r="A665" s="51"/>
      <c r="B665" s="52"/>
      <c r="E665" s="51"/>
      <c r="F665" s="53"/>
    </row>
    <row r="666" spans="1:6" ht="13.8" x14ac:dyDescent="0.25">
      <c r="A666" s="51"/>
      <c r="B666" s="52"/>
      <c r="E666" s="51"/>
      <c r="F666" s="53"/>
    </row>
    <row r="667" spans="1:6" ht="13.8" x14ac:dyDescent="0.25">
      <c r="A667" s="51"/>
      <c r="B667" s="52"/>
      <c r="E667" s="51"/>
      <c r="F667" s="53"/>
    </row>
    <row r="668" spans="1:6" ht="13.8" x14ac:dyDescent="0.25">
      <c r="A668" s="51"/>
      <c r="B668" s="52"/>
      <c r="E668" s="51"/>
      <c r="F668" s="53"/>
    </row>
    <row r="669" spans="1:6" ht="13.8" x14ac:dyDescent="0.25">
      <c r="A669" s="51"/>
      <c r="B669" s="52"/>
      <c r="E669" s="51"/>
      <c r="F669" s="53"/>
    </row>
    <row r="670" spans="1:6" ht="13.8" x14ac:dyDescent="0.25">
      <c r="A670" s="51"/>
      <c r="B670" s="52"/>
      <c r="E670" s="51"/>
      <c r="F670" s="53"/>
    </row>
    <row r="671" spans="1:6" ht="13.8" x14ac:dyDescent="0.25">
      <c r="A671" s="51"/>
      <c r="B671" s="52"/>
      <c r="E671" s="51"/>
      <c r="F671" s="53"/>
    </row>
    <row r="672" spans="1:6" ht="13.8" x14ac:dyDescent="0.25">
      <c r="A672" s="51"/>
      <c r="B672" s="52"/>
      <c r="E672" s="51"/>
      <c r="F672" s="53"/>
    </row>
    <row r="673" spans="1:6" ht="13.8" x14ac:dyDescent="0.25">
      <c r="A673" s="51"/>
      <c r="B673" s="52"/>
      <c r="E673" s="51"/>
      <c r="F673" s="53"/>
    </row>
    <row r="674" spans="1:6" ht="13.8" x14ac:dyDescent="0.25">
      <c r="A674" s="51"/>
      <c r="B674" s="52"/>
      <c r="E674" s="51"/>
      <c r="F674" s="53"/>
    </row>
    <row r="675" spans="1:6" ht="13.8" x14ac:dyDescent="0.25">
      <c r="A675" s="51"/>
      <c r="B675" s="52"/>
      <c r="E675" s="51"/>
      <c r="F675" s="53"/>
    </row>
    <row r="676" spans="1:6" ht="13.8" x14ac:dyDescent="0.25">
      <c r="A676" s="51"/>
      <c r="B676" s="52"/>
      <c r="E676" s="51"/>
      <c r="F676" s="53"/>
    </row>
    <row r="677" spans="1:6" ht="13.8" x14ac:dyDescent="0.25">
      <c r="A677" s="51"/>
      <c r="B677" s="52"/>
      <c r="E677" s="51"/>
      <c r="F677" s="53"/>
    </row>
    <row r="678" spans="1:6" ht="13.8" x14ac:dyDescent="0.25">
      <c r="A678" s="51"/>
      <c r="B678" s="52"/>
      <c r="E678" s="51"/>
      <c r="F678" s="53"/>
    </row>
    <row r="679" spans="1:6" ht="13.8" x14ac:dyDescent="0.25">
      <c r="A679" s="51"/>
      <c r="B679" s="52"/>
      <c r="E679" s="51"/>
      <c r="F679" s="53"/>
    </row>
    <row r="680" spans="1:6" ht="13.8" x14ac:dyDescent="0.25">
      <c r="A680" s="51"/>
      <c r="B680" s="52"/>
      <c r="E680" s="51"/>
      <c r="F680" s="53"/>
    </row>
    <row r="681" spans="1:6" ht="13.8" x14ac:dyDescent="0.25">
      <c r="A681" s="51"/>
      <c r="B681" s="52"/>
      <c r="E681" s="51"/>
      <c r="F681" s="53"/>
    </row>
    <row r="682" spans="1:6" ht="13.8" x14ac:dyDescent="0.25">
      <c r="A682" s="51"/>
      <c r="B682" s="52"/>
      <c r="E682" s="51"/>
      <c r="F682" s="53"/>
    </row>
    <row r="683" spans="1:6" ht="13.8" x14ac:dyDescent="0.25">
      <c r="A683" s="51"/>
      <c r="B683" s="52"/>
      <c r="E683" s="51"/>
      <c r="F683" s="53"/>
    </row>
    <row r="684" spans="1:6" ht="13.8" x14ac:dyDescent="0.25">
      <c r="A684" s="51"/>
      <c r="B684" s="52"/>
      <c r="E684" s="51"/>
      <c r="F684" s="53"/>
    </row>
    <row r="685" spans="1:6" ht="13.8" x14ac:dyDescent="0.25">
      <c r="A685" s="51"/>
      <c r="B685" s="52"/>
      <c r="E685" s="51"/>
      <c r="F685" s="53"/>
    </row>
    <row r="686" spans="1:6" ht="13.8" x14ac:dyDescent="0.25">
      <c r="A686" s="51"/>
      <c r="B686" s="52"/>
      <c r="E686" s="51"/>
      <c r="F686" s="53"/>
    </row>
    <row r="687" spans="1:6" ht="13.8" x14ac:dyDescent="0.25">
      <c r="A687" s="51"/>
      <c r="B687" s="52"/>
      <c r="E687" s="51"/>
      <c r="F687" s="53"/>
    </row>
    <row r="688" spans="1:6" ht="13.8" x14ac:dyDescent="0.25">
      <c r="A688" s="51"/>
      <c r="B688" s="52"/>
      <c r="E688" s="51"/>
      <c r="F688" s="53"/>
    </row>
    <row r="689" spans="1:6" ht="13.8" x14ac:dyDescent="0.25">
      <c r="A689" s="51"/>
      <c r="B689" s="52"/>
      <c r="E689" s="51"/>
      <c r="F689" s="53"/>
    </row>
    <row r="690" spans="1:6" ht="13.8" x14ac:dyDescent="0.25">
      <c r="A690" s="51"/>
      <c r="B690" s="52"/>
      <c r="E690" s="51"/>
      <c r="F690" s="53"/>
    </row>
    <row r="691" spans="1:6" ht="13.8" x14ac:dyDescent="0.25">
      <c r="A691" s="51"/>
      <c r="B691" s="52"/>
      <c r="E691" s="51"/>
      <c r="F691" s="53"/>
    </row>
    <row r="692" spans="1:6" ht="13.8" x14ac:dyDescent="0.25">
      <c r="A692" s="51"/>
      <c r="B692" s="52"/>
      <c r="E692" s="51"/>
      <c r="F692" s="53"/>
    </row>
    <row r="693" spans="1:6" ht="13.8" x14ac:dyDescent="0.25">
      <c r="A693" s="51"/>
      <c r="B693" s="52"/>
      <c r="E693" s="51"/>
      <c r="F693" s="53"/>
    </row>
    <row r="694" spans="1:6" ht="13.8" x14ac:dyDescent="0.25">
      <c r="A694" s="51"/>
      <c r="B694" s="52"/>
      <c r="E694" s="51"/>
      <c r="F694" s="53"/>
    </row>
    <row r="695" spans="1:6" ht="13.8" x14ac:dyDescent="0.25">
      <c r="A695" s="51"/>
      <c r="B695" s="52"/>
      <c r="E695" s="51"/>
      <c r="F695" s="53"/>
    </row>
    <row r="696" spans="1:6" ht="13.8" x14ac:dyDescent="0.25">
      <c r="A696" s="51"/>
      <c r="B696" s="52"/>
      <c r="E696" s="51"/>
      <c r="F696" s="53"/>
    </row>
    <row r="697" spans="1:6" ht="13.8" x14ac:dyDescent="0.25">
      <c r="A697" s="51"/>
      <c r="B697" s="52"/>
      <c r="E697" s="51"/>
      <c r="F697" s="53"/>
    </row>
    <row r="698" spans="1:6" ht="13.8" x14ac:dyDescent="0.25">
      <c r="A698" s="51"/>
      <c r="B698" s="52"/>
      <c r="E698" s="51"/>
      <c r="F698" s="53"/>
    </row>
    <row r="699" spans="1:6" ht="13.8" x14ac:dyDescent="0.25">
      <c r="A699" s="51"/>
      <c r="B699" s="52"/>
      <c r="E699" s="51"/>
      <c r="F699" s="53"/>
    </row>
    <row r="700" spans="1:6" ht="13.8" x14ac:dyDescent="0.25">
      <c r="A700" s="51"/>
      <c r="B700" s="52"/>
      <c r="E700" s="51"/>
      <c r="F700" s="53"/>
    </row>
    <row r="701" spans="1:6" ht="13.8" x14ac:dyDescent="0.25">
      <c r="A701" s="51"/>
      <c r="B701" s="52"/>
      <c r="E701" s="51"/>
      <c r="F701" s="53"/>
    </row>
    <row r="702" spans="1:6" ht="13.8" x14ac:dyDescent="0.25">
      <c r="A702" s="51"/>
      <c r="B702" s="52"/>
      <c r="E702" s="51"/>
      <c r="F702" s="53"/>
    </row>
    <row r="703" spans="1:6" ht="13.8" x14ac:dyDescent="0.25">
      <c r="A703" s="51"/>
      <c r="B703" s="52"/>
      <c r="E703" s="51"/>
      <c r="F703" s="53"/>
    </row>
    <row r="704" spans="1:6" ht="13.8" x14ac:dyDescent="0.25">
      <c r="A704" s="51"/>
      <c r="B704" s="52"/>
      <c r="E704" s="51"/>
      <c r="F704" s="53"/>
    </row>
    <row r="705" spans="1:6" ht="13.8" x14ac:dyDescent="0.25">
      <c r="A705" s="51"/>
      <c r="B705" s="52"/>
      <c r="E705" s="51"/>
      <c r="F705" s="53"/>
    </row>
    <row r="706" spans="1:6" ht="13.8" x14ac:dyDescent="0.25">
      <c r="A706" s="51"/>
      <c r="B706" s="52"/>
      <c r="E706" s="51"/>
      <c r="F706" s="53"/>
    </row>
    <row r="707" spans="1:6" ht="13.8" x14ac:dyDescent="0.25">
      <c r="A707" s="51"/>
      <c r="B707" s="52"/>
      <c r="E707" s="51"/>
      <c r="F707" s="53"/>
    </row>
    <row r="708" spans="1:6" ht="13.8" x14ac:dyDescent="0.25">
      <c r="A708" s="51"/>
      <c r="B708" s="52"/>
      <c r="E708" s="51"/>
      <c r="F708" s="53"/>
    </row>
    <row r="709" spans="1:6" ht="13.8" x14ac:dyDescent="0.25">
      <c r="A709" s="51"/>
      <c r="B709" s="52"/>
      <c r="E709" s="51"/>
      <c r="F709" s="53"/>
    </row>
    <row r="710" spans="1:6" ht="13.8" x14ac:dyDescent="0.25">
      <c r="A710" s="51"/>
      <c r="B710" s="52"/>
      <c r="E710" s="51"/>
      <c r="F710" s="53"/>
    </row>
    <row r="711" spans="1:6" ht="13.8" x14ac:dyDescent="0.25">
      <c r="A711" s="51"/>
      <c r="B711" s="52"/>
      <c r="E711" s="51"/>
      <c r="F711" s="53"/>
    </row>
    <row r="712" spans="1:6" ht="13.8" x14ac:dyDescent="0.25">
      <c r="A712" s="51"/>
      <c r="B712" s="52"/>
      <c r="E712" s="51"/>
      <c r="F712" s="53"/>
    </row>
    <row r="713" spans="1:6" ht="13.8" x14ac:dyDescent="0.25">
      <c r="A713" s="51"/>
      <c r="B713" s="52"/>
      <c r="E713" s="51"/>
      <c r="F713" s="53"/>
    </row>
    <row r="714" spans="1:6" ht="13.8" x14ac:dyDescent="0.25">
      <c r="A714" s="51"/>
      <c r="B714" s="52"/>
      <c r="E714" s="51"/>
      <c r="F714" s="53"/>
    </row>
    <row r="715" spans="1:6" ht="13.8" x14ac:dyDescent="0.25">
      <c r="A715" s="51"/>
      <c r="B715" s="52"/>
      <c r="E715" s="51"/>
      <c r="F715" s="53"/>
    </row>
    <row r="716" spans="1:6" ht="13.8" x14ac:dyDescent="0.25">
      <c r="A716" s="51"/>
      <c r="B716" s="52"/>
      <c r="E716" s="51"/>
      <c r="F716" s="53"/>
    </row>
    <row r="717" spans="1:6" ht="13.8" x14ac:dyDescent="0.25">
      <c r="A717" s="51"/>
      <c r="B717" s="52"/>
      <c r="E717" s="51"/>
      <c r="F717" s="53"/>
    </row>
    <row r="718" spans="1:6" ht="13.8" x14ac:dyDescent="0.25">
      <c r="A718" s="51"/>
      <c r="B718" s="52"/>
      <c r="E718" s="51"/>
      <c r="F718" s="53"/>
    </row>
    <row r="719" spans="1:6" ht="13.8" x14ac:dyDescent="0.25">
      <c r="A719" s="51"/>
      <c r="B719" s="52"/>
      <c r="E719" s="51"/>
      <c r="F719" s="53"/>
    </row>
    <row r="720" spans="1:6" ht="13.8" x14ac:dyDescent="0.25">
      <c r="A720" s="51"/>
      <c r="B720" s="52"/>
      <c r="E720" s="51"/>
      <c r="F720" s="53"/>
    </row>
    <row r="721" spans="1:6" ht="13.8" x14ac:dyDescent="0.25">
      <c r="A721" s="51"/>
      <c r="B721" s="52"/>
      <c r="E721" s="51"/>
      <c r="F721" s="53"/>
    </row>
    <row r="722" spans="1:6" ht="13.8" x14ac:dyDescent="0.25">
      <c r="A722" s="51"/>
      <c r="B722" s="52"/>
      <c r="E722" s="51"/>
      <c r="F722" s="53"/>
    </row>
    <row r="723" spans="1:6" ht="13.8" x14ac:dyDescent="0.25">
      <c r="A723" s="51"/>
      <c r="B723" s="52"/>
      <c r="E723" s="51"/>
      <c r="F723" s="53"/>
    </row>
    <row r="724" spans="1:6" ht="13.8" x14ac:dyDescent="0.25">
      <c r="A724" s="51"/>
      <c r="B724" s="52"/>
      <c r="E724" s="51"/>
      <c r="F724" s="53"/>
    </row>
    <row r="725" spans="1:6" ht="13.8" x14ac:dyDescent="0.25">
      <c r="A725" s="51"/>
      <c r="B725" s="52"/>
      <c r="E725" s="51"/>
      <c r="F725" s="53"/>
    </row>
    <row r="726" spans="1:6" ht="13.8" x14ac:dyDescent="0.25">
      <c r="A726" s="51"/>
      <c r="B726" s="52"/>
      <c r="E726" s="51"/>
      <c r="F726" s="53"/>
    </row>
    <row r="727" spans="1:6" ht="13.8" x14ac:dyDescent="0.25">
      <c r="A727" s="51"/>
      <c r="B727" s="52"/>
      <c r="E727" s="51"/>
      <c r="F727" s="53"/>
    </row>
    <row r="728" spans="1:6" ht="13.8" x14ac:dyDescent="0.25">
      <c r="A728" s="51"/>
      <c r="B728" s="52"/>
      <c r="E728" s="51"/>
      <c r="F728" s="53"/>
    </row>
    <row r="729" spans="1:6" ht="13.8" x14ac:dyDescent="0.25">
      <c r="A729" s="51"/>
      <c r="B729" s="52"/>
      <c r="E729" s="51"/>
      <c r="F729" s="53"/>
    </row>
    <row r="730" spans="1:6" ht="13.8" x14ac:dyDescent="0.25">
      <c r="A730" s="51"/>
      <c r="B730" s="52"/>
      <c r="E730" s="51"/>
      <c r="F730" s="53"/>
    </row>
    <row r="731" spans="1:6" ht="13.8" x14ac:dyDescent="0.25">
      <c r="A731" s="51"/>
      <c r="B731" s="52"/>
      <c r="E731" s="51"/>
      <c r="F731" s="53"/>
    </row>
    <row r="732" spans="1:6" ht="13.8" x14ac:dyDescent="0.25">
      <c r="A732" s="51"/>
      <c r="B732" s="52"/>
      <c r="E732" s="51"/>
      <c r="F732" s="53"/>
    </row>
    <row r="733" spans="1:6" ht="13.8" x14ac:dyDescent="0.25">
      <c r="A733" s="51"/>
      <c r="B733" s="52"/>
      <c r="E733" s="51"/>
      <c r="F733" s="53"/>
    </row>
    <row r="734" spans="1:6" ht="13.8" x14ac:dyDescent="0.25">
      <c r="A734" s="51"/>
      <c r="B734" s="52"/>
      <c r="E734" s="51"/>
      <c r="F734" s="53"/>
    </row>
    <row r="735" spans="1:6" ht="13.8" x14ac:dyDescent="0.25">
      <c r="A735" s="51"/>
      <c r="B735" s="52"/>
      <c r="E735" s="51"/>
      <c r="F735" s="53"/>
    </row>
    <row r="736" spans="1:6" ht="13.8" x14ac:dyDescent="0.25">
      <c r="A736" s="51"/>
      <c r="B736" s="52"/>
      <c r="E736" s="51"/>
      <c r="F736" s="53"/>
    </row>
    <row r="737" spans="1:6" ht="13.8" x14ac:dyDescent="0.25">
      <c r="A737" s="51"/>
      <c r="B737" s="52"/>
      <c r="E737" s="51"/>
      <c r="F737" s="53"/>
    </row>
    <row r="738" spans="1:6" ht="13.8" x14ac:dyDescent="0.25">
      <c r="A738" s="51"/>
      <c r="B738" s="52"/>
      <c r="E738" s="51"/>
      <c r="F738" s="53"/>
    </row>
    <row r="739" spans="1:6" ht="13.8" x14ac:dyDescent="0.25">
      <c r="A739" s="51"/>
      <c r="B739" s="52"/>
      <c r="E739" s="51"/>
      <c r="F739" s="53"/>
    </row>
    <row r="740" spans="1:6" ht="13.8" x14ac:dyDescent="0.25">
      <c r="A740" s="51"/>
      <c r="B740" s="52"/>
      <c r="E740" s="51"/>
      <c r="F740" s="53"/>
    </row>
    <row r="741" spans="1:6" ht="13.8" x14ac:dyDescent="0.25">
      <c r="A741" s="51"/>
      <c r="B741" s="52"/>
      <c r="E741" s="51"/>
      <c r="F741" s="53"/>
    </row>
    <row r="742" spans="1:6" ht="13.8" x14ac:dyDescent="0.25">
      <c r="A742" s="51"/>
      <c r="B742" s="52"/>
      <c r="E742" s="51"/>
      <c r="F742" s="53"/>
    </row>
    <row r="743" spans="1:6" ht="13.8" x14ac:dyDescent="0.25">
      <c r="A743" s="51"/>
      <c r="B743" s="52"/>
      <c r="E743" s="51"/>
      <c r="F743" s="53"/>
    </row>
    <row r="744" spans="1:6" ht="13.8" x14ac:dyDescent="0.25">
      <c r="A744" s="51"/>
      <c r="B744" s="52"/>
      <c r="E744" s="51"/>
      <c r="F744" s="53"/>
    </row>
    <row r="745" spans="1:6" ht="13.8" x14ac:dyDescent="0.25">
      <c r="A745" s="51"/>
      <c r="B745" s="52"/>
      <c r="E745" s="51"/>
      <c r="F745" s="53"/>
    </row>
    <row r="746" spans="1:6" ht="13.8" x14ac:dyDescent="0.25">
      <c r="A746" s="51"/>
      <c r="B746" s="52"/>
      <c r="E746" s="51"/>
      <c r="F746" s="53"/>
    </row>
    <row r="747" spans="1:6" ht="13.8" x14ac:dyDescent="0.25">
      <c r="A747" s="51"/>
      <c r="B747" s="52"/>
      <c r="E747" s="51"/>
      <c r="F747" s="53"/>
    </row>
    <row r="748" spans="1:6" ht="13.8" x14ac:dyDescent="0.25">
      <c r="A748" s="51"/>
      <c r="B748" s="52"/>
      <c r="E748" s="51"/>
      <c r="F748" s="53"/>
    </row>
    <row r="749" spans="1:6" ht="13.8" x14ac:dyDescent="0.25">
      <c r="A749" s="51"/>
      <c r="B749" s="52"/>
      <c r="E749" s="51"/>
      <c r="F749" s="53"/>
    </row>
    <row r="750" spans="1:6" ht="13.8" x14ac:dyDescent="0.25">
      <c r="A750" s="51"/>
      <c r="B750" s="52"/>
      <c r="E750" s="51"/>
      <c r="F750" s="53"/>
    </row>
    <row r="751" spans="1:6" ht="13.8" x14ac:dyDescent="0.25">
      <c r="A751" s="51"/>
      <c r="B751" s="52"/>
      <c r="E751" s="51"/>
      <c r="F751" s="53"/>
    </row>
    <row r="752" spans="1:6" ht="13.8" x14ac:dyDescent="0.25">
      <c r="A752" s="51"/>
      <c r="B752" s="52"/>
      <c r="E752" s="51"/>
      <c r="F752" s="53"/>
    </row>
    <row r="753" spans="1:6" ht="13.8" x14ac:dyDescent="0.25">
      <c r="A753" s="51"/>
      <c r="B753" s="52"/>
      <c r="E753" s="51"/>
      <c r="F753" s="53"/>
    </row>
    <row r="754" spans="1:6" ht="13.8" x14ac:dyDescent="0.25">
      <c r="A754" s="51"/>
      <c r="B754" s="52"/>
      <c r="E754" s="51"/>
      <c r="F754" s="53"/>
    </row>
    <row r="755" spans="1:6" ht="13.8" x14ac:dyDescent="0.25">
      <c r="A755" s="51"/>
      <c r="B755" s="52"/>
      <c r="E755" s="51"/>
      <c r="F755" s="53"/>
    </row>
    <row r="756" spans="1:6" ht="13.8" x14ac:dyDescent="0.25">
      <c r="A756" s="51"/>
      <c r="B756" s="52"/>
      <c r="E756" s="51"/>
      <c r="F756" s="53"/>
    </row>
    <row r="757" spans="1:6" ht="13.8" x14ac:dyDescent="0.25">
      <c r="A757" s="51"/>
      <c r="B757" s="52"/>
      <c r="E757" s="51"/>
      <c r="F757" s="53"/>
    </row>
    <row r="758" spans="1:6" ht="13.8" x14ac:dyDescent="0.25">
      <c r="A758" s="51"/>
      <c r="B758" s="52"/>
      <c r="E758" s="51"/>
      <c r="F758" s="53"/>
    </row>
    <row r="759" spans="1:6" ht="13.8" x14ac:dyDescent="0.25">
      <c r="A759" s="51"/>
      <c r="B759" s="52"/>
      <c r="E759" s="51"/>
      <c r="F759" s="53"/>
    </row>
    <row r="760" spans="1:6" ht="13.8" x14ac:dyDescent="0.25">
      <c r="A760" s="51"/>
      <c r="B760" s="52"/>
      <c r="E760" s="51"/>
      <c r="F760" s="53"/>
    </row>
    <row r="761" spans="1:6" ht="13.8" x14ac:dyDescent="0.25">
      <c r="A761" s="51"/>
      <c r="B761" s="52"/>
      <c r="E761" s="51"/>
      <c r="F761" s="53"/>
    </row>
    <row r="762" spans="1:6" ht="13.8" x14ac:dyDescent="0.25">
      <c r="A762" s="51"/>
      <c r="B762" s="52"/>
      <c r="E762" s="51"/>
      <c r="F762" s="53"/>
    </row>
    <row r="763" spans="1:6" ht="13.8" x14ac:dyDescent="0.25">
      <c r="A763" s="51"/>
      <c r="B763" s="52"/>
      <c r="E763" s="51"/>
      <c r="F763" s="53"/>
    </row>
    <row r="764" spans="1:6" ht="13.8" x14ac:dyDescent="0.25">
      <c r="A764" s="51"/>
      <c r="B764" s="52"/>
      <c r="E764" s="51"/>
      <c r="F764" s="53"/>
    </row>
    <row r="765" spans="1:6" ht="13.8" x14ac:dyDescent="0.25">
      <c r="A765" s="51"/>
      <c r="B765" s="52"/>
      <c r="E765" s="51"/>
      <c r="F765" s="53"/>
    </row>
    <row r="766" spans="1:6" ht="13.8" x14ac:dyDescent="0.25">
      <c r="A766" s="51"/>
      <c r="B766" s="52"/>
      <c r="E766" s="51"/>
      <c r="F766" s="53"/>
    </row>
    <row r="767" spans="1:6" ht="13.8" x14ac:dyDescent="0.25">
      <c r="A767" s="51"/>
      <c r="B767" s="52"/>
      <c r="E767" s="51"/>
      <c r="F767" s="53"/>
    </row>
    <row r="768" spans="1:6" ht="13.8" x14ac:dyDescent="0.25">
      <c r="A768" s="51"/>
      <c r="B768" s="52"/>
      <c r="E768" s="51"/>
      <c r="F768" s="53"/>
    </row>
    <row r="769" spans="1:6" ht="13.8" x14ac:dyDescent="0.25">
      <c r="A769" s="51"/>
      <c r="B769" s="52"/>
      <c r="E769" s="51"/>
      <c r="F769" s="53"/>
    </row>
    <row r="770" spans="1:6" ht="13.8" x14ac:dyDescent="0.25">
      <c r="A770" s="51"/>
      <c r="B770" s="52"/>
      <c r="E770" s="51"/>
      <c r="F770" s="53"/>
    </row>
    <row r="771" spans="1:6" ht="13.8" x14ac:dyDescent="0.25">
      <c r="A771" s="51"/>
      <c r="B771" s="52"/>
      <c r="E771" s="51"/>
      <c r="F771" s="53"/>
    </row>
    <row r="772" spans="1:6" ht="13.8" x14ac:dyDescent="0.25">
      <c r="A772" s="51"/>
      <c r="B772" s="52"/>
      <c r="E772" s="51"/>
      <c r="F772" s="53"/>
    </row>
    <row r="773" spans="1:6" ht="13.8" x14ac:dyDescent="0.25">
      <c r="A773" s="51"/>
      <c r="B773" s="52"/>
      <c r="E773" s="51"/>
      <c r="F773" s="53"/>
    </row>
    <row r="774" spans="1:6" ht="13.8" x14ac:dyDescent="0.25">
      <c r="A774" s="51"/>
      <c r="B774" s="52"/>
      <c r="E774" s="51"/>
      <c r="F774" s="53"/>
    </row>
    <row r="775" spans="1:6" ht="13.8" x14ac:dyDescent="0.25">
      <c r="A775" s="51"/>
      <c r="B775" s="52"/>
      <c r="E775" s="51"/>
      <c r="F775" s="53"/>
    </row>
    <row r="776" spans="1:6" ht="13.8" x14ac:dyDescent="0.25">
      <c r="A776" s="51"/>
      <c r="B776" s="52"/>
      <c r="E776" s="51"/>
      <c r="F776" s="53"/>
    </row>
    <row r="777" spans="1:6" ht="13.8" x14ac:dyDescent="0.25">
      <c r="A777" s="51"/>
      <c r="B777" s="52"/>
      <c r="E777" s="51"/>
      <c r="F777" s="53"/>
    </row>
    <row r="778" spans="1:6" ht="13.8" x14ac:dyDescent="0.25">
      <c r="A778" s="51"/>
      <c r="B778" s="52"/>
      <c r="E778" s="51"/>
      <c r="F778" s="53"/>
    </row>
    <row r="779" spans="1:6" ht="13.8" x14ac:dyDescent="0.25">
      <c r="A779" s="51"/>
      <c r="B779" s="52"/>
      <c r="E779" s="51"/>
      <c r="F779" s="53"/>
    </row>
    <row r="780" spans="1:6" ht="13.8" x14ac:dyDescent="0.25">
      <c r="A780" s="51"/>
      <c r="B780" s="52"/>
      <c r="E780" s="51"/>
      <c r="F780" s="53"/>
    </row>
    <row r="781" spans="1:6" ht="13.8" x14ac:dyDescent="0.25">
      <c r="A781" s="51"/>
      <c r="B781" s="52"/>
      <c r="E781" s="51"/>
      <c r="F781" s="53"/>
    </row>
    <row r="782" spans="1:6" ht="13.8" x14ac:dyDescent="0.25">
      <c r="A782" s="51"/>
      <c r="B782" s="52"/>
      <c r="E782" s="51"/>
      <c r="F782" s="53"/>
    </row>
    <row r="783" spans="1:6" ht="13.8" x14ac:dyDescent="0.25">
      <c r="A783" s="51"/>
      <c r="B783" s="52"/>
      <c r="E783" s="51"/>
      <c r="F783" s="53"/>
    </row>
    <row r="784" spans="1:6" ht="13.8" x14ac:dyDescent="0.25">
      <c r="A784" s="51"/>
      <c r="B784" s="52"/>
      <c r="E784" s="51"/>
      <c r="F784" s="53"/>
    </row>
    <row r="785" spans="1:6" ht="13.8" x14ac:dyDescent="0.25">
      <c r="A785" s="51"/>
      <c r="B785" s="52"/>
      <c r="E785" s="51"/>
      <c r="F785" s="53"/>
    </row>
    <row r="786" spans="1:6" ht="13.8" x14ac:dyDescent="0.25">
      <c r="A786" s="51"/>
      <c r="B786" s="52"/>
      <c r="E786" s="51"/>
      <c r="F786" s="53"/>
    </row>
    <row r="787" spans="1:6" ht="13.8" x14ac:dyDescent="0.25">
      <c r="A787" s="51"/>
      <c r="B787" s="52"/>
      <c r="E787" s="51"/>
      <c r="F787" s="53"/>
    </row>
    <row r="788" spans="1:6" ht="13.8" x14ac:dyDescent="0.25">
      <c r="A788" s="51"/>
      <c r="B788" s="52"/>
      <c r="E788" s="51"/>
      <c r="F788" s="53"/>
    </row>
    <row r="789" spans="1:6" ht="13.8" x14ac:dyDescent="0.25">
      <c r="A789" s="51"/>
      <c r="B789" s="52"/>
      <c r="E789" s="51"/>
      <c r="F789" s="53"/>
    </row>
    <row r="790" spans="1:6" ht="13.8" x14ac:dyDescent="0.25">
      <c r="A790" s="51"/>
      <c r="B790" s="52"/>
      <c r="E790" s="51"/>
      <c r="F790" s="53"/>
    </row>
    <row r="791" spans="1:6" ht="13.8" x14ac:dyDescent="0.25">
      <c r="A791" s="51"/>
      <c r="B791" s="52"/>
      <c r="E791" s="51"/>
      <c r="F791" s="53"/>
    </row>
    <row r="792" spans="1:6" ht="13.8" x14ac:dyDescent="0.25">
      <c r="A792" s="51"/>
      <c r="B792" s="52"/>
      <c r="E792" s="51"/>
      <c r="F792" s="53"/>
    </row>
    <row r="793" spans="1:6" ht="13.8" x14ac:dyDescent="0.25">
      <c r="A793" s="51"/>
      <c r="B793" s="52"/>
      <c r="E793" s="51"/>
      <c r="F793" s="53"/>
    </row>
    <row r="794" spans="1:6" ht="13.8" x14ac:dyDescent="0.25">
      <c r="A794" s="51"/>
      <c r="B794" s="52"/>
      <c r="E794" s="51"/>
      <c r="F794" s="53"/>
    </row>
    <row r="795" spans="1:6" ht="13.8" x14ac:dyDescent="0.25">
      <c r="A795" s="51"/>
      <c r="B795" s="52"/>
      <c r="E795" s="51"/>
      <c r="F795" s="53"/>
    </row>
    <row r="796" spans="1:6" ht="13.8" x14ac:dyDescent="0.25">
      <c r="A796" s="51"/>
      <c r="B796" s="52"/>
      <c r="E796" s="51"/>
      <c r="F796" s="53"/>
    </row>
    <row r="797" spans="1:6" ht="13.8" x14ac:dyDescent="0.25">
      <c r="A797" s="51"/>
      <c r="B797" s="52"/>
      <c r="E797" s="51"/>
      <c r="F797" s="53"/>
    </row>
    <row r="798" spans="1:6" ht="13.8" x14ac:dyDescent="0.25">
      <c r="A798" s="51"/>
      <c r="B798" s="52"/>
      <c r="E798" s="51"/>
      <c r="F798" s="53"/>
    </row>
    <row r="799" spans="1:6" ht="13.8" x14ac:dyDescent="0.25">
      <c r="A799" s="51"/>
      <c r="B799" s="52"/>
      <c r="E799" s="51"/>
      <c r="F799" s="53"/>
    </row>
    <row r="800" spans="1:6" ht="13.8" x14ac:dyDescent="0.25">
      <c r="A800" s="51"/>
      <c r="B800" s="52"/>
      <c r="E800" s="51"/>
      <c r="F800" s="53"/>
    </row>
    <row r="801" spans="1:6" ht="13.8" x14ac:dyDescent="0.25">
      <c r="A801" s="51"/>
      <c r="B801" s="52"/>
      <c r="E801" s="51"/>
      <c r="F801" s="53"/>
    </row>
    <row r="802" spans="1:6" ht="13.8" x14ac:dyDescent="0.25">
      <c r="A802" s="51"/>
      <c r="B802" s="52"/>
      <c r="E802" s="51"/>
      <c r="F802" s="53"/>
    </row>
    <row r="803" spans="1:6" ht="13.8" x14ac:dyDescent="0.25">
      <c r="A803" s="51"/>
      <c r="B803" s="52"/>
      <c r="E803" s="51"/>
      <c r="F803" s="53"/>
    </row>
    <row r="804" spans="1:6" ht="13.8" x14ac:dyDescent="0.25">
      <c r="A804" s="51"/>
      <c r="B804" s="52"/>
      <c r="E804" s="51"/>
      <c r="F804" s="53"/>
    </row>
    <row r="805" spans="1:6" ht="13.8" x14ac:dyDescent="0.25">
      <c r="A805" s="51"/>
      <c r="B805" s="52"/>
      <c r="E805" s="51"/>
      <c r="F805" s="53"/>
    </row>
    <row r="806" spans="1:6" ht="13.8" x14ac:dyDescent="0.25">
      <c r="A806" s="51"/>
      <c r="B806" s="52"/>
      <c r="E806" s="51"/>
      <c r="F806" s="53"/>
    </row>
    <row r="807" spans="1:6" ht="13.8" x14ac:dyDescent="0.25">
      <c r="A807" s="51"/>
      <c r="B807" s="52"/>
      <c r="E807" s="51"/>
      <c r="F807" s="53"/>
    </row>
    <row r="808" spans="1:6" ht="13.8" x14ac:dyDescent="0.25">
      <c r="A808" s="51"/>
      <c r="B808" s="52"/>
      <c r="E808" s="51"/>
      <c r="F808" s="53"/>
    </row>
    <row r="809" spans="1:6" ht="13.8" x14ac:dyDescent="0.25">
      <c r="A809" s="51"/>
      <c r="B809" s="52"/>
      <c r="E809" s="51"/>
      <c r="F809" s="53"/>
    </row>
    <row r="810" spans="1:6" ht="13.8" x14ac:dyDescent="0.25">
      <c r="A810" s="51"/>
      <c r="B810" s="52"/>
      <c r="E810" s="51"/>
      <c r="F810" s="53"/>
    </row>
    <row r="811" spans="1:6" ht="13.8" x14ac:dyDescent="0.25">
      <c r="A811" s="51"/>
      <c r="B811" s="52"/>
      <c r="E811" s="51"/>
      <c r="F811" s="53"/>
    </row>
    <row r="812" spans="1:6" ht="13.8" x14ac:dyDescent="0.25">
      <c r="A812" s="51"/>
      <c r="B812" s="52"/>
      <c r="E812" s="51"/>
      <c r="F812" s="53"/>
    </row>
    <row r="813" spans="1:6" ht="13.8" x14ac:dyDescent="0.25">
      <c r="A813" s="51"/>
      <c r="B813" s="52"/>
      <c r="E813" s="51"/>
      <c r="F813" s="53"/>
    </row>
    <row r="814" spans="1:6" ht="13.8" x14ac:dyDescent="0.25">
      <c r="A814" s="51"/>
      <c r="B814" s="52"/>
      <c r="E814" s="51"/>
      <c r="F814" s="53"/>
    </row>
    <row r="815" spans="1:6" ht="13.8" x14ac:dyDescent="0.25">
      <c r="A815" s="51"/>
      <c r="B815" s="52"/>
      <c r="E815" s="51"/>
      <c r="F815" s="53"/>
    </row>
    <row r="816" spans="1:6" ht="13.8" x14ac:dyDescent="0.25">
      <c r="A816" s="51"/>
      <c r="B816" s="52"/>
      <c r="E816" s="51"/>
      <c r="F816" s="53"/>
    </row>
    <row r="817" spans="1:6" ht="13.8" x14ac:dyDescent="0.25">
      <c r="A817" s="51"/>
      <c r="B817" s="52"/>
      <c r="E817" s="51"/>
      <c r="F817" s="53"/>
    </row>
    <row r="818" spans="1:6" ht="13.8" x14ac:dyDescent="0.25">
      <c r="A818" s="51"/>
      <c r="B818" s="52"/>
      <c r="E818" s="51"/>
      <c r="F818" s="53"/>
    </row>
    <row r="819" spans="1:6" ht="13.8" x14ac:dyDescent="0.25">
      <c r="A819" s="51"/>
      <c r="B819" s="52"/>
      <c r="E819" s="51"/>
      <c r="F819" s="53"/>
    </row>
    <row r="820" spans="1:6" ht="13.8" x14ac:dyDescent="0.25">
      <c r="A820" s="51"/>
      <c r="B820" s="52"/>
      <c r="E820" s="51"/>
      <c r="F820" s="53"/>
    </row>
    <row r="821" spans="1:6" ht="13.8" x14ac:dyDescent="0.25">
      <c r="A821" s="51"/>
      <c r="B821" s="52"/>
      <c r="E821" s="51"/>
      <c r="F821" s="53"/>
    </row>
    <row r="822" spans="1:6" ht="13.8" x14ac:dyDescent="0.25">
      <c r="A822" s="51"/>
      <c r="B822" s="52"/>
      <c r="E822" s="51"/>
      <c r="F822" s="53"/>
    </row>
    <row r="823" spans="1:6" ht="13.8" x14ac:dyDescent="0.25">
      <c r="A823" s="51"/>
      <c r="B823" s="52"/>
      <c r="E823" s="51"/>
      <c r="F823" s="53"/>
    </row>
    <row r="824" spans="1:6" ht="13.8" x14ac:dyDescent="0.25">
      <c r="A824" s="51"/>
      <c r="B824" s="52"/>
      <c r="E824" s="51"/>
      <c r="F824" s="53"/>
    </row>
    <row r="825" spans="1:6" ht="13.8" x14ac:dyDescent="0.25">
      <c r="A825" s="51"/>
      <c r="B825" s="52"/>
      <c r="E825" s="51"/>
      <c r="F825" s="53"/>
    </row>
    <row r="826" spans="1:6" ht="13.8" x14ac:dyDescent="0.25">
      <c r="A826" s="51"/>
      <c r="B826" s="52"/>
      <c r="E826" s="51"/>
      <c r="F826" s="53"/>
    </row>
    <row r="827" spans="1:6" ht="13.8" x14ac:dyDescent="0.25">
      <c r="A827" s="51"/>
      <c r="B827" s="52"/>
      <c r="E827" s="51"/>
      <c r="F827" s="53"/>
    </row>
    <row r="828" spans="1:6" ht="13.8" x14ac:dyDescent="0.25">
      <c r="A828" s="51"/>
      <c r="B828" s="52"/>
      <c r="E828" s="51"/>
      <c r="F828" s="53"/>
    </row>
    <row r="829" spans="1:6" ht="13.8" x14ac:dyDescent="0.25">
      <c r="A829" s="51"/>
      <c r="B829" s="52"/>
      <c r="E829" s="51"/>
      <c r="F829" s="53"/>
    </row>
    <row r="830" spans="1:6" ht="13.8" x14ac:dyDescent="0.25">
      <c r="A830" s="51"/>
      <c r="B830" s="52"/>
      <c r="E830" s="51"/>
      <c r="F830" s="53"/>
    </row>
    <row r="831" spans="1:6" ht="13.8" x14ac:dyDescent="0.25">
      <c r="A831" s="51"/>
      <c r="B831" s="52"/>
      <c r="E831" s="51"/>
      <c r="F831" s="53"/>
    </row>
    <row r="832" spans="1:6" ht="13.8" x14ac:dyDescent="0.25">
      <c r="A832" s="51"/>
      <c r="B832" s="52"/>
      <c r="E832" s="51"/>
      <c r="F832" s="53"/>
    </row>
    <row r="833" spans="1:6" ht="13.8" x14ac:dyDescent="0.25">
      <c r="A833" s="51"/>
      <c r="B833" s="52"/>
      <c r="E833" s="51"/>
      <c r="F833" s="53"/>
    </row>
    <row r="834" spans="1:6" ht="13.8" x14ac:dyDescent="0.25">
      <c r="A834" s="51"/>
      <c r="B834" s="52"/>
      <c r="E834" s="51"/>
      <c r="F834" s="53"/>
    </row>
    <row r="835" spans="1:6" ht="13.8" x14ac:dyDescent="0.25">
      <c r="A835" s="51"/>
      <c r="B835" s="52"/>
      <c r="E835" s="51"/>
      <c r="F835" s="53"/>
    </row>
    <row r="836" spans="1:6" ht="13.8" x14ac:dyDescent="0.25">
      <c r="A836" s="51"/>
      <c r="B836" s="52"/>
      <c r="E836" s="51"/>
      <c r="F836" s="53"/>
    </row>
    <row r="837" spans="1:6" ht="13.8" x14ac:dyDescent="0.25">
      <c r="A837" s="51"/>
      <c r="B837" s="52"/>
      <c r="E837" s="51"/>
      <c r="F837" s="53"/>
    </row>
    <row r="838" spans="1:6" ht="13.8" x14ac:dyDescent="0.25">
      <c r="A838" s="51"/>
      <c r="B838" s="52"/>
      <c r="E838" s="51"/>
      <c r="F838" s="53"/>
    </row>
    <row r="839" spans="1:6" ht="13.8" x14ac:dyDescent="0.25">
      <c r="A839" s="51"/>
      <c r="B839" s="52"/>
      <c r="E839" s="51"/>
      <c r="F839" s="53"/>
    </row>
    <row r="840" spans="1:6" ht="13.8" x14ac:dyDescent="0.25">
      <c r="A840" s="51"/>
      <c r="B840" s="52"/>
      <c r="E840" s="51"/>
      <c r="F840" s="53"/>
    </row>
    <row r="841" spans="1:6" ht="13.8" x14ac:dyDescent="0.25">
      <c r="A841" s="51"/>
      <c r="B841" s="52"/>
      <c r="E841" s="51"/>
      <c r="F841" s="53"/>
    </row>
    <row r="842" spans="1:6" ht="13.8" x14ac:dyDescent="0.25">
      <c r="A842" s="51"/>
      <c r="B842" s="52"/>
      <c r="E842" s="51"/>
      <c r="F842" s="53"/>
    </row>
    <row r="843" spans="1:6" ht="13.8" x14ac:dyDescent="0.25">
      <c r="A843" s="51"/>
      <c r="B843" s="52"/>
      <c r="E843" s="51"/>
      <c r="F843" s="53"/>
    </row>
    <row r="844" spans="1:6" ht="13.8" x14ac:dyDescent="0.25">
      <c r="A844" s="51"/>
      <c r="B844" s="52"/>
      <c r="E844" s="51"/>
      <c r="F844" s="53"/>
    </row>
    <row r="845" spans="1:6" ht="13.8" x14ac:dyDescent="0.25">
      <c r="A845" s="51"/>
      <c r="B845" s="52"/>
      <c r="E845" s="51"/>
      <c r="F845" s="53"/>
    </row>
    <row r="846" spans="1:6" ht="13.8" x14ac:dyDescent="0.25">
      <c r="A846" s="51"/>
      <c r="B846" s="52"/>
      <c r="E846" s="51"/>
      <c r="F846" s="53"/>
    </row>
    <row r="847" spans="1:6" ht="13.8" x14ac:dyDescent="0.25">
      <c r="A847" s="51"/>
      <c r="B847" s="52"/>
      <c r="E847" s="51"/>
      <c r="F847" s="53"/>
    </row>
    <row r="848" spans="1:6" ht="13.8" x14ac:dyDescent="0.25">
      <c r="A848" s="51"/>
      <c r="B848" s="52"/>
      <c r="E848" s="51"/>
      <c r="F848" s="53"/>
    </row>
    <row r="849" spans="1:6" ht="13.8" x14ac:dyDescent="0.25">
      <c r="A849" s="51"/>
      <c r="B849" s="52"/>
      <c r="E849" s="51"/>
      <c r="F849" s="53"/>
    </row>
    <row r="850" spans="1:6" ht="13.8" x14ac:dyDescent="0.25">
      <c r="A850" s="51"/>
      <c r="B850" s="52"/>
      <c r="E850" s="51"/>
      <c r="F850" s="53"/>
    </row>
    <row r="851" spans="1:6" ht="13.8" x14ac:dyDescent="0.25">
      <c r="A851" s="51"/>
      <c r="B851" s="52"/>
      <c r="E851" s="51"/>
      <c r="F851" s="53"/>
    </row>
    <row r="852" spans="1:6" ht="13.8" x14ac:dyDescent="0.25">
      <c r="A852" s="51"/>
      <c r="B852" s="52"/>
      <c r="E852" s="51"/>
      <c r="F852" s="53"/>
    </row>
    <row r="853" spans="1:6" ht="13.8" x14ac:dyDescent="0.25">
      <c r="A853" s="51"/>
      <c r="B853" s="52"/>
      <c r="E853" s="51"/>
      <c r="F853" s="53"/>
    </row>
    <row r="854" spans="1:6" ht="13.8" x14ac:dyDescent="0.25">
      <c r="A854" s="51"/>
      <c r="B854" s="52"/>
      <c r="E854" s="51"/>
      <c r="F854" s="53"/>
    </row>
    <row r="855" spans="1:6" ht="13.8" x14ac:dyDescent="0.25">
      <c r="A855" s="51"/>
      <c r="B855" s="52"/>
      <c r="E855" s="51"/>
      <c r="F855" s="53"/>
    </row>
    <row r="856" spans="1:6" ht="13.8" x14ac:dyDescent="0.25">
      <c r="A856" s="51"/>
      <c r="B856" s="52"/>
      <c r="E856" s="51"/>
      <c r="F856" s="53"/>
    </row>
    <row r="857" spans="1:6" ht="13.8" x14ac:dyDescent="0.25">
      <c r="A857" s="51"/>
      <c r="B857" s="52"/>
      <c r="E857" s="51"/>
      <c r="F857" s="53"/>
    </row>
    <row r="858" spans="1:6" ht="13.8" x14ac:dyDescent="0.25">
      <c r="A858" s="51"/>
      <c r="B858" s="52"/>
      <c r="E858" s="51"/>
      <c r="F858" s="53"/>
    </row>
    <row r="859" spans="1:6" ht="13.8" x14ac:dyDescent="0.25">
      <c r="A859" s="51"/>
      <c r="B859" s="52"/>
      <c r="E859" s="51"/>
      <c r="F859" s="53"/>
    </row>
    <row r="860" spans="1:6" ht="13.8" x14ac:dyDescent="0.25">
      <c r="A860" s="51"/>
      <c r="B860" s="52"/>
      <c r="E860" s="51"/>
      <c r="F860" s="53"/>
    </row>
    <row r="861" spans="1:6" ht="13.8" x14ac:dyDescent="0.25">
      <c r="A861" s="51"/>
      <c r="B861" s="52"/>
      <c r="E861" s="51"/>
      <c r="F861" s="53"/>
    </row>
    <row r="862" spans="1:6" ht="13.8" x14ac:dyDescent="0.25">
      <c r="A862" s="51"/>
      <c r="B862" s="52"/>
      <c r="E862" s="51"/>
      <c r="F862" s="53"/>
    </row>
    <row r="863" spans="1:6" ht="13.8" x14ac:dyDescent="0.25">
      <c r="A863" s="51"/>
      <c r="B863" s="52"/>
      <c r="E863" s="51"/>
      <c r="F863" s="53"/>
    </row>
    <row r="864" spans="1:6" ht="13.8" x14ac:dyDescent="0.25">
      <c r="A864" s="51"/>
      <c r="B864" s="52"/>
      <c r="E864" s="51"/>
      <c r="F864" s="53"/>
    </row>
    <row r="865" spans="1:6" ht="13.8" x14ac:dyDescent="0.25">
      <c r="A865" s="51"/>
      <c r="B865" s="52"/>
      <c r="E865" s="51"/>
      <c r="F865" s="53"/>
    </row>
    <row r="866" spans="1:6" ht="13.8" x14ac:dyDescent="0.25">
      <c r="A866" s="51"/>
      <c r="B866" s="52"/>
      <c r="E866" s="51"/>
      <c r="F866" s="53"/>
    </row>
    <row r="867" spans="1:6" ht="13.8" x14ac:dyDescent="0.25">
      <c r="A867" s="51"/>
      <c r="B867" s="52"/>
      <c r="E867" s="51"/>
      <c r="F867" s="53"/>
    </row>
    <row r="868" spans="1:6" ht="13.8" x14ac:dyDescent="0.25">
      <c r="A868" s="51"/>
      <c r="B868" s="52"/>
      <c r="E868" s="51"/>
      <c r="F868" s="53"/>
    </row>
    <row r="869" spans="1:6" ht="13.8" x14ac:dyDescent="0.25">
      <c r="A869" s="51"/>
      <c r="B869" s="52"/>
      <c r="E869" s="51"/>
      <c r="F869" s="53"/>
    </row>
    <row r="870" spans="1:6" ht="13.8" x14ac:dyDescent="0.25">
      <c r="A870" s="51"/>
      <c r="B870" s="52"/>
      <c r="E870" s="51"/>
      <c r="F870" s="53"/>
    </row>
    <row r="871" spans="1:6" ht="13.8" x14ac:dyDescent="0.25">
      <c r="A871" s="51"/>
      <c r="B871" s="52"/>
      <c r="E871" s="51"/>
      <c r="F871" s="53"/>
    </row>
    <row r="872" spans="1:6" ht="13.8" x14ac:dyDescent="0.25">
      <c r="A872" s="51"/>
      <c r="B872" s="52"/>
      <c r="E872" s="51"/>
      <c r="F872" s="53"/>
    </row>
    <row r="873" spans="1:6" ht="13.8" x14ac:dyDescent="0.25">
      <c r="A873" s="51"/>
      <c r="B873" s="52"/>
      <c r="E873" s="51"/>
      <c r="F873" s="53"/>
    </row>
    <row r="874" spans="1:6" ht="13.8" x14ac:dyDescent="0.25">
      <c r="A874" s="51"/>
      <c r="B874" s="52"/>
      <c r="E874" s="51"/>
      <c r="F874" s="53"/>
    </row>
    <row r="875" spans="1:6" ht="13.8" x14ac:dyDescent="0.25">
      <c r="A875" s="51"/>
      <c r="B875" s="52"/>
      <c r="E875" s="51"/>
      <c r="F875" s="53"/>
    </row>
    <row r="876" spans="1:6" ht="13.8" x14ac:dyDescent="0.25">
      <c r="A876" s="51"/>
      <c r="B876" s="52"/>
      <c r="E876" s="51"/>
      <c r="F876" s="53"/>
    </row>
    <row r="877" spans="1:6" ht="13.8" x14ac:dyDescent="0.25">
      <c r="A877" s="51"/>
      <c r="B877" s="52"/>
      <c r="E877" s="51"/>
      <c r="F877" s="53"/>
    </row>
    <row r="878" spans="1:6" ht="13.8" x14ac:dyDescent="0.25">
      <c r="A878" s="51"/>
      <c r="B878" s="52"/>
      <c r="E878" s="51"/>
      <c r="F878" s="53"/>
    </row>
    <row r="879" spans="1:6" ht="13.8" x14ac:dyDescent="0.25">
      <c r="A879" s="51"/>
      <c r="B879" s="52"/>
      <c r="E879" s="51"/>
      <c r="F879" s="53"/>
    </row>
    <row r="880" spans="1:6" ht="13.8" x14ac:dyDescent="0.25">
      <c r="A880" s="51"/>
      <c r="B880" s="52"/>
      <c r="E880" s="51"/>
      <c r="F880" s="53"/>
    </row>
    <row r="881" spans="1:6" ht="13.8" x14ac:dyDescent="0.25">
      <c r="A881" s="51"/>
      <c r="B881" s="52"/>
      <c r="E881" s="51"/>
      <c r="F881" s="53"/>
    </row>
    <row r="882" spans="1:6" ht="13.8" x14ac:dyDescent="0.25">
      <c r="A882" s="51"/>
      <c r="B882" s="52"/>
      <c r="E882" s="51"/>
      <c r="F882" s="53"/>
    </row>
    <row r="883" spans="1:6" ht="13.8" x14ac:dyDescent="0.25">
      <c r="A883" s="51"/>
      <c r="B883" s="52"/>
      <c r="E883" s="51"/>
      <c r="F883" s="53"/>
    </row>
    <row r="884" spans="1:6" ht="13.8" x14ac:dyDescent="0.25">
      <c r="A884" s="51"/>
      <c r="B884" s="52"/>
      <c r="E884" s="51"/>
      <c r="F884" s="53"/>
    </row>
    <row r="885" spans="1:6" ht="13.8" x14ac:dyDescent="0.25">
      <c r="A885" s="51"/>
      <c r="B885" s="52"/>
      <c r="E885" s="51"/>
      <c r="F885" s="53"/>
    </row>
    <row r="886" spans="1:6" ht="13.8" x14ac:dyDescent="0.25">
      <c r="A886" s="51"/>
      <c r="B886" s="52"/>
      <c r="E886" s="51"/>
      <c r="F886" s="53"/>
    </row>
    <row r="887" spans="1:6" ht="13.8" x14ac:dyDescent="0.25">
      <c r="A887" s="51"/>
      <c r="B887" s="52"/>
      <c r="E887" s="51"/>
      <c r="F887" s="53"/>
    </row>
    <row r="888" spans="1:6" ht="13.8" x14ac:dyDescent="0.25">
      <c r="A888" s="51"/>
      <c r="B888" s="52"/>
      <c r="E888" s="51"/>
      <c r="F888" s="53"/>
    </row>
    <row r="889" spans="1:6" ht="13.8" x14ac:dyDescent="0.25">
      <c r="A889" s="51"/>
      <c r="B889" s="52"/>
      <c r="E889" s="51"/>
      <c r="F889" s="53"/>
    </row>
    <row r="890" spans="1:6" ht="13.8" x14ac:dyDescent="0.25">
      <c r="A890" s="51"/>
      <c r="B890" s="52"/>
      <c r="E890" s="51"/>
      <c r="F890" s="53"/>
    </row>
    <row r="891" spans="1:6" ht="13.8" x14ac:dyDescent="0.25">
      <c r="A891" s="51"/>
      <c r="B891" s="52"/>
      <c r="E891" s="51"/>
      <c r="F891" s="53"/>
    </row>
    <row r="892" spans="1:6" ht="13.8" x14ac:dyDescent="0.25">
      <c r="A892" s="51"/>
      <c r="B892" s="52"/>
      <c r="E892" s="51"/>
      <c r="F892" s="53"/>
    </row>
    <row r="893" spans="1:6" ht="13.8" x14ac:dyDescent="0.25">
      <c r="A893" s="51"/>
      <c r="B893" s="52"/>
      <c r="E893" s="51"/>
      <c r="F893" s="53"/>
    </row>
    <row r="894" spans="1:6" ht="13.8" x14ac:dyDescent="0.25">
      <c r="A894" s="51"/>
      <c r="B894" s="52"/>
      <c r="E894" s="51"/>
      <c r="F894" s="53"/>
    </row>
    <row r="895" spans="1:6" ht="13.8" x14ac:dyDescent="0.25">
      <c r="A895" s="51"/>
      <c r="B895" s="52"/>
      <c r="E895" s="51"/>
      <c r="F895" s="53"/>
    </row>
    <row r="896" spans="1:6" ht="13.8" x14ac:dyDescent="0.25">
      <c r="A896" s="51"/>
      <c r="B896" s="52"/>
      <c r="E896" s="51"/>
      <c r="F896" s="53"/>
    </row>
    <row r="897" spans="1:6" ht="13.8" x14ac:dyDescent="0.25">
      <c r="A897" s="51"/>
      <c r="B897" s="52"/>
      <c r="E897" s="51"/>
      <c r="F897" s="53"/>
    </row>
    <row r="898" spans="1:6" ht="13.8" x14ac:dyDescent="0.25">
      <c r="A898" s="51"/>
      <c r="B898" s="52"/>
      <c r="E898" s="51"/>
      <c r="F898" s="53"/>
    </row>
    <row r="899" spans="1:6" ht="13.8" x14ac:dyDescent="0.25">
      <c r="A899" s="51"/>
      <c r="B899" s="52"/>
      <c r="E899" s="51"/>
      <c r="F899" s="53"/>
    </row>
    <row r="900" spans="1:6" ht="13.8" x14ac:dyDescent="0.25">
      <c r="A900" s="51"/>
      <c r="B900" s="52"/>
      <c r="E900" s="51"/>
      <c r="F900" s="53"/>
    </row>
    <row r="901" spans="1:6" ht="13.8" x14ac:dyDescent="0.25">
      <c r="A901" s="51"/>
      <c r="B901" s="52"/>
      <c r="E901" s="51"/>
      <c r="F901" s="53"/>
    </row>
    <row r="902" spans="1:6" ht="13.8" x14ac:dyDescent="0.25">
      <c r="A902" s="51"/>
      <c r="B902" s="52"/>
      <c r="E902" s="51"/>
      <c r="F902" s="53"/>
    </row>
    <row r="903" spans="1:6" ht="13.8" x14ac:dyDescent="0.25">
      <c r="A903" s="51"/>
      <c r="B903" s="52"/>
      <c r="E903" s="51"/>
      <c r="F903" s="53"/>
    </row>
    <row r="904" spans="1:6" ht="13.8" x14ac:dyDescent="0.25">
      <c r="A904" s="51"/>
      <c r="B904" s="52"/>
      <c r="E904" s="51"/>
      <c r="F904" s="53"/>
    </row>
    <row r="905" spans="1:6" ht="13.8" x14ac:dyDescent="0.25">
      <c r="A905" s="51"/>
      <c r="B905" s="52"/>
      <c r="E905" s="51"/>
      <c r="F905" s="53"/>
    </row>
    <row r="906" spans="1:6" ht="13.8" x14ac:dyDescent="0.25">
      <c r="A906" s="51"/>
      <c r="B906" s="52"/>
      <c r="E906" s="51"/>
      <c r="F906" s="53"/>
    </row>
    <row r="907" spans="1:6" ht="13.8" x14ac:dyDescent="0.25">
      <c r="A907" s="51"/>
      <c r="B907" s="52"/>
      <c r="E907" s="51"/>
      <c r="F907" s="53"/>
    </row>
    <row r="908" spans="1:6" ht="13.8" x14ac:dyDescent="0.25">
      <c r="A908" s="51"/>
      <c r="B908" s="52"/>
      <c r="E908" s="51"/>
      <c r="F908" s="53"/>
    </row>
    <row r="909" spans="1:6" ht="13.8" x14ac:dyDescent="0.25">
      <c r="A909" s="51"/>
      <c r="B909" s="52"/>
      <c r="E909" s="51"/>
      <c r="F909" s="53"/>
    </row>
    <row r="910" spans="1:6" ht="13.8" x14ac:dyDescent="0.25">
      <c r="A910" s="51"/>
      <c r="B910" s="52"/>
      <c r="E910" s="51"/>
      <c r="F910" s="53"/>
    </row>
    <row r="911" spans="1:6" ht="13.8" x14ac:dyDescent="0.25">
      <c r="A911" s="51"/>
      <c r="B911" s="52"/>
      <c r="E911" s="51"/>
      <c r="F911" s="53"/>
    </row>
    <row r="912" spans="1:6" ht="13.8" x14ac:dyDescent="0.25">
      <c r="A912" s="51"/>
      <c r="B912" s="52"/>
      <c r="E912" s="51"/>
      <c r="F912" s="53"/>
    </row>
    <row r="913" spans="1:6" ht="13.8" x14ac:dyDescent="0.25">
      <c r="A913" s="51"/>
      <c r="B913" s="52"/>
      <c r="E913" s="51"/>
      <c r="F913" s="53"/>
    </row>
    <row r="914" spans="1:6" ht="13.8" x14ac:dyDescent="0.25">
      <c r="A914" s="51"/>
      <c r="B914" s="52"/>
      <c r="E914" s="51"/>
      <c r="F914" s="53"/>
    </row>
    <row r="915" spans="1:6" ht="13.8" x14ac:dyDescent="0.25">
      <c r="A915" s="51"/>
      <c r="B915" s="52"/>
      <c r="E915" s="51"/>
      <c r="F915" s="53"/>
    </row>
    <row r="916" spans="1:6" ht="13.8" x14ac:dyDescent="0.25">
      <c r="A916" s="51"/>
      <c r="B916" s="52"/>
      <c r="E916" s="51"/>
      <c r="F916" s="53"/>
    </row>
    <row r="917" spans="1:6" ht="13.8" x14ac:dyDescent="0.25">
      <c r="A917" s="51"/>
      <c r="B917" s="52"/>
      <c r="E917" s="51"/>
      <c r="F917" s="53"/>
    </row>
    <row r="918" spans="1:6" ht="13.8" x14ac:dyDescent="0.25">
      <c r="A918" s="51"/>
      <c r="B918" s="52"/>
      <c r="E918" s="51"/>
      <c r="F918" s="53"/>
    </row>
    <row r="919" spans="1:6" ht="13.8" x14ac:dyDescent="0.25">
      <c r="A919" s="51"/>
      <c r="B919" s="52"/>
      <c r="E919" s="51"/>
      <c r="F919" s="53"/>
    </row>
    <row r="920" spans="1:6" ht="13.8" x14ac:dyDescent="0.25">
      <c r="A920" s="51"/>
      <c r="B920" s="52"/>
      <c r="E920" s="51"/>
      <c r="F920" s="53"/>
    </row>
    <row r="921" spans="1:6" ht="13.8" x14ac:dyDescent="0.25">
      <c r="A921" s="51"/>
      <c r="B921" s="52"/>
      <c r="E921" s="51"/>
      <c r="F921" s="53"/>
    </row>
    <row r="922" spans="1:6" ht="13.8" x14ac:dyDescent="0.25">
      <c r="A922" s="51"/>
      <c r="B922" s="52"/>
      <c r="E922" s="51"/>
      <c r="F922" s="53"/>
    </row>
    <row r="923" spans="1:6" ht="13.8" x14ac:dyDescent="0.25">
      <c r="A923" s="51"/>
      <c r="B923" s="52"/>
      <c r="E923" s="51"/>
      <c r="F923" s="53"/>
    </row>
    <row r="924" spans="1:6" ht="13.8" x14ac:dyDescent="0.25">
      <c r="A924" s="51"/>
      <c r="B924" s="52"/>
      <c r="E924" s="51"/>
      <c r="F924" s="53"/>
    </row>
    <row r="925" spans="1:6" ht="13.8" x14ac:dyDescent="0.25">
      <c r="A925" s="51"/>
      <c r="B925" s="52"/>
      <c r="E925" s="51"/>
      <c r="F925" s="53"/>
    </row>
    <row r="926" spans="1:6" ht="13.8" x14ac:dyDescent="0.25">
      <c r="A926" s="51"/>
      <c r="B926" s="52"/>
      <c r="E926" s="51"/>
      <c r="F926" s="53"/>
    </row>
    <row r="927" spans="1:6" ht="13.8" x14ac:dyDescent="0.25">
      <c r="A927" s="51"/>
      <c r="B927" s="52"/>
      <c r="E927" s="51"/>
      <c r="F927" s="53"/>
    </row>
    <row r="928" spans="1:6" ht="13.8" x14ac:dyDescent="0.25">
      <c r="A928" s="51"/>
      <c r="B928" s="52"/>
      <c r="E928" s="51"/>
      <c r="F928" s="53"/>
    </row>
    <row r="929" spans="1:6" ht="13.8" x14ac:dyDescent="0.25">
      <c r="A929" s="51"/>
      <c r="B929" s="52"/>
      <c r="E929" s="51"/>
      <c r="F929" s="53"/>
    </row>
    <row r="930" spans="1:6" ht="13.8" x14ac:dyDescent="0.25">
      <c r="A930" s="51"/>
      <c r="B930" s="52"/>
      <c r="E930" s="51"/>
      <c r="F930" s="53"/>
    </row>
    <row r="931" spans="1:6" ht="13.8" x14ac:dyDescent="0.25">
      <c r="A931" s="51"/>
      <c r="B931" s="52"/>
      <c r="E931" s="51"/>
      <c r="F931" s="53"/>
    </row>
    <row r="932" spans="1:6" ht="13.8" x14ac:dyDescent="0.25">
      <c r="A932" s="51"/>
      <c r="B932" s="52"/>
      <c r="E932" s="51"/>
      <c r="F932" s="53"/>
    </row>
    <row r="933" spans="1:6" ht="13.8" x14ac:dyDescent="0.25">
      <c r="A933" s="51"/>
      <c r="B933" s="52"/>
      <c r="E933" s="51"/>
      <c r="F933" s="53"/>
    </row>
    <row r="934" spans="1:6" ht="13.8" x14ac:dyDescent="0.25">
      <c r="A934" s="51"/>
      <c r="B934" s="52"/>
      <c r="E934" s="51"/>
      <c r="F934" s="53"/>
    </row>
    <row r="935" spans="1:6" ht="13.8" x14ac:dyDescent="0.25">
      <c r="A935" s="51"/>
      <c r="B935" s="52"/>
      <c r="E935" s="51"/>
      <c r="F935" s="53"/>
    </row>
    <row r="936" spans="1:6" ht="13.8" x14ac:dyDescent="0.25">
      <c r="A936" s="51"/>
      <c r="B936" s="52"/>
      <c r="E936" s="51"/>
      <c r="F936" s="53"/>
    </row>
    <row r="937" spans="1:6" ht="13.8" x14ac:dyDescent="0.25">
      <c r="A937" s="51"/>
      <c r="B937" s="52"/>
      <c r="E937" s="51"/>
      <c r="F937" s="53"/>
    </row>
    <row r="938" spans="1:6" ht="13.8" x14ac:dyDescent="0.25">
      <c r="A938" s="51"/>
      <c r="B938" s="52"/>
      <c r="E938" s="51"/>
      <c r="F938" s="53"/>
    </row>
    <row r="939" spans="1:6" ht="13.8" x14ac:dyDescent="0.25">
      <c r="A939" s="51"/>
      <c r="B939" s="52"/>
      <c r="E939" s="51"/>
      <c r="F939" s="53"/>
    </row>
    <row r="940" spans="1:6" ht="13.8" x14ac:dyDescent="0.25">
      <c r="A940" s="51"/>
      <c r="B940" s="52"/>
      <c r="E940" s="51"/>
      <c r="F940" s="53"/>
    </row>
    <row r="941" spans="1:6" ht="13.8" x14ac:dyDescent="0.25">
      <c r="A941" s="51"/>
      <c r="B941" s="52"/>
      <c r="E941" s="51"/>
      <c r="F941" s="53"/>
    </row>
    <row r="942" spans="1:6" ht="13.8" x14ac:dyDescent="0.25">
      <c r="A942" s="51"/>
      <c r="B942" s="52"/>
      <c r="E942" s="51"/>
      <c r="F942" s="53"/>
    </row>
    <row r="943" spans="1:6" ht="13.8" x14ac:dyDescent="0.25">
      <c r="A943" s="51"/>
      <c r="B943" s="52"/>
      <c r="E943" s="51"/>
      <c r="F943" s="53"/>
    </row>
    <row r="944" spans="1:6" ht="13.8" x14ac:dyDescent="0.25">
      <c r="A944" s="51"/>
      <c r="B944" s="52"/>
      <c r="E944" s="51"/>
      <c r="F944" s="53"/>
    </row>
    <row r="945" spans="1:6" ht="13.8" x14ac:dyDescent="0.25">
      <c r="A945" s="51"/>
      <c r="B945" s="52"/>
      <c r="E945" s="51"/>
      <c r="F945" s="53"/>
    </row>
    <row r="946" spans="1:6" ht="13.8" x14ac:dyDescent="0.25">
      <c r="A946" s="51"/>
      <c r="B946" s="52"/>
      <c r="E946" s="51"/>
      <c r="F946" s="53"/>
    </row>
    <row r="947" spans="1:6" ht="13.8" x14ac:dyDescent="0.25">
      <c r="A947" s="51"/>
      <c r="B947" s="52"/>
      <c r="E947" s="51"/>
      <c r="F947" s="53"/>
    </row>
    <row r="948" spans="1:6" ht="13.8" x14ac:dyDescent="0.25">
      <c r="A948" s="51"/>
      <c r="B948" s="52"/>
      <c r="E948" s="51"/>
      <c r="F948" s="53"/>
    </row>
    <row r="949" spans="1:6" ht="13.8" x14ac:dyDescent="0.25">
      <c r="A949" s="51"/>
      <c r="B949" s="52"/>
      <c r="E949" s="51"/>
      <c r="F949" s="53"/>
    </row>
    <row r="950" spans="1:6" ht="13.8" x14ac:dyDescent="0.25">
      <c r="A950" s="51"/>
      <c r="B950" s="52"/>
      <c r="E950" s="51"/>
      <c r="F950" s="53"/>
    </row>
    <row r="951" spans="1:6" ht="13.8" x14ac:dyDescent="0.25">
      <c r="A951" s="51"/>
      <c r="B951" s="52"/>
      <c r="E951" s="51"/>
      <c r="F951" s="53"/>
    </row>
    <row r="952" spans="1:6" ht="13.8" x14ac:dyDescent="0.25">
      <c r="A952" s="51"/>
      <c r="B952" s="52"/>
      <c r="E952" s="51"/>
      <c r="F952" s="53"/>
    </row>
    <row r="953" spans="1:6" ht="13.8" x14ac:dyDescent="0.25">
      <c r="A953" s="51"/>
      <c r="B953" s="52"/>
      <c r="E953" s="51"/>
      <c r="F953" s="53"/>
    </row>
    <row r="954" spans="1:6" ht="13.8" x14ac:dyDescent="0.25">
      <c r="A954" s="51"/>
      <c r="B954" s="52"/>
      <c r="E954" s="51"/>
      <c r="F954" s="53"/>
    </row>
    <row r="955" spans="1:6" ht="13.8" x14ac:dyDescent="0.25">
      <c r="A955" s="51"/>
      <c r="B955" s="52"/>
      <c r="E955" s="51"/>
      <c r="F955" s="53"/>
    </row>
    <row r="956" spans="1:6" ht="13.8" x14ac:dyDescent="0.25">
      <c r="A956" s="51"/>
      <c r="B956" s="52"/>
      <c r="E956" s="51"/>
      <c r="F956" s="53"/>
    </row>
    <row r="957" spans="1:6" ht="13.8" x14ac:dyDescent="0.25">
      <c r="A957" s="51"/>
      <c r="B957" s="52"/>
      <c r="E957" s="51"/>
      <c r="F957" s="53"/>
    </row>
    <row r="958" spans="1:6" ht="13.8" x14ac:dyDescent="0.25">
      <c r="A958" s="51"/>
      <c r="B958" s="52"/>
      <c r="E958" s="51"/>
      <c r="F958" s="53"/>
    </row>
    <row r="959" spans="1:6" ht="13.8" x14ac:dyDescent="0.25">
      <c r="A959" s="51"/>
      <c r="B959" s="52"/>
      <c r="E959" s="51"/>
      <c r="F959" s="53"/>
    </row>
    <row r="960" spans="1:6" ht="13.8" x14ac:dyDescent="0.25">
      <c r="A960" s="51"/>
      <c r="B960" s="52"/>
      <c r="E960" s="51"/>
      <c r="F960" s="53"/>
    </row>
    <row r="961" spans="1:6" ht="13.8" x14ac:dyDescent="0.25">
      <c r="A961" s="51"/>
      <c r="B961" s="52"/>
      <c r="E961" s="51"/>
      <c r="F961" s="53"/>
    </row>
    <row r="962" spans="1:6" ht="13.8" x14ac:dyDescent="0.25">
      <c r="A962" s="51"/>
      <c r="B962" s="52"/>
      <c r="E962" s="51"/>
      <c r="F962" s="53"/>
    </row>
    <row r="963" spans="1:6" ht="13.8" x14ac:dyDescent="0.25">
      <c r="A963" s="51"/>
      <c r="B963" s="52"/>
      <c r="E963" s="51"/>
      <c r="F963" s="53"/>
    </row>
    <row r="964" spans="1:6" ht="13.8" x14ac:dyDescent="0.25">
      <c r="A964" s="51"/>
      <c r="B964" s="52"/>
      <c r="E964" s="51"/>
      <c r="F964" s="53"/>
    </row>
    <row r="965" spans="1:6" ht="13.8" x14ac:dyDescent="0.25">
      <c r="A965" s="51"/>
      <c r="B965" s="52"/>
      <c r="E965" s="51"/>
      <c r="F965" s="53"/>
    </row>
    <row r="966" spans="1:6" ht="13.8" x14ac:dyDescent="0.25">
      <c r="A966" s="51"/>
      <c r="B966" s="52"/>
      <c r="E966" s="51"/>
      <c r="F966" s="53"/>
    </row>
    <row r="967" spans="1:6" ht="13.8" x14ac:dyDescent="0.25">
      <c r="A967" s="51"/>
      <c r="B967" s="52"/>
      <c r="E967" s="51"/>
      <c r="F967" s="53"/>
    </row>
    <row r="968" spans="1:6" ht="13.8" x14ac:dyDescent="0.25">
      <c r="A968" s="51"/>
      <c r="B968" s="52"/>
      <c r="E968" s="51"/>
      <c r="F968" s="53"/>
    </row>
    <row r="969" spans="1:6" ht="13.8" x14ac:dyDescent="0.25">
      <c r="A969" s="51"/>
      <c r="B969" s="52"/>
      <c r="E969" s="51"/>
      <c r="F969" s="53"/>
    </row>
    <row r="970" spans="1:6" ht="13.8" x14ac:dyDescent="0.25">
      <c r="A970" s="51"/>
      <c r="B970" s="52"/>
      <c r="E970" s="51"/>
      <c r="F970" s="53"/>
    </row>
    <row r="971" spans="1:6" ht="13.8" x14ac:dyDescent="0.25">
      <c r="A971" s="51"/>
      <c r="B971" s="52"/>
      <c r="E971" s="51"/>
      <c r="F971" s="53"/>
    </row>
    <row r="972" spans="1:6" ht="13.8" x14ac:dyDescent="0.25">
      <c r="A972" s="51"/>
      <c r="B972" s="52"/>
      <c r="E972" s="51"/>
      <c r="F972" s="53"/>
    </row>
    <row r="973" spans="1:6" ht="13.8" x14ac:dyDescent="0.25">
      <c r="A973" s="51"/>
      <c r="B973" s="52"/>
      <c r="E973" s="51"/>
      <c r="F973" s="53"/>
    </row>
    <row r="974" spans="1:6" ht="13.8" x14ac:dyDescent="0.25">
      <c r="A974" s="51"/>
      <c r="B974" s="52"/>
      <c r="E974" s="51"/>
      <c r="F974" s="53"/>
    </row>
    <row r="975" spans="1:6" ht="13.8" x14ac:dyDescent="0.25">
      <c r="A975" s="51"/>
      <c r="B975" s="52"/>
      <c r="E975" s="51"/>
      <c r="F975" s="53"/>
    </row>
    <row r="976" spans="1:6" ht="13.8" x14ac:dyDescent="0.25">
      <c r="A976" s="51"/>
      <c r="B976" s="52"/>
      <c r="E976" s="51"/>
      <c r="F976" s="53"/>
    </row>
    <row r="977" spans="1:6" ht="13.8" x14ac:dyDescent="0.25">
      <c r="A977" s="51"/>
      <c r="B977" s="52"/>
      <c r="E977" s="51"/>
      <c r="F977" s="53"/>
    </row>
    <row r="978" spans="1:6" ht="13.8" x14ac:dyDescent="0.25">
      <c r="A978" s="51"/>
      <c r="B978" s="52"/>
      <c r="E978" s="51"/>
      <c r="F978" s="53"/>
    </row>
    <row r="979" spans="1:6" ht="13.8" x14ac:dyDescent="0.25">
      <c r="A979" s="51"/>
      <c r="B979" s="52"/>
      <c r="E979" s="51"/>
      <c r="F979" s="53"/>
    </row>
    <row r="980" spans="1:6" ht="13.8" x14ac:dyDescent="0.25">
      <c r="A980" s="51"/>
      <c r="B980" s="52"/>
      <c r="E980" s="51"/>
      <c r="F980" s="53"/>
    </row>
    <row r="981" spans="1:6" ht="13.8" x14ac:dyDescent="0.25">
      <c r="A981" s="51"/>
      <c r="B981" s="52"/>
      <c r="E981" s="51"/>
      <c r="F981" s="53"/>
    </row>
    <row r="982" spans="1:6" ht="13.8" x14ac:dyDescent="0.25">
      <c r="A982" s="51"/>
      <c r="B982" s="52"/>
      <c r="E982" s="51"/>
      <c r="F982" s="53"/>
    </row>
    <row r="983" spans="1:6" ht="13.8" x14ac:dyDescent="0.25">
      <c r="A983" s="51"/>
      <c r="B983" s="52"/>
      <c r="E983" s="51"/>
      <c r="F983" s="53"/>
    </row>
    <row r="984" spans="1:6" ht="13.8" x14ac:dyDescent="0.25">
      <c r="A984" s="51"/>
      <c r="B984" s="52"/>
      <c r="E984" s="51"/>
      <c r="F984" s="53"/>
    </row>
    <row r="985" spans="1:6" ht="13.8" x14ac:dyDescent="0.25">
      <c r="A985" s="51"/>
      <c r="B985" s="52"/>
      <c r="E985" s="51"/>
      <c r="F985" s="53"/>
    </row>
    <row r="986" spans="1:6" ht="13.8" x14ac:dyDescent="0.25">
      <c r="A986" s="51"/>
      <c r="B986" s="52"/>
      <c r="E986" s="51"/>
      <c r="F986" s="53"/>
    </row>
    <row r="987" spans="1:6" ht="13.8" x14ac:dyDescent="0.25">
      <c r="A987" s="51"/>
      <c r="B987" s="52"/>
      <c r="E987" s="51"/>
      <c r="F987" s="53"/>
    </row>
    <row r="988" spans="1:6" ht="13.8" x14ac:dyDescent="0.25">
      <c r="A988" s="51"/>
      <c r="B988" s="52"/>
      <c r="E988" s="51"/>
      <c r="F988" s="53"/>
    </row>
    <row r="989" spans="1:6" ht="13.8" x14ac:dyDescent="0.25">
      <c r="A989" s="51"/>
      <c r="B989" s="52"/>
      <c r="E989" s="51"/>
      <c r="F989" s="53"/>
    </row>
    <row r="990" spans="1:6" ht="13.8" x14ac:dyDescent="0.25">
      <c r="A990" s="51"/>
      <c r="B990" s="52"/>
      <c r="E990" s="51"/>
      <c r="F990" s="53"/>
    </row>
    <row r="991" spans="1:6" ht="13.8" x14ac:dyDescent="0.25">
      <c r="A991" s="51"/>
      <c r="B991" s="52"/>
      <c r="E991" s="51"/>
      <c r="F991" s="53"/>
    </row>
    <row r="992" spans="1:6" ht="13.8" x14ac:dyDescent="0.25">
      <c r="A992" s="51"/>
      <c r="B992" s="52"/>
      <c r="E992" s="51"/>
      <c r="F992" s="53"/>
    </row>
    <row r="993" spans="1:6" ht="13.8" x14ac:dyDescent="0.25">
      <c r="A993" s="51"/>
      <c r="B993" s="52"/>
      <c r="E993" s="51"/>
      <c r="F993" s="53"/>
    </row>
    <row r="994" spans="1:6" ht="13.8" x14ac:dyDescent="0.25">
      <c r="A994" s="51"/>
      <c r="B994" s="52"/>
      <c r="E994" s="51"/>
      <c r="F994" s="53"/>
    </row>
    <row r="995" spans="1:6" ht="13.8" x14ac:dyDescent="0.25">
      <c r="A995" s="51"/>
      <c r="B995" s="52"/>
      <c r="E995" s="51"/>
      <c r="F995" s="53"/>
    </row>
    <row r="996" spans="1:6" ht="13.8" x14ac:dyDescent="0.25">
      <c r="A996" s="51"/>
      <c r="B996" s="52"/>
      <c r="E996" s="51"/>
      <c r="F996" s="53"/>
    </row>
    <row r="997" spans="1:6" ht="13.8" x14ac:dyDescent="0.25">
      <c r="A997" s="51"/>
      <c r="B997" s="52"/>
      <c r="E997" s="51"/>
      <c r="F997" s="53"/>
    </row>
    <row r="998" spans="1:6" ht="13.8" x14ac:dyDescent="0.25">
      <c r="A998" s="51"/>
      <c r="B998" s="52"/>
      <c r="E998" s="51"/>
      <c r="F998" s="53"/>
    </row>
    <row r="999" spans="1:6" ht="13.8" x14ac:dyDescent="0.25">
      <c r="A999" s="51"/>
      <c r="B999" s="52"/>
      <c r="E999" s="51"/>
      <c r="F999" s="53"/>
    </row>
    <row r="1000" spans="1:6" ht="13.8" x14ac:dyDescent="0.25">
      <c r="A1000" s="51"/>
      <c r="B1000" s="52"/>
      <c r="E1000" s="51"/>
      <c r="F1000" s="53"/>
    </row>
    <row r="1001" spans="1:6" ht="13.8" x14ac:dyDescent="0.25">
      <c r="A1001" s="51"/>
      <c r="B1001" s="52"/>
      <c r="E1001" s="51"/>
      <c r="F1001" s="53"/>
    </row>
    <row r="1002" spans="1:6" ht="13.8" x14ac:dyDescent="0.25">
      <c r="A1002" s="51"/>
      <c r="B1002" s="52"/>
      <c r="E1002" s="51"/>
      <c r="F1002" s="53"/>
    </row>
    <row r="1003" spans="1:6" ht="13.8" x14ac:dyDescent="0.25">
      <c r="A1003" s="51"/>
      <c r="B1003" s="52"/>
      <c r="E1003" s="51"/>
      <c r="F1003" s="53"/>
    </row>
    <row r="1004" spans="1:6" ht="13.8" x14ac:dyDescent="0.25">
      <c r="A1004" s="51"/>
      <c r="B1004" s="52"/>
      <c r="E1004" s="51"/>
      <c r="F1004" s="53"/>
    </row>
    <row r="1005" spans="1:6" ht="13.8" x14ac:dyDescent="0.25">
      <c r="A1005" s="51"/>
      <c r="B1005" s="52"/>
      <c r="E1005" s="51"/>
      <c r="F1005" s="53"/>
    </row>
    <row r="1006" spans="1:6" ht="13.8" x14ac:dyDescent="0.25">
      <c r="A1006" s="51"/>
      <c r="B1006" s="52"/>
      <c r="E1006" s="51"/>
      <c r="F1006" s="53"/>
    </row>
    <row r="1007" spans="1:6" ht="13.8" x14ac:dyDescent="0.25">
      <c r="A1007" s="51"/>
      <c r="B1007" s="52"/>
      <c r="E1007" s="51"/>
      <c r="F1007" s="53"/>
    </row>
    <row r="1008" spans="1:6" ht="13.8" x14ac:dyDescent="0.25">
      <c r="A1008" s="51"/>
      <c r="B1008" s="52"/>
      <c r="E1008" s="51"/>
      <c r="F1008" s="53"/>
    </row>
    <row r="1009" spans="1:6" ht="13.8" x14ac:dyDescent="0.25">
      <c r="A1009" s="51"/>
      <c r="B1009" s="52"/>
      <c r="E1009" s="51"/>
      <c r="F1009" s="53"/>
    </row>
    <row r="1010" spans="1:6" ht="13.8" x14ac:dyDescent="0.25">
      <c r="A1010" s="51"/>
      <c r="B1010" s="52"/>
      <c r="E1010" s="51"/>
      <c r="F1010" s="53"/>
    </row>
    <row r="1011" spans="1:6" ht="13.8" x14ac:dyDescent="0.25">
      <c r="A1011" s="51"/>
      <c r="B1011" s="52"/>
      <c r="E1011" s="51"/>
      <c r="F1011" s="53"/>
    </row>
    <row r="1012" spans="1:6" ht="13.8" x14ac:dyDescent="0.25">
      <c r="A1012" s="51"/>
      <c r="B1012" s="52"/>
      <c r="E1012" s="51"/>
      <c r="F1012" s="53"/>
    </row>
    <row r="1013" spans="1:6" ht="13.8" x14ac:dyDescent="0.25">
      <c r="A1013" s="51"/>
      <c r="B1013" s="52"/>
      <c r="E1013" s="51"/>
      <c r="F1013" s="53"/>
    </row>
    <row r="1014" spans="1:6" ht="13.8" x14ac:dyDescent="0.25">
      <c r="A1014" s="51"/>
      <c r="B1014" s="52"/>
      <c r="E1014" s="51"/>
      <c r="F1014" s="53"/>
    </row>
    <row r="1015" spans="1:6" ht="13.8" x14ac:dyDescent="0.25">
      <c r="A1015" s="51"/>
      <c r="B1015" s="52"/>
      <c r="E1015" s="51"/>
      <c r="F1015" s="53"/>
    </row>
    <row r="1016" spans="1:6" ht="13.8" x14ac:dyDescent="0.25">
      <c r="A1016" s="51"/>
      <c r="B1016" s="52"/>
      <c r="E1016" s="51"/>
      <c r="F1016" s="53"/>
    </row>
    <row r="1017" spans="1:6" ht="13.8" x14ac:dyDescent="0.25">
      <c r="A1017" s="51"/>
      <c r="B1017" s="52"/>
      <c r="E1017" s="51"/>
      <c r="F1017" s="53"/>
    </row>
    <row r="1018" spans="1:6" ht="13.8" x14ac:dyDescent="0.25">
      <c r="A1018" s="51"/>
      <c r="B1018" s="52"/>
      <c r="E1018" s="51"/>
      <c r="F1018" s="53"/>
    </row>
    <row r="1019" spans="1:6" ht="13.8" x14ac:dyDescent="0.25">
      <c r="A1019" s="51"/>
      <c r="B1019" s="52"/>
      <c r="E1019" s="51"/>
      <c r="F1019" s="53"/>
    </row>
    <row r="1020" spans="1:6" ht="13.8" x14ac:dyDescent="0.25">
      <c r="A1020" s="51"/>
      <c r="B1020" s="52"/>
      <c r="E1020" s="51"/>
      <c r="F1020" s="53"/>
    </row>
    <row r="1021" spans="1:6" ht="13.8" x14ac:dyDescent="0.25">
      <c r="A1021" s="51"/>
      <c r="B1021" s="52"/>
      <c r="E1021" s="51"/>
      <c r="F1021" s="53"/>
    </row>
    <row r="1022" spans="1:6" ht="13.8" x14ac:dyDescent="0.25">
      <c r="A1022" s="51"/>
      <c r="B1022" s="52"/>
      <c r="E1022" s="51"/>
      <c r="F1022" s="53"/>
    </row>
    <row r="1023" spans="1:6" ht="13.8" x14ac:dyDescent="0.25">
      <c r="A1023" s="51"/>
      <c r="B1023" s="52"/>
      <c r="E1023" s="51"/>
      <c r="F1023" s="53"/>
    </row>
    <row r="1024" spans="1:6" ht="13.8" x14ac:dyDescent="0.25">
      <c r="A1024" s="51"/>
      <c r="B1024" s="52"/>
      <c r="E1024" s="51"/>
      <c r="F1024" s="53"/>
    </row>
    <row r="1025" spans="1:6" ht="13.8" x14ac:dyDescent="0.25">
      <c r="A1025" s="51"/>
      <c r="B1025" s="52"/>
      <c r="E1025" s="51"/>
      <c r="F1025" s="53"/>
    </row>
    <row r="1026" spans="1:6" ht="13.8" x14ac:dyDescent="0.25">
      <c r="A1026" s="51"/>
      <c r="B1026" s="52"/>
      <c r="E1026" s="51"/>
      <c r="F1026" s="53"/>
    </row>
    <row r="1027" spans="1:6" ht="13.8" x14ac:dyDescent="0.25">
      <c r="A1027" s="51"/>
      <c r="B1027" s="52"/>
      <c r="E1027" s="51"/>
      <c r="F1027" s="53"/>
    </row>
    <row r="1028" spans="1:6" ht="13.8" x14ac:dyDescent="0.25">
      <c r="A1028" s="51"/>
      <c r="B1028" s="52"/>
      <c r="E1028" s="51"/>
      <c r="F1028" s="53"/>
    </row>
    <row r="1029" spans="1:6" ht="13.8" x14ac:dyDescent="0.25">
      <c r="A1029" s="51"/>
      <c r="B1029" s="52"/>
      <c r="E1029" s="51"/>
      <c r="F1029" s="53"/>
    </row>
    <row r="1030" spans="1:6" ht="13.8" x14ac:dyDescent="0.25">
      <c r="A1030" s="51"/>
      <c r="B1030" s="52"/>
      <c r="E1030" s="51"/>
      <c r="F1030" s="53"/>
    </row>
    <row r="1031" spans="1:6" ht="13.8" x14ac:dyDescent="0.25">
      <c r="A1031" s="51"/>
      <c r="B1031" s="52"/>
      <c r="E1031" s="51"/>
      <c r="F1031" s="53"/>
    </row>
    <row r="1032" spans="1:6" ht="13.8" x14ac:dyDescent="0.25">
      <c r="A1032" s="51"/>
      <c r="B1032" s="52"/>
      <c r="E1032" s="51"/>
      <c r="F1032" s="53"/>
    </row>
    <row r="1033" spans="1:6" ht="13.8" x14ac:dyDescent="0.25">
      <c r="A1033" s="51"/>
      <c r="B1033" s="52"/>
      <c r="E1033" s="51"/>
      <c r="F1033" s="53"/>
    </row>
    <row r="1034" spans="1:6" ht="13.8" x14ac:dyDescent="0.25">
      <c r="A1034" s="51"/>
      <c r="B1034" s="52"/>
      <c r="E1034" s="51"/>
      <c r="F1034" s="53"/>
    </row>
    <row r="1035" spans="1:6" ht="13.8" x14ac:dyDescent="0.25">
      <c r="A1035" s="51"/>
      <c r="B1035" s="52"/>
      <c r="E1035" s="51"/>
      <c r="F1035" s="53"/>
    </row>
    <row r="1036" spans="1:6" ht="13.8" x14ac:dyDescent="0.25">
      <c r="A1036" s="51"/>
      <c r="B1036" s="52"/>
      <c r="E1036" s="51"/>
      <c r="F1036" s="53"/>
    </row>
    <row r="1037" spans="1:6" ht="13.8" x14ac:dyDescent="0.25">
      <c r="A1037" s="51"/>
      <c r="B1037" s="52"/>
      <c r="E1037" s="51"/>
      <c r="F1037" s="53"/>
    </row>
    <row r="1038" spans="1:6" ht="13.8" x14ac:dyDescent="0.25">
      <c r="A1038" s="51"/>
      <c r="B1038" s="52"/>
      <c r="E1038" s="51"/>
      <c r="F1038" s="53"/>
    </row>
    <row r="1039" spans="1:6" ht="13.8" x14ac:dyDescent="0.25">
      <c r="A1039" s="51"/>
      <c r="B1039" s="52"/>
      <c r="E1039" s="51"/>
      <c r="F1039" s="53"/>
    </row>
    <row r="1040" spans="1:6" ht="13.8" x14ac:dyDescent="0.25">
      <c r="A1040" s="51"/>
      <c r="B1040" s="52"/>
      <c r="E1040" s="51"/>
      <c r="F1040" s="53"/>
    </row>
    <row r="1041" spans="1:6" ht="13.8" x14ac:dyDescent="0.25">
      <c r="A1041" s="51"/>
      <c r="B1041" s="52"/>
      <c r="E1041" s="51"/>
      <c r="F1041" s="53"/>
    </row>
    <row r="1042" spans="1:6" ht="13.8" x14ac:dyDescent="0.25">
      <c r="A1042" s="51"/>
      <c r="B1042" s="52"/>
      <c r="E1042" s="51"/>
      <c r="F1042" s="53"/>
    </row>
    <row r="1043" spans="1:6" ht="13.8" x14ac:dyDescent="0.25">
      <c r="A1043" s="51"/>
      <c r="B1043" s="52"/>
      <c r="E1043" s="51"/>
      <c r="F1043" s="53"/>
    </row>
    <row r="1044" spans="1:6" ht="13.8" x14ac:dyDescent="0.25">
      <c r="A1044" s="51"/>
      <c r="B1044" s="52"/>
      <c r="E1044" s="51"/>
      <c r="F1044" s="53"/>
    </row>
    <row r="1045" spans="1:6" ht="13.8" x14ac:dyDescent="0.25">
      <c r="A1045" s="51"/>
      <c r="B1045" s="52"/>
      <c r="E1045" s="51"/>
      <c r="F1045" s="53"/>
    </row>
    <row r="1046" spans="1:6" ht="13.8" x14ac:dyDescent="0.25">
      <c r="A1046" s="51"/>
      <c r="B1046" s="52"/>
      <c r="E1046" s="51"/>
      <c r="F1046" s="53"/>
    </row>
    <row r="1047" spans="1:6" ht="13.8" x14ac:dyDescent="0.25">
      <c r="A1047" s="51"/>
      <c r="B1047" s="52"/>
      <c r="E1047" s="51"/>
      <c r="F1047" s="53"/>
    </row>
    <row r="1048" spans="1:6" ht="13.8" x14ac:dyDescent="0.25">
      <c r="A1048" s="51"/>
      <c r="B1048" s="52"/>
      <c r="E1048" s="51"/>
      <c r="F1048" s="53"/>
    </row>
    <row r="1049" spans="1:6" ht="13.8" x14ac:dyDescent="0.25">
      <c r="A1049" s="51"/>
      <c r="B1049" s="52"/>
      <c r="E1049" s="51"/>
      <c r="F1049" s="53"/>
    </row>
    <row r="1050" spans="1:6" ht="13.8" x14ac:dyDescent="0.25">
      <c r="A1050" s="51"/>
      <c r="B1050" s="52"/>
      <c r="E1050" s="51"/>
      <c r="F1050" s="53"/>
    </row>
    <row r="1051" spans="1:6" ht="13.8" x14ac:dyDescent="0.25">
      <c r="A1051" s="51"/>
      <c r="B1051" s="52"/>
      <c r="E1051" s="51"/>
      <c r="F1051" s="53"/>
    </row>
    <row r="1052" spans="1:6" ht="13.8" x14ac:dyDescent="0.25">
      <c r="A1052" s="51"/>
      <c r="B1052" s="52"/>
      <c r="E1052" s="51"/>
      <c r="F1052" s="53"/>
    </row>
    <row r="1053" spans="1:6" ht="13.8" x14ac:dyDescent="0.25">
      <c r="A1053" s="51"/>
      <c r="B1053" s="52"/>
      <c r="E1053" s="51"/>
      <c r="F1053" s="53"/>
    </row>
    <row r="1054" spans="1:6" ht="13.8" x14ac:dyDescent="0.25">
      <c r="A1054" s="51"/>
      <c r="B1054" s="52"/>
      <c r="E1054" s="51"/>
      <c r="F1054" s="53"/>
    </row>
    <row r="1055" spans="1:6" ht="13.8" x14ac:dyDescent="0.25">
      <c r="A1055" s="51"/>
      <c r="B1055" s="52"/>
      <c r="E1055" s="51"/>
      <c r="F1055" s="53"/>
    </row>
    <row r="1056" spans="1:6" ht="13.8" x14ac:dyDescent="0.25">
      <c r="A1056" s="51"/>
      <c r="B1056" s="52"/>
      <c r="E1056" s="51"/>
      <c r="F1056" s="53"/>
    </row>
    <row r="1057" spans="1:6" ht="13.8" x14ac:dyDescent="0.25">
      <c r="A1057" s="51"/>
      <c r="B1057" s="52"/>
      <c r="E1057" s="51"/>
      <c r="F1057" s="53"/>
    </row>
    <row r="1058" spans="1:6" ht="13.8" x14ac:dyDescent="0.25">
      <c r="A1058" s="51"/>
      <c r="B1058" s="52"/>
      <c r="E1058" s="51"/>
      <c r="F1058" s="53"/>
    </row>
    <row r="1059" spans="1:6" ht="13.8" x14ac:dyDescent="0.25">
      <c r="A1059" s="51"/>
      <c r="B1059" s="52"/>
      <c r="E1059" s="51"/>
      <c r="F1059" s="53"/>
    </row>
    <row r="1060" spans="1:6" ht="13.8" x14ac:dyDescent="0.25">
      <c r="A1060" s="51"/>
      <c r="B1060" s="52"/>
      <c r="E1060" s="51"/>
      <c r="F1060" s="53"/>
    </row>
    <row r="1061" spans="1:6" ht="13.8" x14ac:dyDescent="0.25">
      <c r="A1061" s="51"/>
      <c r="B1061" s="52"/>
      <c r="E1061" s="51"/>
      <c r="F1061" s="53"/>
    </row>
    <row r="1062" spans="1:6" ht="13.8" x14ac:dyDescent="0.25">
      <c r="A1062" s="51"/>
      <c r="B1062" s="52"/>
      <c r="E1062" s="51"/>
      <c r="F1062" s="53"/>
    </row>
    <row r="1063" spans="1:6" ht="13.8" x14ac:dyDescent="0.25">
      <c r="A1063" s="51"/>
      <c r="B1063" s="52"/>
      <c r="E1063" s="51"/>
      <c r="F1063" s="53"/>
    </row>
    <row r="1064" spans="1:6" ht="13.8" x14ac:dyDescent="0.25">
      <c r="A1064" s="51"/>
      <c r="B1064" s="52"/>
      <c r="E1064" s="51"/>
      <c r="F1064" s="53"/>
    </row>
    <row r="1065" spans="1:6" ht="13.8" x14ac:dyDescent="0.25">
      <c r="A1065" s="51"/>
      <c r="B1065" s="52"/>
      <c r="E1065" s="51"/>
      <c r="F1065" s="53"/>
    </row>
    <row r="1066" spans="1:6" ht="13.8" x14ac:dyDescent="0.25">
      <c r="A1066" s="51"/>
      <c r="B1066" s="52"/>
      <c r="E1066" s="51"/>
      <c r="F1066" s="53"/>
    </row>
    <row r="1067" spans="1:6" ht="13.8" x14ac:dyDescent="0.25">
      <c r="A1067" s="51"/>
      <c r="B1067" s="52"/>
      <c r="E1067" s="51"/>
      <c r="F1067" s="53"/>
    </row>
    <row r="1068" spans="1:6" ht="13.8" x14ac:dyDescent="0.25">
      <c r="A1068" s="51"/>
      <c r="B1068" s="52"/>
      <c r="E1068" s="51"/>
      <c r="F1068" s="53"/>
    </row>
    <row r="1069" spans="1:6" ht="13.8" x14ac:dyDescent="0.25">
      <c r="A1069" s="51"/>
      <c r="B1069" s="52"/>
      <c r="E1069" s="51"/>
      <c r="F1069" s="53"/>
    </row>
    <row r="1070" spans="1:6" ht="13.8" x14ac:dyDescent="0.25">
      <c r="A1070" s="51"/>
      <c r="B1070" s="52"/>
      <c r="E1070" s="51"/>
      <c r="F1070" s="53"/>
    </row>
    <row r="1071" spans="1:6" ht="13.8" x14ac:dyDescent="0.25">
      <c r="A1071" s="51"/>
      <c r="B1071" s="52"/>
      <c r="E1071" s="51"/>
      <c r="F1071" s="53"/>
    </row>
    <row r="1072" spans="1:6" ht="13.8" x14ac:dyDescent="0.25">
      <c r="A1072" s="51"/>
      <c r="B1072" s="52"/>
      <c r="E1072" s="51"/>
      <c r="F1072" s="53"/>
    </row>
    <row r="1073" spans="1:6" ht="13.8" x14ac:dyDescent="0.25">
      <c r="A1073" s="51"/>
      <c r="B1073" s="52"/>
      <c r="E1073" s="51"/>
      <c r="F1073" s="53"/>
    </row>
    <row r="1074" spans="1:6" ht="13.8" x14ac:dyDescent="0.25">
      <c r="A1074" s="51"/>
      <c r="B1074" s="52"/>
      <c r="E1074" s="51"/>
      <c r="F1074" s="53"/>
    </row>
    <row r="1075" spans="1:6" ht="13.8" x14ac:dyDescent="0.25">
      <c r="A1075" s="51"/>
      <c r="B1075" s="52"/>
      <c r="E1075" s="51"/>
      <c r="F1075" s="53"/>
    </row>
    <row r="1076" spans="1:6" ht="13.8" x14ac:dyDescent="0.25">
      <c r="A1076" s="51"/>
      <c r="B1076" s="52"/>
      <c r="E1076" s="51"/>
      <c r="F1076" s="53"/>
    </row>
    <row r="1077" spans="1:6" ht="13.8" x14ac:dyDescent="0.25">
      <c r="A1077" s="51"/>
      <c r="B1077" s="52"/>
      <c r="E1077" s="51"/>
      <c r="F1077" s="53"/>
    </row>
    <row r="1078" spans="1:6" ht="13.8" x14ac:dyDescent="0.25">
      <c r="A1078" s="51"/>
      <c r="B1078" s="52"/>
      <c r="E1078" s="51"/>
      <c r="F1078" s="53"/>
    </row>
    <row r="1079" spans="1:6" ht="13.8" x14ac:dyDescent="0.25">
      <c r="A1079" s="51"/>
      <c r="B1079" s="52"/>
      <c r="E1079" s="51"/>
      <c r="F1079" s="53"/>
    </row>
    <row r="1080" spans="1:6" ht="13.8" x14ac:dyDescent="0.25">
      <c r="A1080" s="51"/>
      <c r="B1080" s="52"/>
      <c r="E1080" s="51"/>
      <c r="F1080" s="53"/>
    </row>
    <row r="1081" spans="1:6" ht="13.8" x14ac:dyDescent="0.25">
      <c r="A1081" s="51"/>
      <c r="B1081" s="52"/>
      <c r="E1081" s="51"/>
      <c r="F1081" s="53"/>
    </row>
    <row r="1082" spans="1:6" ht="13.8" x14ac:dyDescent="0.25">
      <c r="A1082" s="51"/>
      <c r="B1082" s="52"/>
      <c r="E1082" s="51"/>
      <c r="F1082" s="53"/>
    </row>
    <row r="1083" spans="1:6" ht="13.8" x14ac:dyDescent="0.25">
      <c r="A1083" s="51"/>
      <c r="B1083" s="52"/>
      <c r="E1083" s="51"/>
      <c r="F1083" s="53"/>
    </row>
    <row r="1084" spans="1:6" ht="13.8" x14ac:dyDescent="0.25">
      <c r="A1084" s="51"/>
      <c r="B1084" s="52"/>
      <c r="E1084" s="51"/>
      <c r="F1084" s="53"/>
    </row>
    <row r="1085" spans="1:6" ht="13.8" x14ac:dyDescent="0.25">
      <c r="A1085" s="51"/>
      <c r="B1085" s="52"/>
      <c r="E1085" s="51"/>
      <c r="F1085" s="53"/>
    </row>
    <row r="1086" spans="1:6" ht="13.8" x14ac:dyDescent="0.25">
      <c r="A1086" s="51"/>
      <c r="B1086" s="52"/>
      <c r="E1086" s="51"/>
      <c r="F1086" s="53"/>
    </row>
    <row r="1087" spans="1:6" ht="13.8" x14ac:dyDescent="0.25">
      <c r="A1087" s="51"/>
      <c r="B1087" s="52"/>
      <c r="E1087" s="51"/>
      <c r="F1087" s="53"/>
    </row>
    <row r="1088" spans="1:6" ht="13.8" x14ac:dyDescent="0.25">
      <c r="A1088" s="51"/>
      <c r="B1088" s="52"/>
      <c r="E1088" s="51"/>
      <c r="F1088" s="53"/>
    </row>
    <row r="1089" spans="1:6" ht="13.8" x14ac:dyDescent="0.25">
      <c r="A1089" s="51"/>
      <c r="B1089" s="52"/>
      <c r="E1089" s="51"/>
      <c r="F1089" s="53"/>
    </row>
    <row r="1090" spans="1:6" ht="13.8" x14ac:dyDescent="0.25">
      <c r="A1090" s="51"/>
      <c r="B1090" s="52"/>
      <c r="E1090" s="51"/>
      <c r="F1090" s="53"/>
    </row>
    <row r="1091" spans="1:6" ht="13.8" x14ac:dyDescent="0.25">
      <c r="A1091" s="51"/>
      <c r="B1091" s="52"/>
      <c r="E1091" s="51"/>
      <c r="F1091" s="53"/>
    </row>
    <row r="1092" spans="1:6" ht="13.8" x14ac:dyDescent="0.25">
      <c r="A1092" s="51"/>
      <c r="B1092" s="52"/>
      <c r="E1092" s="51"/>
      <c r="F1092" s="53"/>
    </row>
    <row r="1093" spans="1:6" ht="13.8" x14ac:dyDescent="0.25">
      <c r="A1093" s="51"/>
      <c r="B1093" s="52"/>
      <c r="E1093" s="51"/>
      <c r="F1093" s="53"/>
    </row>
    <row r="1094" spans="1:6" ht="13.8" x14ac:dyDescent="0.25">
      <c r="A1094" s="51"/>
      <c r="B1094" s="52"/>
      <c r="E1094" s="51"/>
      <c r="F1094" s="53"/>
    </row>
    <row r="1095" spans="1:6" ht="13.8" x14ac:dyDescent="0.25">
      <c r="A1095" s="51"/>
      <c r="B1095" s="52"/>
      <c r="E1095" s="51"/>
      <c r="F1095" s="53"/>
    </row>
    <row r="1096" spans="1:6" ht="13.8" x14ac:dyDescent="0.25">
      <c r="A1096" s="51"/>
      <c r="B1096" s="52"/>
      <c r="E1096" s="51"/>
      <c r="F1096" s="53"/>
    </row>
    <row r="1097" spans="1:6" ht="13.8" x14ac:dyDescent="0.25">
      <c r="A1097" s="51"/>
      <c r="B1097" s="52"/>
      <c r="E1097" s="51"/>
      <c r="F1097" s="53"/>
    </row>
    <row r="1098" spans="1:6" ht="13.8" x14ac:dyDescent="0.25">
      <c r="A1098" s="51"/>
      <c r="B1098" s="52"/>
      <c r="E1098" s="51"/>
      <c r="F1098" s="53"/>
    </row>
    <row r="1099" spans="1:6" ht="13.8" x14ac:dyDescent="0.25">
      <c r="A1099" s="51"/>
      <c r="B1099" s="52"/>
      <c r="E1099" s="51"/>
      <c r="F1099" s="53"/>
    </row>
    <row r="1100" spans="1:6" ht="13.8" x14ac:dyDescent="0.25">
      <c r="A1100" s="51"/>
      <c r="B1100" s="52"/>
      <c r="E1100" s="51"/>
      <c r="F1100" s="53"/>
    </row>
    <row r="1101" spans="1:6" ht="13.8" x14ac:dyDescent="0.25">
      <c r="A1101" s="51"/>
      <c r="B1101" s="52"/>
      <c r="E1101" s="51"/>
      <c r="F1101" s="53"/>
    </row>
    <row r="1102" spans="1:6" ht="13.8" x14ac:dyDescent="0.25">
      <c r="A1102" s="51"/>
      <c r="B1102" s="52"/>
      <c r="E1102" s="51"/>
      <c r="F1102" s="53"/>
    </row>
    <row r="1103" spans="1:6" ht="13.8" x14ac:dyDescent="0.25">
      <c r="A1103" s="51"/>
      <c r="B1103" s="52"/>
      <c r="E1103" s="51"/>
      <c r="F1103" s="53"/>
    </row>
    <row r="1104" spans="1:6" ht="13.8" x14ac:dyDescent="0.25">
      <c r="A1104" s="51"/>
      <c r="B1104" s="52"/>
      <c r="E1104" s="51"/>
      <c r="F1104" s="53"/>
    </row>
    <row r="1105" spans="1:6" ht="13.8" x14ac:dyDescent="0.25">
      <c r="A1105" s="51"/>
      <c r="B1105" s="52"/>
      <c r="E1105" s="51"/>
      <c r="F1105" s="53"/>
    </row>
    <row r="1106" spans="1:6" ht="13.8" x14ac:dyDescent="0.25">
      <c r="A1106" s="51"/>
      <c r="B1106" s="52"/>
      <c r="E1106" s="51"/>
      <c r="F1106" s="53"/>
    </row>
    <row r="1107" spans="1:6" ht="13.8" x14ac:dyDescent="0.25">
      <c r="A1107" s="51"/>
      <c r="B1107" s="52"/>
      <c r="E1107" s="51"/>
      <c r="F1107" s="53"/>
    </row>
    <row r="1108" spans="1:6" ht="13.8" x14ac:dyDescent="0.25">
      <c r="A1108" s="51"/>
      <c r="B1108" s="52"/>
      <c r="E1108" s="51"/>
      <c r="F1108" s="53"/>
    </row>
    <row r="1109" spans="1:6" ht="13.8" x14ac:dyDescent="0.25">
      <c r="A1109" s="51"/>
      <c r="B1109" s="52"/>
      <c r="E1109" s="51"/>
      <c r="F1109" s="53"/>
    </row>
    <row r="1110" spans="1:6" ht="13.8" x14ac:dyDescent="0.25">
      <c r="A1110" s="51"/>
      <c r="B1110" s="52"/>
      <c r="E1110" s="51"/>
      <c r="F1110" s="53"/>
    </row>
    <row r="1111" spans="1:6" ht="13.8" x14ac:dyDescent="0.25">
      <c r="A1111" s="51"/>
      <c r="B1111" s="52"/>
      <c r="E1111" s="51"/>
      <c r="F1111" s="53"/>
    </row>
    <row r="1112" spans="1:6" ht="13.8" x14ac:dyDescent="0.25">
      <c r="A1112" s="51"/>
      <c r="B1112" s="52"/>
      <c r="E1112" s="51"/>
      <c r="F1112" s="53"/>
    </row>
    <row r="1113" spans="1:6" ht="13.8" x14ac:dyDescent="0.25">
      <c r="A1113" s="51"/>
      <c r="B1113" s="52"/>
      <c r="E1113" s="51"/>
      <c r="F1113" s="53"/>
    </row>
    <row r="1114" spans="1:6" ht="13.8" x14ac:dyDescent="0.25">
      <c r="A1114" s="51"/>
      <c r="B1114" s="52"/>
      <c r="E1114" s="51"/>
      <c r="F1114" s="53"/>
    </row>
    <row r="1115" spans="1:6" ht="13.8" x14ac:dyDescent="0.25">
      <c r="A1115" s="51"/>
      <c r="B1115" s="52"/>
      <c r="E1115" s="51"/>
      <c r="F1115" s="53"/>
    </row>
    <row r="1116" spans="1:6" ht="13.8" x14ac:dyDescent="0.25">
      <c r="A1116" s="51"/>
      <c r="B1116" s="52"/>
      <c r="E1116" s="51"/>
      <c r="F1116" s="53"/>
    </row>
    <row r="1117" spans="1:6" ht="13.8" x14ac:dyDescent="0.25">
      <c r="A1117" s="51"/>
      <c r="B1117" s="52"/>
      <c r="E1117" s="51"/>
      <c r="F1117" s="53"/>
    </row>
    <row r="1118" spans="1:6" ht="13.8" x14ac:dyDescent="0.25">
      <c r="A1118" s="51"/>
      <c r="B1118" s="52"/>
      <c r="E1118" s="51"/>
      <c r="F1118" s="53"/>
    </row>
    <row r="1119" spans="1:6" ht="13.8" x14ac:dyDescent="0.25">
      <c r="A1119" s="51"/>
      <c r="B1119" s="52"/>
      <c r="E1119" s="51"/>
      <c r="F1119" s="53"/>
    </row>
    <row r="1120" spans="1:6" ht="13.8" x14ac:dyDescent="0.25">
      <c r="A1120" s="51"/>
      <c r="B1120" s="52"/>
      <c r="E1120" s="51"/>
      <c r="F1120" s="53"/>
    </row>
    <row r="1121" spans="1:6" ht="13.8" x14ac:dyDescent="0.25">
      <c r="A1121" s="51"/>
      <c r="B1121" s="52"/>
      <c r="E1121" s="51"/>
      <c r="F1121" s="53"/>
    </row>
    <row r="1122" spans="1:6" ht="13.8" x14ac:dyDescent="0.25">
      <c r="A1122" s="51"/>
      <c r="B1122" s="52"/>
      <c r="E1122" s="51"/>
      <c r="F1122" s="53"/>
    </row>
    <row r="1123" spans="1:6" ht="13.8" x14ac:dyDescent="0.25">
      <c r="A1123" s="51"/>
      <c r="B1123" s="52"/>
      <c r="E1123" s="51"/>
      <c r="F1123" s="53"/>
    </row>
    <row r="1124" spans="1:6" ht="13.8" x14ac:dyDescent="0.25">
      <c r="A1124" s="51"/>
      <c r="B1124" s="52"/>
      <c r="E1124" s="51"/>
      <c r="F1124" s="53"/>
    </row>
    <row r="1125" spans="1:6" ht="13.8" x14ac:dyDescent="0.25">
      <c r="A1125" s="51"/>
      <c r="B1125" s="52"/>
      <c r="E1125" s="51"/>
      <c r="F1125" s="53"/>
    </row>
    <row r="1126" spans="1:6" ht="13.8" x14ac:dyDescent="0.25">
      <c r="A1126" s="51"/>
      <c r="B1126" s="52"/>
      <c r="E1126" s="51"/>
      <c r="F1126" s="53"/>
    </row>
    <row r="1127" spans="1:6" ht="13.8" x14ac:dyDescent="0.25">
      <c r="A1127" s="51"/>
      <c r="B1127" s="52"/>
      <c r="E1127" s="51"/>
      <c r="F1127" s="53"/>
    </row>
    <row r="1128" spans="1:6" ht="13.8" x14ac:dyDescent="0.25">
      <c r="A1128" s="51"/>
      <c r="B1128" s="52"/>
      <c r="E1128" s="51"/>
      <c r="F1128" s="53"/>
    </row>
    <row r="1129" spans="1:6" ht="13.8" x14ac:dyDescent="0.25">
      <c r="A1129" s="51"/>
      <c r="B1129" s="52"/>
      <c r="E1129" s="51"/>
      <c r="F1129" s="53"/>
    </row>
    <row r="1130" spans="1:6" ht="13.8" x14ac:dyDescent="0.25">
      <c r="A1130" s="51"/>
      <c r="B1130" s="52"/>
      <c r="E1130" s="51"/>
      <c r="F1130" s="53"/>
    </row>
    <row r="1131" spans="1:6" ht="13.8" x14ac:dyDescent="0.25">
      <c r="A1131" s="51"/>
      <c r="B1131" s="52"/>
      <c r="E1131" s="51"/>
      <c r="F1131" s="53"/>
    </row>
    <row r="1132" spans="1:6" ht="13.8" x14ac:dyDescent="0.25">
      <c r="A1132" s="51"/>
      <c r="B1132" s="52"/>
      <c r="E1132" s="51"/>
      <c r="F1132" s="53"/>
    </row>
    <row r="1133" spans="1:6" ht="13.8" x14ac:dyDescent="0.25">
      <c r="A1133" s="51"/>
      <c r="B1133" s="52"/>
      <c r="E1133" s="51"/>
      <c r="F1133" s="53"/>
    </row>
    <row r="1134" spans="1:6" ht="13.8" x14ac:dyDescent="0.25">
      <c r="A1134" s="51"/>
      <c r="B1134" s="52"/>
      <c r="E1134" s="51"/>
      <c r="F1134" s="53"/>
    </row>
    <row r="1135" spans="1:6" ht="13.8" x14ac:dyDescent="0.25">
      <c r="A1135" s="51"/>
      <c r="B1135" s="52"/>
      <c r="E1135" s="51"/>
      <c r="F1135" s="53"/>
    </row>
    <row r="1136" spans="1:6" ht="13.8" x14ac:dyDescent="0.25">
      <c r="A1136" s="51"/>
      <c r="B1136" s="52"/>
      <c r="E1136" s="51"/>
      <c r="F1136" s="53"/>
    </row>
    <row r="1137" spans="1:6" ht="13.8" x14ac:dyDescent="0.25">
      <c r="A1137" s="51"/>
      <c r="B1137" s="52"/>
      <c r="E1137" s="51"/>
      <c r="F1137" s="53"/>
    </row>
    <row r="1138" spans="1:6" ht="13.8" x14ac:dyDescent="0.25">
      <c r="A1138" s="51"/>
      <c r="B1138" s="52"/>
      <c r="E1138" s="51"/>
      <c r="F1138" s="53"/>
    </row>
    <row r="1139" spans="1:6" ht="13.8" x14ac:dyDescent="0.25">
      <c r="A1139" s="51"/>
      <c r="B1139" s="52"/>
      <c r="E1139" s="51"/>
      <c r="F1139" s="53"/>
    </row>
    <row r="1140" spans="1:6" ht="13.8" x14ac:dyDescent="0.25">
      <c r="A1140" s="51"/>
      <c r="B1140" s="52"/>
      <c r="E1140" s="51"/>
      <c r="F1140" s="53"/>
    </row>
    <row r="1141" spans="1:6" ht="13.8" x14ac:dyDescent="0.25">
      <c r="A1141" s="51"/>
      <c r="B1141" s="52"/>
      <c r="E1141" s="51"/>
      <c r="F1141" s="53"/>
    </row>
    <row r="1142" spans="1:6" ht="13.8" x14ac:dyDescent="0.25">
      <c r="A1142" s="51"/>
      <c r="B1142" s="52"/>
      <c r="E1142" s="51"/>
      <c r="F1142" s="53"/>
    </row>
    <row r="1143" spans="1:6" ht="13.8" x14ac:dyDescent="0.25">
      <c r="A1143" s="51"/>
      <c r="B1143" s="52"/>
      <c r="E1143" s="51"/>
      <c r="F1143" s="53"/>
    </row>
    <row r="1144" spans="1:6" ht="13.8" x14ac:dyDescent="0.25">
      <c r="A1144" s="51"/>
      <c r="B1144" s="52"/>
      <c r="E1144" s="51"/>
      <c r="F1144" s="53"/>
    </row>
    <row r="1145" spans="1:6" ht="13.8" x14ac:dyDescent="0.25">
      <c r="A1145" s="51"/>
      <c r="B1145" s="52"/>
      <c r="E1145" s="51"/>
      <c r="F1145" s="53"/>
    </row>
    <row r="1146" spans="1:6" ht="13.8" x14ac:dyDescent="0.25">
      <c r="A1146" s="51"/>
      <c r="B1146" s="52"/>
      <c r="E1146" s="51"/>
      <c r="F1146" s="53"/>
    </row>
    <row r="1147" spans="1:6" ht="13.8" x14ac:dyDescent="0.25">
      <c r="A1147" s="51"/>
      <c r="B1147" s="52"/>
      <c r="E1147" s="51"/>
      <c r="F1147" s="53"/>
    </row>
    <row r="1148" spans="1:6" ht="13.8" x14ac:dyDescent="0.25">
      <c r="A1148" s="51"/>
      <c r="B1148" s="52"/>
      <c r="E1148" s="51"/>
      <c r="F1148" s="53"/>
    </row>
    <row r="1149" spans="1:6" ht="13.8" x14ac:dyDescent="0.25">
      <c r="A1149" s="51"/>
      <c r="B1149" s="52"/>
      <c r="E1149" s="51"/>
      <c r="F1149" s="53"/>
    </row>
    <row r="1150" spans="1:6" ht="13.8" x14ac:dyDescent="0.25">
      <c r="A1150" s="51"/>
      <c r="B1150" s="52"/>
      <c r="E1150" s="51"/>
      <c r="F1150" s="53"/>
    </row>
    <row r="1151" spans="1:6" ht="13.8" x14ac:dyDescent="0.25">
      <c r="A1151" s="51"/>
      <c r="B1151" s="52"/>
      <c r="E1151" s="51"/>
      <c r="F1151" s="53"/>
    </row>
    <row r="1152" spans="1:6" ht="13.8" x14ac:dyDescent="0.25">
      <c r="A1152" s="51"/>
      <c r="B1152" s="52"/>
      <c r="E1152" s="51"/>
      <c r="F1152" s="53"/>
    </row>
    <row r="1153" spans="1:6" ht="13.8" x14ac:dyDescent="0.25">
      <c r="A1153" s="51"/>
      <c r="B1153" s="52"/>
      <c r="E1153" s="51"/>
      <c r="F1153" s="53"/>
    </row>
    <row r="1154" spans="1:6" ht="13.8" x14ac:dyDescent="0.25">
      <c r="A1154" s="51"/>
      <c r="B1154" s="52"/>
      <c r="E1154" s="51"/>
      <c r="F1154" s="53"/>
    </row>
    <row r="1155" spans="1:6" ht="13.8" x14ac:dyDescent="0.25">
      <c r="A1155" s="51"/>
      <c r="B1155" s="52"/>
      <c r="E1155" s="51"/>
      <c r="F1155" s="53"/>
    </row>
    <row r="1156" spans="1:6" ht="13.8" x14ac:dyDescent="0.25">
      <c r="A1156" s="51"/>
      <c r="B1156" s="52"/>
      <c r="E1156" s="51"/>
      <c r="F1156" s="53"/>
    </row>
    <row r="1157" spans="1:6" ht="13.8" x14ac:dyDescent="0.25">
      <c r="A1157" s="51"/>
      <c r="B1157" s="52"/>
      <c r="E1157" s="51"/>
      <c r="F1157" s="53"/>
    </row>
    <row r="1158" spans="1:6" ht="13.8" x14ac:dyDescent="0.25">
      <c r="A1158" s="51"/>
      <c r="B1158" s="52"/>
      <c r="E1158" s="51"/>
      <c r="F1158" s="53"/>
    </row>
    <row r="1159" spans="1:6" ht="13.8" x14ac:dyDescent="0.25">
      <c r="A1159" s="51"/>
      <c r="B1159" s="52"/>
      <c r="E1159" s="51"/>
      <c r="F1159" s="53"/>
    </row>
    <row r="1160" spans="1:6" ht="13.8" x14ac:dyDescent="0.25">
      <c r="A1160" s="51"/>
      <c r="B1160" s="52"/>
      <c r="E1160" s="51"/>
      <c r="F1160" s="53"/>
    </row>
    <row r="1161" spans="1:6" ht="13.8" x14ac:dyDescent="0.25">
      <c r="A1161" s="51"/>
      <c r="B1161" s="52"/>
      <c r="E1161" s="51"/>
      <c r="F1161" s="53"/>
    </row>
    <row r="1162" spans="1:6" ht="13.8" x14ac:dyDescent="0.25">
      <c r="A1162" s="51"/>
      <c r="B1162" s="52"/>
      <c r="E1162" s="51"/>
      <c r="F1162" s="53"/>
    </row>
    <row r="1163" spans="1:6" ht="13.8" x14ac:dyDescent="0.25">
      <c r="A1163" s="51"/>
      <c r="B1163" s="52"/>
      <c r="E1163" s="51"/>
      <c r="F1163" s="53"/>
    </row>
    <row r="1164" spans="1:6" ht="13.8" x14ac:dyDescent="0.25">
      <c r="A1164" s="51"/>
      <c r="B1164" s="52"/>
      <c r="E1164" s="51"/>
      <c r="F1164" s="53"/>
    </row>
    <row r="1165" spans="1:6" ht="13.8" x14ac:dyDescent="0.25">
      <c r="A1165" s="51"/>
      <c r="B1165" s="52"/>
      <c r="E1165" s="51"/>
      <c r="F1165" s="53"/>
    </row>
    <row r="1166" spans="1:6" ht="13.8" x14ac:dyDescent="0.25">
      <c r="A1166" s="51"/>
      <c r="B1166" s="52"/>
      <c r="E1166" s="51"/>
      <c r="F1166" s="53"/>
    </row>
    <row r="1167" spans="1:6" ht="13.8" x14ac:dyDescent="0.25">
      <c r="A1167" s="51"/>
      <c r="B1167" s="52"/>
      <c r="E1167" s="51"/>
      <c r="F1167" s="53"/>
    </row>
    <row r="1168" spans="1:6" ht="13.8" x14ac:dyDescent="0.25">
      <c r="A1168" s="51"/>
      <c r="B1168" s="52"/>
      <c r="E1168" s="51"/>
      <c r="F1168" s="53"/>
    </row>
    <row r="1169" spans="1:6" ht="13.8" x14ac:dyDescent="0.25">
      <c r="A1169" s="51"/>
      <c r="B1169" s="52"/>
      <c r="E1169" s="51"/>
      <c r="F1169" s="53"/>
    </row>
    <row r="1170" spans="1:6" ht="13.8" x14ac:dyDescent="0.25">
      <c r="A1170" s="51"/>
      <c r="B1170" s="52"/>
      <c r="E1170" s="51"/>
      <c r="F1170" s="53"/>
    </row>
    <row r="1171" spans="1:6" ht="13.8" x14ac:dyDescent="0.25">
      <c r="A1171" s="51"/>
      <c r="B1171" s="52"/>
      <c r="E1171" s="51"/>
      <c r="F1171" s="53"/>
    </row>
    <row r="1172" spans="1:6" ht="13.8" x14ac:dyDescent="0.25">
      <c r="A1172" s="51"/>
      <c r="B1172" s="52"/>
      <c r="E1172" s="51"/>
      <c r="F1172" s="53"/>
    </row>
    <row r="1173" spans="1:6" ht="13.8" x14ac:dyDescent="0.25">
      <c r="A1173" s="51"/>
      <c r="B1173" s="52"/>
      <c r="E1173" s="51"/>
      <c r="F1173" s="53"/>
    </row>
    <row r="1174" spans="1:6" ht="13.8" x14ac:dyDescent="0.25">
      <c r="A1174" s="51"/>
      <c r="B1174" s="52"/>
      <c r="E1174" s="51"/>
      <c r="F1174" s="53"/>
    </row>
    <row r="1175" spans="1:6" ht="13.8" x14ac:dyDescent="0.25">
      <c r="A1175" s="51"/>
      <c r="B1175" s="52"/>
      <c r="E1175" s="51"/>
      <c r="F1175" s="53"/>
    </row>
    <row r="1176" spans="1:6" ht="13.8" x14ac:dyDescent="0.25">
      <c r="A1176" s="51"/>
      <c r="B1176" s="52"/>
      <c r="E1176" s="51"/>
      <c r="F1176" s="53"/>
    </row>
    <row r="1177" spans="1:6" ht="13.8" x14ac:dyDescent="0.25">
      <c r="A1177" s="51"/>
      <c r="B1177" s="52"/>
      <c r="E1177" s="51"/>
      <c r="F1177" s="53"/>
    </row>
    <row r="1178" spans="1:6" ht="13.8" x14ac:dyDescent="0.25">
      <c r="A1178" s="51"/>
      <c r="B1178" s="52"/>
      <c r="E1178" s="51"/>
      <c r="F1178" s="53"/>
    </row>
    <row r="1179" spans="1:6" ht="13.8" x14ac:dyDescent="0.25">
      <c r="A1179" s="51"/>
      <c r="B1179" s="52"/>
      <c r="E1179" s="51"/>
      <c r="F1179" s="53"/>
    </row>
    <row r="1180" spans="1:6" ht="13.8" x14ac:dyDescent="0.25">
      <c r="A1180" s="51"/>
      <c r="B1180" s="52"/>
      <c r="E1180" s="51"/>
      <c r="F1180" s="53"/>
    </row>
    <row r="1181" spans="1:6" ht="13.8" x14ac:dyDescent="0.25">
      <c r="A1181" s="51"/>
      <c r="B1181" s="52"/>
      <c r="E1181" s="51"/>
      <c r="F1181" s="53"/>
    </row>
    <row r="1182" spans="1:6" ht="13.8" x14ac:dyDescent="0.25">
      <c r="A1182" s="51"/>
      <c r="B1182" s="52"/>
      <c r="E1182" s="51"/>
      <c r="F1182" s="53"/>
    </row>
    <row r="1183" spans="1:6" ht="13.8" x14ac:dyDescent="0.25">
      <c r="A1183" s="51"/>
      <c r="B1183" s="52"/>
      <c r="E1183" s="51"/>
      <c r="F1183" s="53"/>
    </row>
    <row r="1184" spans="1:6" ht="13.8" x14ac:dyDescent="0.25">
      <c r="A1184" s="51"/>
      <c r="B1184" s="52"/>
      <c r="E1184" s="51"/>
      <c r="F1184" s="53"/>
    </row>
    <row r="1185" spans="1:6" ht="13.8" x14ac:dyDescent="0.25">
      <c r="A1185" s="51"/>
      <c r="B1185" s="52"/>
      <c r="E1185" s="51"/>
      <c r="F1185" s="53"/>
    </row>
    <row r="1186" spans="1:6" ht="13.8" x14ac:dyDescent="0.25">
      <c r="A1186" s="51"/>
      <c r="B1186" s="52"/>
      <c r="E1186" s="51"/>
      <c r="F1186" s="53"/>
    </row>
    <row r="1187" spans="1:6" ht="13.8" x14ac:dyDescent="0.25">
      <c r="A1187" s="51"/>
      <c r="B1187" s="52"/>
      <c r="E1187" s="51"/>
      <c r="F1187" s="53"/>
    </row>
    <row r="1188" spans="1:6" ht="13.8" x14ac:dyDescent="0.25">
      <c r="A1188" s="51"/>
      <c r="B1188" s="52"/>
      <c r="E1188" s="51"/>
      <c r="F1188" s="53"/>
    </row>
    <row r="1189" spans="1:6" ht="13.8" x14ac:dyDescent="0.25">
      <c r="A1189" s="51"/>
      <c r="B1189" s="52"/>
      <c r="E1189" s="51"/>
      <c r="F1189" s="53"/>
    </row>
    <row r="1190" spans="1:6" ht="13.8" x14ac:dyDescent="0.25">
      <c r="A1190" s="51"/>
      <c r="B1190" s="52"/>
      <c r="E1190" s="51"/>
      <c r="F1190" s="53"/>
    </row>
    <row r="1191" spans="1:6" ht="13.8" x14ac:dyDescent="0.25">
      <c r="A1191" s="51"/>
      <c r="B1191" s="52"/>
      <c r="E1191" s="51"/>
      <c r="F1191" s="53"/>
    </row>
    <row r="1192" spans="1:6" ht="13.8" x14ac:dyDescent="0.25">
      <c r="A1192" s="51"/>
      <c r="B1192" s="52"/>
      <c r="E1192" s="51"/>
      <c r="F1192" s="53"/>
    </row>
    <row r="1193" spans="1:6" ht="13.8" x14ac:dyDescent="0.25">
      <c r="A1193" s="51"/>
      <c r="B1193" s="52"/>
      <c r="E1193" s="51"/>
      <c r="F1193" s="53"/>
    </row>
    <row r="1194" spans="1:6" ht="13.8" x14ac:dyDescent="0.25">
      <c r="A1194" s="51"/>
      <c r="B1194" s="52"/>
      <c r="E1194" s="51"/>
      <c r="F1194" s="53"/>
    </row>
    <row r="1195" spans="1:6" ht="13.8" x14ac:dyDescent="0.25">
      <c r="A1195" s="51"/>
      <c r="B1195" s="52"/>
      <c r="E1195" s="51"/>
      <c r="F1195" s="53"/>
    </row>
    <row r="1196" spans="1:6" ht="13.8" x14ac:dyDescent="0.25">
      <c r="A1196" s="51"/>
      <c r="B1196" s="52"/>
      <c r="E1196" s="51"/>
      <c r="F1196" s="53"/>
    </row>
    <row r="1197" spans="1:6" ht="13.8" x14ac:dyDescent="0.25">
      <c r="A1197" s="51"/>
      <c r="B1197" s="52"/>
      <c r="E1197" s="51"/>
      <c r="F1197" s="53"/>
    </row>
    <row r="1198" spans="1:6" ht="13.8" x14ac:dyDescent="0.25">
      <c r="A1198" s="51"/>
      <c r="B1198" s="52"/>
      <c r="E1198" s="51"/>
      <c r="F1198" s="53"/>
    </row>
    <row r="1199" spans="1:6" ht="13.8" x14ac:dyDescent="0.25">
      <c r="A1199" s="51"/>
      <c r="B1199" s="52"/>
      <c r="E1199" s="51"/>
      <c r="F1199" s="53"/>
    </row>
    <row r="1200" spans="1:6" ht="13.8" x14ac:dyDescent="0.25">
      <c r="A1200" s="51"/>
      <c r="B1200" s="52"/>
      <c r="E1200" s="51"/>
      <c r="F1200" s="53"/>
    </row>
    <row r="1201" spans="1:6" ht="13.8" x14ac:dyDescent="0.25">
      <c r="A1201" s="51"/>
      <c r="B1201" s="52"/>
      <c r="E1201" s="51"/>
      <c r="F1201" s="53"/>
    </row>
    <row r="1202" spans="1:6" ht="13.8" x14ac:dyDescent="0.25">
      <c r="A1202" s="51"/>
      <c r="B1202" s="52"/>
      <c r="E1202" s="51"/>
      <c r="F1202" s="53"/>
    </row>
    <row r="1203" spans="1:6" ht="13.8" x14ac:dyDescent="0.25">
      <c r="A1203" s="51"/>
      <c r="B1203" s="52"/>
      <c r="E1203" s="51"/>
      <c r="F1203" s="53"/>
    </row>
    <row r="1204" spans="1:6" ht="13.8" x14ac:dyDescent="0.25">
      <c r="A1204" s="51"/>
      <c r="B1204" s="52"/>
      <c r="E1204" s="51"/>
      <c r="F1204" s="53"/>
    </row>
    <row r="1205" spans="1:6" ht="13.8" x14ac:dyDescent="0.25">
      <c r="A1205" s="51"/>
      <c r="B1205" s="52"/>
      <c r="E1205" s="51"/>
      <c r="F1205" s="53"/>
    </row>
    <row r="1206" spans="1:6" ht="13.8" x14ac:dyDescent="0.25">
      <c r="A1206" s="51"/>
      <c r="B1206" s="52"/>
      <c r="E1206" s="51"/>
      <c r="F1206" s="53"/>
    </row>
    <row r="1207" spans="1:6" ht="13.8" x14ac:dyDescent="0.25">
      <c r="A1207" s="51"/>
      <c r="B1207" s="52"/>
      <c r="E1207" s="51"/>
      <c r="F1207" s="53"/>
    </row>
    <row r="1208" spans="1:6" ht="13.8" x14ac:dyDescent="0.25">
      <c r="A1208" s="51"/>
      <c r="B1208" s="52"/>
      <c r="E1208" s="51"/>
      <c r="F1208" s="53"/>
    </row>
    <row r="1209" spans="1:6" ht="13.8" x14ac:dyDescent="0.25">
      <c r="A1209" s="51"/>
      <c r="B1209" s="52"/>
      <c r="E1209" s="51"/>
      <c r="F1209" s="53"/>
    </row>
    <row r="1210" spans="1:6" ht="13.8" x14ac:dyDescent="0.25">
      <c r="A1210" s="51"/>
      <c r="B1210" s="52"/>
      <c r="E1210" s="51"/>
      <c r="F1210" s="53"/>
    </row>
    <row r="1211" spans="1:6" ht="13.8" x14ac:dyDescent="0.25">
      <c r="A1211" s="51"/>
      <c r="B1211" s="52"/>
      <c r="E1211" s="51"/>
      <c r="F1211" s="53"/>
    </row>
    <row r="1212" spans="1:6" ht="13.8" x14ac:dyDescent="0.25">
      <c r="A1212" s="51"/>
      <c r="B1212" s="52"/>
      <c r="E1212" s="51"/>
      <c r="F1212" s="53"/>
    </row>
    <row r="1213" spans="1:6" ht="13.8" x14ac:dyDescent="0.25">
      <c r="A1213" s="51"/>
      <c r="B1213" s="52"/>
      <c r="E1213" s="51"/>
      <c r="F1213" s="53"/>
    </row>
    <row r="1214" spans="1:6" ht="13.8" x14ac:dyDescent="0.25">
      <c r="A1214" s="51"/>
      <c r="B1214" s="52"/>
      <c r="E1214" s="51"/>
      <c r="F1214" s="53"/>
    </row>
    <row r="1215" spans="1:6" ht="13.8" x14ac:dyDescent="0.25">
      <c r="A1215" s="51"/>
      <c r="B1215" s="52"/>
      <c r="E1215" s="51"/>
      <c r="F1215" s="53"/>
    </row>
    <row r="1216" spans="1:6" ht="13.8" x14ac:dyDescent="0.25">
      <c r="A1216" s="51"/>
      <c r="B1216" s="52"/>
      <c r="E1216" s="51"/>
      <c r="F1216" s="53"/>
    </row>
    <row r="1217" spans="1:6" ht="13.8" x14ac:dyDescent="0.25">
      <c r="A1217" s="51"/>
      <c r="B1217" s="52"/>
      <c r="E1217" s="51"/>
      <c r="F1217" s="53"/>
    </row>
    <row r="1218" spans="1:6" ht="13.8" x14ac:dyDescent="0.25">
      <c r="A1218" s="51"/>
      <c r="B1218" s="52"/>
      <c r="E1218" s="51"/>
      <c r="F1218" s="53"/>
    </row>
    <row r="1219" spans="1:6" ht="13.8" x14ac:dyDescent="0.25">
      <c r="A1219" s="51"/>
      <c r="B1219" s="52"/>
      <c r="E1219" s="51"/>
      <c r="F1219" s="53"/>
    </row>
    <row r="1220" spans="1:6" ht="13.8" x14ac:dyDescent="0.25">
      <c r="A1220" s="51"/>
      <c r="B1220" s="52"/>
      <c r="E1220" s="51"/>
      <c r="F1220" s="53"/>
    </row>
    <row r="1221" spans="1:6" ht="13.8" x14ac:dyDescent="0.25">
      <c r="A1221" s="51"/>
      <c r="B1221" s="52"/>
      <c r="E1221" s="51"/>
      <c r="F1221" s="53"/>
    </row>
    <row r="1222" spans="1:6" ht="13.8" x14ac:dyDescent="0.25">
      <c r="A1222" s="51"/>
      <c r="B1222" s="52"/>
      <c r="E1222" s="51"/>
      <c r="F1222" s="53"/>
    </row>
    <row r="1223" spans="1:6" ht="13.8" x14ac:dyDescent="0.25">
      <c r="A1223" s="51"/>
      <c r="B1223" s="52"/>
      <c r="E1223" s="51"/>
      <c r="F1223" s="53"/>
    </row>
    <row r="1224" spans="1:6" ht="13.8" x14ac:dyDescent="0.25">
      <c r="A1224" s="51"/>
      <c r="B1224" s="52"/>
      <c r="E1224" s="51"/>
      <c r="F1224" s="53"/>
    </row>
    <row r="1225" spans="1:6" ht="13.8" x14ac:dyDescent="0.25">
      <c r="A1225" s="51"/>
      <c r="B1225" s="52"/>
      <c r="E1225" s="51"/>
      <c r="F1225" s="53"/>
    </row>
    <row r="1226" spans="1:6" ht="13.8" x14ac:dyDescent="0.25">
      <c r="A1226" s="51"/>
      <c r="B1226" s="52"/>
      <c r="E1226" s="51"/>
      <c r="F1226" s="53"/>
    </row>
    <row r="1227" spans="1:6" ht="13.8" x14ac:dyDescent="0.25">
      <c r="A1227" s="51"/>
      <c r="B1227" s="52"/>
      <c r="E1227" s="51"/>
      <c r="F1227" s="53"/>
    </row>
    <row r="1228" spans="1:6" ht="13.8" x14ac:dyDescent="0.25">
      <c r="A1228" s="51"/>
      <c r="B1228" s="52"/>
      <c r="E1228" s="51"/>
      <c r="F1228" s="53"/>
    </row>
    <row r="1229" spans="1:6" ht="13.8" x14ac:dyDescent="0.25">
      <c r="A1229" s="51"/>
      <c r="B1229" s="52"/>
      <c r="E1229" s="51"/>
      <c r="F1229" s="53"/>
    </row>
    <row r="1230" spans="1:6" ht="13.8" x14ac:dyDescent="0.25">
      <c r="A1230" s="51"/>
      <c r="B1230" s="52"/>
      <c r="E1230" s="51"/>
      <c r="F1230" s="53"/>
    </row>
    <row r="1231" spans="1:6" ht="13.8" x14ac:dyDescent="0.25">
      <c r="A1231" s="51"/>
      <c r="B1231" s="52"/>
      <c r="E1231" s="51"/>
      <c r="F1231" s="53"/>
    </row>
    <row r="1232" spans="1:6" ht="13.8" x14ac:dyDescent="0.25">
      <c r="A1232" s="51"/>
      <c r="B1232" s="52"/>
      <c r="E1232" s="51"/>
      <c r="F1232" s="53"/>
    </row>
    <row r="1233" spans="1:6" ht="13.8" x14ac:dyDescent="0.25">
      <c r="A1233" s="51"/>
      <c r="B1233" s="52"/>
      <c r="E1233" s="51"/>
      <c r="F1233" s="53"/>
    </row>
    <row r="1234" spans="1:6" ht="13.8" x14ac:dyDescent="0.25">
      <c r="A1234" s="51"/>
      <c r="B1234" s="52"/>
      <c r="E1234" s="51"/>
      <c r="F1234" s="53"/>
    </row>
    <row r="1235" spans="1:6" ht="13.8" x14ac:dyDescent="0.25">
      <c r="A1235" s="51"/>
      <c r="B1235" s="52"/>
      <c r="E1235" s="51"/>
      <c r="F1235" s="53"/>
    </row>
    <row r="1236" spans="1:6" ht="13.8" x14ac:dyDescent="0.25">
      <c r="A1236" s="51"/>
      <c r="B1236" s="52"/>
      <c r="E1236" s="51"/>
      <c r="F1236" s="53"/>
    </row>
    <row r="1237" spans="1:6" ht="13.8" x14ac:dyDescent="0.25">
      <c r="A1237" s="51"/>
      <c r="B1237" s="52"/>
      <c r="E1237" s="51"/>
      <c r="F1237" s="53"/>
    </row>
    <row r="1238" spans="1:6" ht="13.8" x14ac:dyDescent="0.25">
      <c r="A1238" s="51"/>
      <c r="B1238" s="52"/>
      <c r="E1238" s="51"/>
      <c r="F1238" s="53"/>
    </row>
    <row r="1239" spans="1:6" ht="13.8" x14ac:dyDescent="0.25">
      <c r="A1239" s="51"/>
      <c r="B1239" s="52"/>
      <c r="E1239" s="51"/>
      <c r="F1239" s="53"/>
    </row>
    <row r="1240" spans="1:6" ht="13.8" x14ac:dyDescent="0.25">
      <c r="A1240" s="51"/>
      <c r="B1240" s="52"/>
      <c r="E1240" s="51"/>
      <c r="F1240" s="53"/>
    </row>
    <row r="1241" spans="1:6" ht="13.8" x14ac:dyDescent="0.25">
      <c r="A1241" s="51"/>
      <c r="B1241" s="52"/>
      <c r="E1241" s="51"/>
      <c r="F1241" s="53"/>
    </row>
    <row r="1242" spans="1:6" ht="13.8" x14ac:dyDescent="0.25">
      <c r="A1242" s="51"/>
      <c r="B1242" s="52"/>
      <c r="E1242" s="51"/>
      <c r="F1242" s="53"/>
    </row>
    <row r="1243" spans="1:6" ht="13.8" x14ac:dyDescent="0.25">
      <c r="A1243" s="51"/>
      <c r="B1243" s="52"/>
      <c r="E1243" s="51"/>
      <c r="F1243" s="53"/>
    </row>
    <row r="1244" spans="1:6" ht="13.8" x14ac:dyDescent="0.25">
      <c r="A1244" s="51"/>
      <c r="B1244" s="52"/>
      <c r="E1244" s="51"/>
      <c r="F1244" s="53"/>
    </row>
    <row r="1245" spans="1:6" ht="13.8" x14ac:dyDescent="0.25">
      <c r="A1245" s="51"/>
      <c r="B1245" s="52"/>
      <c r="E1245" s="51"/>
      <c r="F1245" s="53"/>
    </row>
    <row r="1246" spans="1:6" ht="13.8" x14ac:dyDescent="0.25">
      <c r="A1246" s="51"/>
      <c r="B1246" s="52"/>
      <c r="E1246" s="51"/>
      <c r="F1246" s="53"/>
    </row>
    <row r="1247" spans="1:6" ht="13.8" x14ac:dyDescent="0.25">
      <c r="A1247" s="51"/>
      <c r="B1247" s="52"/>
      <c r="E1247" s="51"/>
      <c r="F1247" s="53"/>
    </row>
    <row r="1248" spans="1:6" ht="13.8" x14ac:dyDescent="0.25">
      <c r="A1248" s="51"/>
      <c r="B1248" s="52"/>
      <c r="E1248" s="51"/>
      <c r="F1248" s="53"/>
    </row>
    <row r="1249" spans="1:6" ht="13.8" x14ac:dyDescent="0.25">
      <c r="A1249" s="51"/>
      <c r="B1249" s="52"/>
      <c r="E1249" s="51"/>
      <c r="F1249" s="53"/>
    </row>
    <row r="1250" spans="1:6" ht="13.8" x14ac:dyDescent="0.25">
      <c r="A1250" s="51"/>
      <c r="B1250" s="52"/>
      <c r="E1250" s="51"/>
      <c r="F1250" s="53"/>
    </row>
    <row r="1251" spans="1:6" ht="13.8" x14ac:dyDescent="0.25">
      <c r="A1251" s="51"/>
      <c r="B1251" s="52"/>
      <c r="E1251" s="51"/>
      <c r="F1251" s="53"/>
    </row>
    <row r="1252" spans="1:6" ht="13.8" x14ac:dyDescent="0.25">
      <c r="A1252" s="51"/>
      <c r="B1252" s="52"/>
      <c r="E1252" s="51"/>
      <c r="F1252" s="53"/>
    </row>
    <row r="1253" spans="1:6" ht="13.8" x14ac:dyDescent="0.25">
      <c r="A1253" s="51"/>
      <c r="B1253" s="52"/>
      <c r="E1253" s="51"/>
      <c r="F1253" s="53"/>
    </row>
    <row r="1254" spans="1:6" ht="13.8" x14ac:dyDescent="0.25">
      <c r="A1254" s="51"/>
      <c r="B1254" s="52"/>
      <c r="E1254" s="51"/>
      <c r="F1254" s="53"/>
    </row>
    <row r="1255" spans="1:6" ht="13.8" x14ac:dyDescent="0.25">
      <c r="A1255" s="51"/>
      <c r="B1255" s="52"/>
      <c r="E1255" s="51"/>
      <c r="F1255" s="53"/>
    </row>
    <row r="1256" spans="1:6" ht="13.8" x14ac:dyDescent="0.25">
      <c r="A1256" s="51"/>
      <c r="B1256" s="52"/>
      <c r="E1256" s="51"/>
      <c r="F1256" s="53"/>
    </row>
    <row r="1257" spans="1:6" ht="13.8" x14ac:dyDescent="0.25">
      <c r="A1257" s="51"/>
      <c r="B1257" s="52"/>
      <c r="E1257" s="51"/>
      <c r="F1257" s="53"/>
    </row>
    <row r="1258" spans="1:6" ht="13.8" x14ac:dyDescent="0.25">
      <c r="A1258" s="51"/>
      <c r="B1258" s="52"/>
      <c r="E1258" s="51"/>
      <c r="F1258" s="53"/>
    </row>
    <row r="1259" spans="1:6" ht="13.8" x14ac:dyDescent="0.25">
      <c r="A1259" s="51"/>
      <c r="B1259" s="52"/>
      <c r="E1259" s="51"/>
      <c r="F1259" s="53"/>
    </row>
    <row r="1260" spans="1:6" ht="13.8" x14ac:dyDescent="0.25">
      <c r="A1260" s="51"/>
      <c r="B1260" s="52"/>
      <c r="E1260" s="51"/>
      <c r="F1260" s="53"/>
    </row>
    <row r="1261" spans="1:6" ht="13.8" x14ac:dyDescent="0.25">
      <c r="A1261" s="51"/>
      <c r="B1261" s="52"/>
      <c r="E1261" s="51"/>
      <c r="F1261" s="53"/>
    </row>
    <row r="1262" spans="1:6" ht="13.8" x14ac:dyDescent="0.25">
      <c r="A1262" s="51"/>
      <c r="B1262" s="52"/>
      <c r="E1262" s="51"/>
      <c r="F1262" s="53"/>
    </row>
    <row r="1263" spans="1:6" ht="13.8" x14ac:dyDescent="0.25">
      <c r="A1263" s="51"/>
      <c r="B1263" s="52"/>
      <c r="E1263" s="51"/>
      <c r="F1263" s="53"/>
    </row>
    <row r="1264" spans="1:6" ht="13.8" x14ac:dyDescent="0.25">
      <c r="A1264" s="51"/>
      <c r="B1264" s="52"/>
      <c r="E1264" s="51"/>
      <c r="F1264" s="53"/>
    </row>
    <row r="1265" spans="1:6" ht="13.8" x14ac:dyDescent="0.25">
      <c r="A1265" s="51"/>
      <c r="B1265" s="52"/>
      <c r="E1265" s="51"/>
      <c r="F1265" s="53"/>
    </row>
    <row r="1266" spans="1:6" ht="13.8" x14ac:dyDescent="0.25">
      <c r="A1266" s="51"/>
      <c r="B1266" s="52"/>
      <c r="E1266" s="51"/>
      <c r="F1266" s="53"/>
    </row>
    <row r="1267" spans="1:6" ht="13.8" x14ac:dyDescent="0.25">
      <c r="A1267" s="51"/>
      <c r="B1267" s="52"/>
      <c r="E1267" s="51"/>
      <c r="F1267" s="53"/>
    </row>
    <row r="1268" spans="1:6" ht="13.8" x14ac:dyDescent="0.25">
      <c r="A1268" s="51"/>
      <c r="B1268" s="52"/>
      <c r="E1268" s="51"/>
      <c r="F1268" s="53"/>
    </row>
    <row r="1269" spans="1:6" ht="13.8" x14ac:dyDescent="0.25">
      <c r="A1269" s="51"/>
      <c r="B1269" s="52"/>
      <c r="E1269" s="51"/>
      <c r="F1269" s="53"/>
    </row>
    <row r="1270" spans="1:6" ht="13.8" x14ac:dyDescent="0.25">
      <c r="A1270" s="51"/>
      <c r="B1270" s="52"/>
      <c r="E1270" s="51"/>
      <c r="F1270" s="53"/>
    </row>
    <row r="1271" spans="1:6" ht="13.8" x14ac:dyDescent="0.25">
      <c r="A1271" s="51"/>
      <c r="B1271" s="52"/>
      <c r="E1271" s="51"/>
      <c r="F1271" s="53"/>
    </row>
    <row r="1272" spans="1:6" ht="13.8" x14ac:dyDescent="0.25">
      <c r="A1272" s="51"/>
      <c r="B1272" s="52"/>
      <c r="E1272" s="51"/>
      <c r="F1272" s="53"/>
    </row>
    <row r="1273" spans="1:6" ht="13.8" x14ac:dyDescent="0.25">
      <c r="A1273" s="51"/>
      <c r="B1273" s="52"/>
      <c r="E1273" s="51"/>
      <c r="F1273" s="53"/>
    </row>
    <row r="1274" spans="1:6" ht="13.8" x14ac:dyDescent="0.25">
      <c r="A1274" s="51"/>
      <c r="B1274" s="52"/>
      <c r="E1274" s="51"/>
      <c r="F1274" s="53"/>
    </row>
    <row r="1275" spans="1:6" ht="13.8" x14ac:dyDescent="0.25">
      <c r="A1275" s="51"/>
      <c r="B1275" s="52"/>
      <c r="E1275" s="51"/>
      <c r="F1275" s="53"/>
    </row>
    <row r="1276" spans="1:6" ht="13.8" x14ac:dyDescent="0.25">
      <c r="A1276" s="51"/>
      <c r="B1276" s="52"/>
      <c r="E1276" s="51"/>
      <c r="F1276" s="53"/>
    </row>
    <row r="1277" spans="1:6" ht="13.8" x14ac:dyDescent="0.25">
      <c r="A1277" s="51"/>
      <c r="B1277" s="52"/>
      <c r="E1277" s="51"/>
      <c r="F1277" s="53"/>
    </row>
    <row r="1278" spans="1:6" ht="13.8" x14ac:dyDescent="0.25">
      <c r="A1278" s="51"/>
      <c r="B1278" s="52"/>
      <c r="E1278" s="51"/>
      <c r="F1278" s="53"/>
    </row>
    <row r="1279" spans="1:6" ht="13.8" x14ac:dyDescent="0.25">
      <c r="A1279" s="51"/>
      <c r="B1279" s="52"/>
      <c r="E1279" s="51"/>
      <c r="F1279" s="53"/>
    </row>
    <row r="1280" spans="1:6" ht="13.8" x14ac:dyDescent="0.25">
      <c r="A1280" s="51"/>
      <c r="B1280" s="52"/>
      <c r="E1280" s="51"/>
      <c r="F1280" s="53"/>
    </row>
    <row r="1281" spans="1:6" ht="13.8" x14ac:dyDescent="0.25">
      <c r="A1281" s="51"/>
      <c r="B1281" s="52"/>
      <c r="E1281" s="51"/>
      <c r="F1281" s="53"/>
    </row>
    <row r="1282" spans="1:6" ht="13.8" x14ac:dyDescent="0.25">
      <c r="A1282" s="51"/>
      <c r="B1282" s="52"/>
      <c r="E1282" s="51"/>
      <c r="F1282" s="53"/>
    </row>
    <row r="1283" spans="1:6" ht="13.8" x14ac:dyDescent="0.25">
      <c r="A1283" s="51"/>
      <c r="B1283" s="52"/>
      <c r="E1283" s="51"/>
      <c r="F1283" s="53"/>
    </row>
    <row r="1284" spans="1:6" ht="13.8" x14ac:dyDescent="0.25">
      <c r="A1284" s="51"/>
      <c r="B1284" s="52"/>
      <c r="E1284" s="51"/>
      <c r="F1284" s="53"/>
    </row>
    <row r="1285" spans="1:6" ht="13.8" x14ac:dyDescent="0.25">
      <c r="A1285" s="51"/>
      <c r="B1285" s="52"/>
      <c r="E1285" s="51"/>
      <c r="F1285" s="53"/>
    </row>
    <row r="1286" spans="1:6" ht="13.8" x14ac:dyDescent="0.25">
      <c r="A1286" s="51"/>
      <c r="B1286" s="52"/>
      <c r="E1286" s="51"/>
      <c r="F1286" s="53"/>
    </row>
    <row r="1287" spans="1:6" ht="13.8" x14ac:dyDescent="0.25">
      <c r="A1287" s="51"/>
      <c r="B1287" s="52"/>
      <c r="E1287" s="51"/>
      <c r="F1287" s="53"/>
    </row>
    <row r="1288" spans="1:6" ht="13.8" x14ac:dyDescent="0.25">
      <c r="A1288" s="51"/>
      <c r="B1288" s="52"/>
      <c r="E1288" s="51"/>
      <c r="F1288" s="53"/>
    </row>
    <row r="1289" spans="1:6" ht="13.8" x14ac:dyDescent="0.25">
      <c r="A1289" s="51"/>
      <c r="B1289" s="52"/>
      <c r="E1289" s="51"/>
      <c r="F1289" s="53"/>
    </row>
    <row r="1290" spans="1:6" ht="13.8" x14ac:dyDescent="0.25">
      <c r="A1290" s="51"/>
      <c r="B1290" s="52"/>
      <c r="E1290" s="51"/>
      <c r="F1290" s="53"/>
    </row>
    <row r="1291" spans="1:6" ht="13.8" x14ac:dyDescent="0.25">
      <c r="A1291" s="51"/>
      <c r="B1291" s="52"/>
      <c r="E1291" s="51"/>
      <c r="F1291" s="53"/>
    </row>
    <row r="1292" spans="1:6" ht="13.8" x14ac:dyDescent="0.25">
      <c r="A1292" s="51"/>
      <c r="B1292" s="52"/>
      <c r="E1292" s="51"/>
      <c r="F1292" s="53"/>
    </row>
    <row r="1293" spans="1:6" ht="13.8" x14ac:dyDescent="0.25">
      <c r="A1293" s="51"/>
      <c r="B1293" s="52"/>
      <c r="E1293" s="51"/>
      <c r="F1293" s="53"/>
    </row>
    <row r="1294" spans="1:6" ht="13.8" x14ac:dyDescent="0.25">
      <c r="A1294" s="51"/>
      <c r="B1294" s="52"/>
      <c r="E1294" s="51"/>
      <c r="F1294" s="53"/>
    </row>
    <row r="1295" spans="1:6" ht="13.8" x14ac:dyDescent="0.25">
      <c r="A1295" s="51"/>
      <c r="B1295" s="52"/>
      <c r="E1295" s="51"/>
      <c r="F1295" s="53"/>
    </row>
    <row r="1296" spans="1:6" ht="13.8" x14ac:dyDescent="0.25">
      <c r="A1296" s="51"/>
      <c r="B1296" s="52"/>
      <c r="E1296" s="51"/>
      <c r="F1296" s="53"/>
    </row>
    <row r="1297" spans="1:6" ht="13.8" x14ac:dyDescent="0.25">
      <c r="A1297" s="51"/>
      <c r="B1297" s="52"/>
      <c r="E1297" s="51"/>
      <c r="F1297" s="53"/>
    </row>
    <row r="1298" spans="1:6" ht="13.8" x14ac:dyDescent="0.25">
      <c r="A1298" s="51"/>
      <c r="B1298" s="52"/>
      <c r="E1298" s="51"/>
      <c r="F1298" s="53"/>
    </row>
    <row r="1299" spans="1:6" ht="13.8" x14ac:dyDescent="0.25">
      <c r="A1299" s="51"/>
      <c r="B1299" s="52"/>
      <c r="E1299" s="51"/>
      <c r="F1299" s="53"/>
    </row>
    <row r="1300" spans="1:6" ht="13.8" x14ac:dyDescent="0.25">
      <c r="A1300" s="51"/>
      <c r="B1300" s="52"/>
      <c r="E1300" s="51"/>
      <c r="F1300" s="53"/>
    </row>
    <row r="1301" spans="1:6" ht="13.8" x14ac:dyDescent="0.25">
      <c r="A1301" s="51"/>
      <c r="B1301" s="52"/>
      <c r="E1301" s="51"/>
      <c r="F1301" s="53"/>
    </row>
    <row r="1302" spans="1:6" ht="13.8" x14ac:dyDescent="0.25">
      <c r="A1302" s="51"/>
      <c r="B1302" s="52"/>
      <c r="E1302" s="51"/>
      <c r="F1302" s="53"/>
    </row>
    <row r="1303" spans="1:6" ht="13.8" x14ac:dyDescent="0.25">
      <c r="A1303" s="51"/>
      <c r="B1303" s="52"/>
      <c r="E1303" s="51"/>
      <c r="F1303" s="53"/>
    </row>
    <row r="1304" spans="1:6" ht="13.8" x14ac:dyDescent="0.25">
      <c r="A1304" s="51"/>
      <c r="B1304" s="52"/>
      <c r="E1304" s="51"/>
      <c r="F1304" s="53"/>
    </row>
    <row r="1305" spans="1:6" ht="13.8" x14ac:dyDescent="0.25">
      <c r="A1305" s="51"/>
      <c r="B1305" s="52"/>
      <c r="E1305" s="51"/>
      <c r="F1305" s="53"/>
    </row>
    <row r="1306" spans="1:6" ht="13.8" x14ac:dyDescent="0.25">
      <c r="A1306" s="51"/>
      <c r="B1306" s="52"/>
      <c r="E1306" s="51"/>
      <c r="F1306" s="53"/>
    </row>
    <row r="1307" spans="1:6" ht="13.8" x14ac:dyDescent="0.25">
      <c r="A1307" s="51"/>
      <c r="B1307" s="52"/>
      <c r="E1307" s="51"/>
      <c r="F1307" s="53"/>
    </row>
    <row r="1308" spans="1:6" ht="13.8" x14ac:dyDescent="0.25">
      <c r="A1308" s="51"/>
      <c r="B1308" s="52"/>
      <c r="E1308" s="51"/>
      <c r="F1308" s="53"/>
    </row>
    <row r="1309" spans="1:6" ht="13.8" x14ac:dyDescent="0.25">
      <c r="A1309" s="51"/>
      <c r="B1309" s="52"/>
      <c r="E1309" s="51"/>
      <c r="F1309" s="53"/>
    </row>
    <row r="1310" spans="1:6" ht="13.8" x14ac:dyDescent="0.25">
      <c r="A1310" s="51"/>
      <c r="B1310" s="52"/>
      <c r="E1310" s="51"/>
      <c r="F1310" s="53"/>
    </row>
    <row r="1311" spans="1:6" ht="13.8" x14ac:dyDescent="0.25">
      <c r="A1311" s="51"/>
      <c r="B1311" s="52"/>
      <c r="E1311" s="51"/>
      <c r="F1311" s="53"/>
    </row>
    <row r="1312" spans="1:6" ht="13.8" x14ac:dyDescent="0.25">
      <c r="A1312" s="51"/>
      <c r="B1312" s="52"/>
      <c r="E1312" s="51"/>
      <c r="F1312" s="53"/>
    </row>
    <row r="1313" spans="1:6" ht="13.8" x14ac:dyDescent="0.25">
      <c r="A1313" s="51"/>
      <c r="B1313" s="52"/>
      <c r="E1313" s="51"/>
      <c r="F1313" s="53"/>
    </row>
    <row r="1314" spans="1:6" ht="13.8" x14ac:dyDescent="0.25">
      <c r="A1314" s="51"/>
      <c r="B1314" s="52"/>
      <c r="E1314" s="51"/>
      <c r="F1314" s="53"/>
    </row>
    <row r="1315" spans="1:6" ht="13.8" x14ac:dyDescent="0.25">
      <c r="A1315" s="51"/>
      <c r="B1315" s="52"/>
      <c r="E1315" s="51"/>
      <c r="F1315" s="53"/>
    </row>
    <row r="1316" spans="1:6" ht="13.8" x14ac:dyDescent="0.25">
      <c r="A1316" s="51"/>
      <c r="B1316" s="52"/>
      <c r="E1316" s="51"/>
      <c r="F1316" s="53"/>
    </row>
    <row r="1317" spans="1:6" ht="13.8" x14ac:dyDescent="0.25">
      <c r="A1317" s="51"/>
      <c r="B1317" s="52"/>
      <c r="E1317" s="51"/>
      <c r="F1317" s="53"/>
    </row>
    <row r="1318" spans="1:6" ht="13.8" x14ac:dyDescent="0.25">
      <c r="A1318" s="51"/>
      <c r="B1318" s="52"/>
      <c r="E1318" s="51"/>
      <c r="F1318" s="53"/>
    </row>
    <row r="1319" spans="1:6" ht="13.8" x14ac:dyDescent="0.25">
      <c r="A1319" s="51"/>
      <c r="B1319" s="52"/>
      <c r="E1319" s="51"/>
      <c r="F1319" s="53"/>
    </row>
    <row r="1320" spans="1:6" ht="13.8" x14ac:dyDescent="0.25">
      <c r="A1320" s="51"/>
      <c r="B1320" s="52"/>
      <c r="E1320" s="51"/>
      <c r="F1320" s="53"/>
    </row>
    <row r="1321" spans="1:6" ht="13.8" x14ac:dyDescent="0.25">
      <c r="A1321" s="51"/>
      <c r="B1321" s="52"/>
      <c r="E1321" s="51"/>
      <c r="F1321" s="53"/>
    </row>
    <row r="1322" spans="1:6" ht="13.8" x14ac:dyDescent="0.25">
      <c r="A1322" s="51"/>
      <c r="B1322" s="52"/>
      <c r="E1322" s="51"/>
      <c r="F1322" s="53"/>
    </row>
    <row r="1323" spans="1:6" ht="13.8" x14ac:dyDescent="0.25">
      <c r="A1323" s="51"/>
      <c r="B1323" s="52"/>
      <c r="E1323" s="51"/>
      <c r="F1323" s="53"/>
    </row>
    <row r="1324" spans="1:6" ht="13.8" x14ac:dyDescent="0.25">
      <c r="A1324" s="51"/>
      <c r="B1324" s="52"/>
      <c r="E1324" s="51"/>
      <c r="F1324" s="53"/>
    </row>
    <row r="1325" spans="1:6" ht="13.8" x14ac:dyDescent="0.25">
      <c r="A1325" s="51"/>
      <c r="B1325" s="52"/>
      <c r="E1325" s="51"/>
      <c r="F1325" s="53"/>
    </row>
    <row r="1326" spans="1:6" ht="13.8" x14ac:dyDescent="0.25">
      <c r="A1326" s="51"/>
      <c r="B1326" s="52"/>
      <c r="E1326" s="51"/>
      <c r="F1326" s="53"/>
    </row>
    <row r="1327" spans="1:6" ht="13.8" x14ac:dyDescent="0.25">
      <c r="A1327" s="51"/>
      <c r="B1327" s="52"/>
      <c r="E1327" s="51"/>
      <c r="F1327" s="53"/>
    </row>
    <row r="1328" spans="1:6" ht="13.8" x14ac:dyDescent="0.25">
      <c r="A1328" s="51"/>
      <c r="B1328" s="52"/>
      <c r="E1328" s="51"/>
      <c r="F1328" s="53"/>
    </row>
    <row r="1329" spans="1:6" ht="13.8" x14ac:dyDescent="0.25">
      <c r="A1329" s="51"/>
      <c r="B1329" s="52"/>
      <c r="E1329" s="51"/>
      <c r="F1329" s="53"/>
    </row>
    <row r="1330" spans="1:6" ht="13.8" x14ac:dyDescent="0.25">
      <c r="A1330" s="51"/>
      <c r="B1330" s="52"/>
      <c r="E1330" s="51"/>
      <c r="F1330" s="53"/>
    </row>
    <row r="1331" spans="1:6" ht="13.8" x14ac:dyDescent="0.25">
      <c r="A1331" s="51"/>
      <c r="B1331" s="52"/>
      <c r="E1331" s="51"/>
      <c r="F1331" s="53"/>
    </row>
    <row r="1332" spans="1:6" ht="13.8" x14ac:dyDescent="0.25">
      <c r="A1332" s="51"/>
      <c r="B1332" s="52"/>
      <c r="E1332" s="51"/>
      <c r="F1332" s="53"/>
    </row>
    <row r="1333" spans="1:6" ht="13.8" x14ac:dyDescent="0.25">
      <c r="A1333" s="51"/>
      <c r="B1333" s="52"/>
      <c r="E1333" s="51"/>
      <c r="F1333" s="53"/>
    </row>
    <row r="1334" spans="1:6" ht="13.8" x14ac:dyDescent="0.25">
      <c r="A1334" s="51"/>
      <c r="B1334" s="52"/>
      <c r="E1334" s="51"/>
      <c r="F1334" s="5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N4:V203"/>
  <sheetViews>
    <sheetView topLeftCell="D12" workbookViewId="0">
      <selection activeCell="Q39" sqref="Q39"/>
    </sheetView>
  </sheetViews>
  <sheetFormatPr defaultRowHeight="13.2" x14ac:dyDescent="0.25"/>
  <cols>
    <col min="20" max="20" width="17.6640625" bestFit="1" customWidth="1"/>
    <col min="21" max="21" width="14.44140625" bestFit="1" customWidth="1"/>
    <col min="22" max="22" width="14" style="49" bestFit="1" customWidth="1"/>
  </cols>
  <sheetData>
    <row r="4" spans="20:22" x14ac:dyDescent="0.25">
      <c r="T4" s="72" t="s">
        <v>310</v>
      </c>
      <c r="U4" s="71"/>
      <c r="V4" s="77"/>
    </row>
    <row r="5" spans="20:22" x14ac:dyDescent="0.25">
      <c r="T5" s="72" t="s">
        <v>207</v>
      </c>
      <c r="U5" s="72" t="s">
        <v>209</v>
      </c>
      <c r="V5" s="77" t="s">
        <v>210</v>
      </c>
    </row>
    <row r="6" spans="20:22" x14ac:dyDescent="0.25">
      <c r="T6" s="69">
        <v>8255</v>
      </c>
      <c r="U6" s="69" t="s">
        <v>37</v>
      </c>
      <c r="V6" s="77">
        <v>0</v>
      </c>
    </row>
    <row r="7" spans="20:22" x14ac:dyDescent="0.25">
      <c r="T7" s="69" t="s">
        <v>211</v>
      </c>
      <c r="U7" s="71"/>
      <c r="V7" s="77">
        <v>0</v>
      </c>
    </row>
    <row r="8" spans="20:22" x14ac:dyDescent="0.25">
      <c r="T8" s="69">
        <v>20715</v>
      </c>
      <c r="U8" s="69" t="s">
        <v>37</v>
      </c>
      <c r="V8" s="77">
        <v>0</v>
      </c>
    </row>
    <row r="9" spans="20:22" x14ac:dyDescent="0.25">
      <c r="T9" s="69" t="s">
        <v>212</v>
      </c>
      <c r="U9" s="71"/>
      <c r="V9" s="77">
        <v>0</v>
      </c>
    </row>
    <row r="10" spans="20:22" x14ac:dyDescent="0.25">
      <c r="T10" s="69">
        <v>20747</v>
      </c>
      <c r="U10" s="69" t="s">
        <v>37</v>
      </c>
      <c r="V10" s="77">
        <v>0</v>
      </c>
    </row>
    <row r="11" spans="20:22" x14ac:dyDescent="0.25">
      <c r="T11" s="69" t="s">
        <v>213</v>
      </c>
      <c r="U11" s="71"/>
      <c r="V11" s="77">
        <v>0</v>
      </c>
    </row>
    <row r="12" spans="20:22" x14ac:dyDescent="0.25">
      <c r="T12" s="69">
        <v>20748</v>
      </c>
      <c r="U12" s="69" t="s">
        <v>37</v>
      </c>
      <c r="V12" s="77">
        <v>0</v>
      </c>
    </row>
    <row r="13" spans="20:22" x14ac:dyDescent="0.25">
      <c r="T13" s="69" t="s">
        <v>214</v>
      </c>
      <c r="U13" s="71"/>
      <c r="V13" s="77">
        <v>0</v>
      </c>
    </row>
    <row r="14" spans="20:22" x14ac:dyDescent="0.25">
      <c r="T14" s="69">
        <v>20822</v>
      </c>
      <c r="U14" s="69" t="s">
        <v>37</v>
      </c>
      <c r="V14" s="77">
        <v>0</v>
      </c>
    </row>
    <row r="15" spans="20:22" x14ac:dyDescent="0.25">
      <c r="T15" s="69" t="s">
        <v>215</v>
      </c>
      <c r="U15" s="71"/>
      <c r="V15" s="77">
        <v>0</v>
      </c>
    </row>
    <row r="16" spans="20:22" x14ac:dyDescent="0.25">
      <c r="T16" s="69">
        <v>20834</v>
      </c>
      <c r="U16" s="69" t="s">
        <v>37</v>
      </c>
      <c r="V16" s="77">
        <v>0</v>
      </c>
    </row>
    <row r="17" spans="20:22" x14ac:dyDescent="0.25">
      <c r="T17" s="69" t="s">
        <v>216</v>
      </c>
      <c r="U17" s="71"/>
      <c r="V17" s="77">
        <v>0</v>
      </c>
    </row>
    <row r="18" spans="20:22" x14ac:dyDescent="0.25">
      <c r="T18" s="69">
        <v>20835</v>
      </c>
      <c r="U18" s="69" t="s">
        <v>37</v>
      </c>
      <c r="V18" s="77">
        <v>0</v>
      </c>
    </row>
    <row r="19" spans="20:22" x14ac:dyDescent="0.25">
      <c r="T19" s="69" t="s">
        <v>217</v>
      </c>
      <c r="U19" s="71"/>
      <c r="V19" s="77">
        <v>0</v>
      </c>
    </row>
    <row r="20" spans="20:22" x14ac:dyDescent="0.25">
      <c r="T20" s="69">
        <v>21165</v>
      </c>
      <c r="U20" s="69" t="s">
        <v>37</v>
      </c>
      <c r="V20" s="77">
        <v>0</v>
      </c>
    </row>
    <row r="21" spans="20:22" x14ac:dyDescent="0.25">
      <c r="T21" s="69" t="s">
        <v>218</v>
      </c>
      <c r="U21" s="71"/>
      <c r="V21" s="77">
        <v>0</v>
      </c>
    </row>
    <row r="22" spans="20:22" x14ac:dyDescent="0.25">
      <c r="T22" s="69">
        <v>21175</v>
      </c>
      <c r="U22" s="69" t="s">
        <v>37</v>
      </c>
      <c r="V22" s="77">
        <v>0</v>
      </c>
    </row>
    <row r="23" spans="20:22" x14ac:dyDescent="0.25">
      <c r="T23" s="69" t="s">
        <v>219</v>
      </c>
      <c r="U23" s="71"/>
      <c r="V23" s="77">
        <v>0</v>
      </c>
    </row>
    <row r="24" spans="20:22" x14ac:dyDescent="0.25">
      <c r="T24" s="69">
        <v>21372</v>
      </c>
      <c r="U24" s="69" t="s">
        <v>65</v>
      </c>
      <c r="V24" s="77">
        <v>0</v>
      </c>
    </row>
    <row r="25" spans="20:22" x14ac:dyDescent="0.25">
      <c r="T25" s="69" t="s">
        <v>220</v>
      </c>
      <c r="U25" s="71"/>
      <c r="V25" s="77">
        <v>0</v>
      </c>
    </row>
    <row r="26" spans="20:22" x14ac:dyDescent="0.25">
      <c r="T26" s="69">
        <v>21982</v>
      </c>
      <c r="U26" s="69" t="s">
        <v>65</v>
      </c>
      <c r="V26" s="77">
        <v>0</v>
      </c>
    </row>
    <row r="27" spans="20:22" x14ac:dyDescent="0.25">
      <c r="T27" s="69" t="s">
        <v>221</v>
      </c>
      <c r="U27" s="71"/>
      <c r="V27" s="77">
        <v>0</v>
      </c>
    </row>
    <row r="28" spans="20:22" x14ac:dyDescent="0.25">
      <c r="T28" s="69">
        <v>21986</v>
      </c>
      <c r="U28" s="69" t="s">
        <v>65</v>
      </c>
      <c r="V28" s="77">
        <v>0</v>
      </c>
    </row>
    <row r="29" spans="20:22" x14ac:dyDescent="0.25">
      <c r="T29" s="69" t="s">
        <v>222</v>
      </c>
      <c r="U29" s="71"/>
      <c r="V29" s="77">
        <v>0</v>
      </c>
    </row>
    <row r="30" spans="20:22" x14ac:dyDescent="0.25">
      <c r="T30" s="69">
        <v>21991</v>
      </c>
      <c r="U30" s="69" t="s">
        <v>65</v>
      </c>
      <c r="V30" s="77">
        <v>0</v>
      </c>
    </row>
    <row r="31" spans="20:22" x14ac:dyDescent="0.25">
      <c r="T31" s="69" t="s">
        <v>223</v>
      </c>
      <c r="U31" s="71"/>
      <c r="V31" s="77">
        <v>0</v>
      </c>
    </row>
    <row r="32" spans="20:22" x14ac:dyDescent="0.25">
      <c r="T32" s="69">
        <v>21997</v>
      </c>
      <c r="U32" s="69" t="s">
        <v>65</v>
      </c>
      <c r="V32" s="77">
        <v>0</v>
      </c>
    </row>
    <row r="33" spans="14:22" x14ac:dyDescent="0.25">
      <c r="T33" s="69" t="s">
        <v>224</v>
      </c>
      <c r="U33" s="71"/>
      <c r="V33" s="77">
        <v>0</v>
      </c>
    </row>
    <row r="34" spans="14:22" x14ac:dyDescent="0.25">
      <c r="T34" s="69">
        <v>21998</v>
      </c>
      <c r="U34" s="69" t="s">
        <v>65</v>
      </c>
      <c r="V34" s="77">
        <v>0</v>
      </c>
    </row>
    <row r="35" spans="14:22" x14ac:dyDescent="0.25">
      <c r="T35" s="69" t="s">
        <v>225</v>
      </c>
      <c r="U35" s="71"/>
      <c r="V35" s="77">
        <v>0</v>
      </c>
    </row>
    <row r="36" spans="14:22" x14ac:dyDescent="0.25">
      <c r="T36" s="69">
        <v>22001</v>
      </c>
      <c r="U36" s="69" t="s">
        <v>65</v>
      </c>
      <c r="V36" s="77">
        <v>0</v>
      </c>
    </row>
    <row r="37" spans="14:22" x14ac:dyDescent="0.25">
      <c r="T37" s="69" t="s">
        <v>226</v>
      </c>
      <c r="U37" s="71"/>
      <c r="V37" s="77">
        <v>0</v>
      </c>
    </row>
    <row r="38" spans="14:22" x14ac:dyDescent="0.25">
      <c r="T38" s="69">
        <v>22013</v>
      </c>
      <c r="U38" s="69" t="s">
        <v>65</v>
      </c>
      <c r="V38" s="77">
        <v>0</v>
      </c>
    </row>
    <row r="39" spans="14:22" x14ac:dyDescent="0.25">
      <c r="N39" t="s">
        <v>72</v>
      </c>
      <c r="O39" t="s">
        <v>37</v>
      </c>
      <c r="P39">
        <v>8472733</v>
      </c>
      <c r="T39" s="69" t="s">
        <v>227</v>
      </c>
      <c r="U39" s="71"/>
      <c r="V39" s="77">
        <v>0</v>
      </c>
    </row>
    <row r="40" spans="14:22" x14ac:dyDescent="0.25">
      <c r="O40" t="s">
        <v>65</v>
      </c>
      <c r="P40">
        <v>157671</v>
      </c>
      <c r="T40" s="69">
        <v>22016</v>
      </c>
      <c r="U40" s="69" t="s">
        <v>65</v>
      </c>
      <c r="V40" s="77">
        <v>0</v>
      </c>
    </row>
    <row r="41" spans="14:22" x14ac:dyDescent="0.25">
      <c r="N41" t="s">
        <v>303</v>
      </c>
      <c r="P41">
        <v>8630404</v>
      </c>
      <c r="T41" s="69" t="s">
        <v>228</v>
      </c>
      <c r="U41" s="71"/>
      <c r="V41" s="77">
        <v>0</v>
      </c>
    </row>
    <row r="42" spans="14:22" x14ac:dyDescent="0.25">
      <c r="T42" s="69">
        <v>22017</v>
      </c>
      <c r="U42" s="69" t="s">
        <v>65</v>
      </c>
      <c r="V42" s="77">
        <v>0</v>
      </c>
    </row>
    <row r="43" spans="14:22" x14ac:dyDescent="0.25">
      <c r="T43" s="69" t="s">
        <v>229</v>
      </c>
      <c r="U43" s="71"/>
      <c r="V43" s="77">
        <v>0</v>
      </c>
    </row>
    <row r="44" spans="14:22" x14ac:dyDescent="0.25">
      <c r="T44" s="69">
        <v>22020</v>
      </c>
      <c r="U44" s="69" t="s">
        <v>65</v>
      </c>
      <c r="V44" s="77">
        <v>0</v>
      </c>
    </row>
    <row r="45" spans="14:22" x14ac:dyDescent="0.25">
      <c r="T45" s="69" t="s">
        <v>230</v>
      </c>
      <c r="U45" s="71"/>
      <c r="V45" s="77">
        <v>0</v>
      </c>
    </row>
    <row r="46" spans="14:22" x14ac:dyDescent="0.25">
      <c r="T46" s="69">
        <v>22025</v>
      </c>
      <c r="U46" s="69" t="s">
        <v>65</v>
      </c>
      <c r="V46" s="77">
        <v>0</v>
      </c>
    </row>
    <row r="47" spans="14:22" x14ac:dyDescent="0.25">
      <c r="T47" s="69" t="s">
        <v>231</v>
      </c>
      <c r="U47" s="71"/>
      <c r="V47" s="77">
        <v>0</v>
      </c>
    </row>
    <row r="48" spans="14:22" x14ac:dyDescent="0.25">
      <c r="T48" s="69">
        <v>22027</v>
      </c>
      <c r="U48" s="69" t="s">
        <v>65</v>
      </c>
      <c r="V48" s="77">
        <v>0</v>
      </c>
    </row>
    <row r="49" spans="20:22" x14ac:dyDescent="0.25">
      <c r="T49" s="69" t="s">
        <v>232</v>
      </c>
      <c r="U49" s="71"/>
      <c r="V49" s="77">
        <v>0</v>
      </c>
    </row>
    <row r="50" spans="20:22" x14ac:dyDescent="0.25">
      <c r="T50" s="69">
        <v>22028</v>
      </c>
      <c r="U50" s="69" t="s">
        <v>65</v>
      </c>
      <c r="V50" s="77">
        <v>0</v>
      </c>
    </row>
    <row r="51" spans="20:22" x14ac:dyDescent="0.25">
      <c r="T51" s="69" t="s">
        <v>233</v>
      </c>
      <c r="U51" s="71"/>
      <c r="V51" s="77">
        <v>0</v>
      </c>
    </row>
    <row r="52" spans="20:22" x14ac:dyDescent="0.25">
      <c r="T52" s="69">
        <v>22034</v>
      </c>
      <c r="U52" s="69" t="s">
        <v>65</v>
      </c>
      <c r="V52" s="77">
        <v>0</v>
      </c>
    </row>
    <row r="53" spans="20:22" x14ac:dyDescent="0.25">
      <c r="T53" s="69" t="s">
        <v>234</v>
      </c>
      <c r="U53" s="71"/>
      <c r="V53" s="77">
        <v>0</v>
      </c>
    </row>
    <row r="54" spans="20:22" x14ac:dyDescent="0.25">
      <c r="T54" s="69">
        <v>22036</v>
      </c>
      <c r="U54" s="69" t="s">
        <v>65</v>
      </c>
      <c r="V54" s="77">
        <v>0</v>
      </c>
    </row>
    <row r="55" spans="20:22" x14ac:dyDescent="0.25">
      <c r="T55" s="69" t="s">
        <v>235</v>
      </c>
      <c r="U55" s="71"/>
      <c r="V55" s="77">
        <v>0</v>
      </c>
    </row>
    <row r="56" spans="20:22" x14ac:dyDescent="0.25">
      <c r="T56" s="69">
        <v>22037</v>
      </c>
      <c r="U56" s="69" t="s">
        <v>65</v>
      </c>
      <c r="V56" s="77">
        <v>0</v>
      </c>
    </row>
    <row r="57" spans="20:22" x14ac:dyDescent="0.25">
      <c r="T57" s="69" t="s">
        <v>236</v>
      </c>
      <c r="U57" s="71"/>
      <c r="V57" s="77">
        <v>0</v>
      </c>
    </row>
    <row r="58" spans="20:22" x14ac:dyDescent="0.25">
      <c r="T58" s="69">
        <v>22042</v>
      </c>
      <c r="U58" s="69" t="s">
        <v>65</v>
      </c>
      <c r="V58" s="77">
        <v>0</v>
      </c>
    </row>
    <row r="59" spans="20:22" x14ac:dyDescent="0.25">
      <c r="T59" s="69" t="s">
        <v>237</v>
      </c>
      <c r="U59" s="71"/>
      <c r="V59" s="77">
        <v>0</v>
      </c>
    </row>
    <row r="60" spans="20:22" x14ac:dyDescent="0.25">
      <c r="T60" s="69">
        <v>22044</v>
      </c>
      <c r="U60" s="69" t="s">
        <v>65</v>
      </c>
      <c r="V60" s="77">
        <v>0</v>
      </c>
    </row>
    <row r="61" spans="20:22" x14ac:dyDescent="0.25">
      <c r="T61" s="69" t="s">
        <v>238</v>
      </c>
      <c r="U61" s="71"/>
      <c r="V61" s="77">
        <v>0</v>
      </c>
    </row>
    <row r="62" spans="20:22" x14ac:dyDescent="0.25">
      <c r="T62" s="69">
        <v>22389</v>
      </c>
      <c r="U62" s="69" t="s">
        <v>65</v>
      </c>
      <c r="V62" s="77">
        <v>0</v>
      </c>
    </row>
    <row r="63" spans="20:22" x14ac:dyDescent="0.25">
      <c r="T63" s="69" t="s">
        <v>239</v>
      </c>
      <c r="U63" s="71"/>
      <c r="V63" s="77">
        <v>0</v>
      </c>
    </row>
    <row r="64" spans="20:22" x14ac:dyDescent="0.25">
      <c r="T64" s="69">
        <v>24194</v>
      </c>
      <c r="U64" s="69" t="s">
        <v>37</v>
      </c>
      <c r="V64" s="77">
        <v>0</v>
      </c>
    </row>
    <row r="65" spans="20:22" x14ac:dyDescent="0.25">
      <c r="T65" s="69" t="s">
        <v>240</v>
      </c>
      <c r="U65" s="71"/>
      <c r="V65" s="77">
        <v>0</v>
      </c>
    </row>
    <row r="66" spans="20:22" x14ac:dyDescent="0.25">
      <c r="T66" s="69">
        <v>24198</v>
      </c>
      <c r="U66" s="69" t="s">
        <v>37</v>
      </c>
      <c r="V66" s="77">
        <v>0</v>
      </c>
    </row>
    <row r="67" spans="20:22" x14ac:dyDescent="0.25">
      <c r="T67" s="69" t="s">
        <v>241</v>
      </c>
      <c r="U67" s="71"/>
      <c r="V67" s="77">
        <v>0</v>
      </c>
    </row>
    <row r="68" spans="20:22" x14ac:dyDescent="0.25">
      <c r="T68" s="69">
        <v>24568</v>
      </c>
      <c r="U68" s="69" t="s">
        <v>37</v>
      </c>
      <c r="V68" s="77">
        <v>0</v>
      </c>
    </row>
    <row r="69" spans="20:22" x14ac:dyDescent="0.25">
      <c r="T69" s="69" t="s">
        <v>242</v>
      </c>
      <c r="U69" s="71"/>
      <c r="V69" s="77">
        <v>0</v>
      </c>
    </row>
    <row r="70" spans="20:22" x14ac:dyDescent="0.25">
      <c r="T70" s="69">
        <v>24654</v>
      </c>
      <c r="U70" s="69" t="s">
        <v>37</v>
      </c>
      <c r="V70" s="77">
        <v>0</v>
      </c>
    </row>
    <row r="71" spans="20:22" x14ac:dyDescent="0.25">
      <c r="T71" s="69" t="s">
        <v>243</v>
      </c>
      <c r="U71" s="71"/>
      <c r="V71" s="77">
        <v>0</v>
      </c>
    </row>
    <row r="72" spans="20:22" x14ac:dyDescent="0.25">
      <c r="T72" s="69">
        <v>24669</v>
      </c>
      <c r="U72" s="69" t="s">
        <v>37</v>
      </c>
      <c r="V72" s="77">
        <v>0</v>
      </c>
    </row>
    <row r="73" spans="20:22" x14ac:dyDescent="0.25">
      <c r="T73" s="69" t="s">
        <v>244</v>
      </c>
      <c r="U73" s="71"/>
      <c r="V73" s="77">
        <v>0</v>
      </c>
    </row>
    <row r="74" spans="20:22" x14ac:dyDescent="0.25">
      <c r="T74" s="69">
        <v>24670</v>
      </c>
      <c r="U74" s="69" t="s">
        <v>37</v>
      </c>
      <c r="V74" s="77">
        <v>0</v>
      </c>
    </row>
    <row r="75" spans="20:22" x14ac:dyDescent="0.25">
      <c r="T75" s="69" t="s">
        <v>245</v>
      </c>
      <c r="U75" s="71"/>
      <c r="V75" s="77">
        <v>0</v>
      </c>
    </row>
    <row r="76" spans="20:22" x14ac:dyDescent="0.25">
      <c r="T76" s="69">
        <v>24754</v>
      </c>
      <c r="U76" s="69" t="s">
        <v>37</v>
      </c>
      <c r="V76" s="77">
        <v>0</v>
      </c>
    </row>
    <row r="77" spans="20:22" x14ac:dyDescent="0.25">
      <c r="T77" s="69" t="s">
        <v>246</v>
      </c>
      <c r="U77" s="71"/>
      <c r="V77" s="77">
        <v>0</v>
      </c>
    </row>
    <row r="78" spans="20:22" x14ac:dyDescent="0.25">
      <c r="T78" s="69">
        <v>24809</v>
      </c>
      <c r="U78" s="69" t="s">
        <v>37</v>
      </c>
      <c r="V78" s="77">
        <v>0</v>
      </c>
    </row>
    <row r="79" spans="20:22" x14ac:dyDescent="0.25">
      <c r="T79" s="69" t="s">
        <v>247</v>
      </c>
      <c r="U79" s="71"/>
      <c r="V79" s="77">
        <v>0</v>
      </c>
    </row>
    <row r="80" spans="20:22" x14ac:dyDescent="0.25">
      <c r="T80" s="69">
        <v>24924</v>
      </c>
      <c r="U80" s="69" t="s">
        <v>37</v>
      </c>
      <c r="V80" s="77">
        <v>0</v>
      </c>
    </row>
    <row r="81" spans="20:22" x14ac:dyDescent="0.25">
      <c r="T81" s="69" t="s">
        <v>248</v>
      </c>
      <c r="U81" s="71"/>
      <c r="V81" s="77">
        <v>0</v>
      </c>
    </row>
    <row r="82" spans="20:22" x14ac:dyDescent="0.25">
      <c r="T82" s="69">
        <v>24925</v>
      </c>
      <c r="U82" s="69" t="s">
        <v>37</v>
      </c>
      <c r="V82" s="77">
        <v>0</v>
      </c>
    </row>
    <row r="83" spans="20:22" x14ac:dyDescent="0.25">
      <c r="T83" s="69" t="s">
        <v>249</v>
      </c>
      <c r="U83" s="71"/>
      <c r="V83" s="77">
        <v>0</v>
      </c>
    </row>
    <row r="84" spans="20:22" x14ac:dyDescent="0.25">
      <c r="T84" s="69">
        <v>24927</v>
      </c>
      <c r="U84" s="69" t="s">
        <v>37</v>
      </c>
      <c r="V84" s="77">
        <v>0</v>
      </c>
    </row>
    <row r="85" spans="20:22" x14ac:dyDescent="0.25">
      <c r="T85" s="69" t="s">
        <v>250</v>
      </c>
      <c r="U85" s="71"/>
      <c r="V85" s="77">
        <v>0</v>
      </c>
    </row>
    <row r="86" spans="20:22" x14ac:dyDescent="0.25">
      <c r="T86" s="69">
        <v>25025</v>
      </c>
      <c r="U86" s="69" t="s">
        <v>37</v>
      </c>
      <c r="V86" s="77">
        <v>0</v>
      </c>
    </row>
    <row r="87" spans="20:22" x14ac:dyDescent="0.25">
      <c r="T87" s="69" t="s">
        <v>251</v>
      </c>
      <c r="U87" s="71"/>
      <c r="V87" s="77">
        <v>0</v>
      </c>
    </row>
    <row r="88" spans="20:22" x14ac:dyDescent="0.25">
      <c r="T88" s="69">
        <v>25031</v>
      </c>
      <c r="U88" s="69" t="s">
        <v>37</v>
      </c>
      <c r="V88" s="77">
        <v>0</v>
      </c>
    </row>
    <row r="89" spans="20:22" x14ac:dyDescent="0.25">
      <c r="T89" s="69" t="s">
        <v>252</v>
      </c>
      <c r="U89" s="71"/>
      <c r="V89" s="77">
        <v>0</v>
      </c>
    </row>
    <row r="90" spans="20:22" x14ac:dyDescent="0.25">
      <c r="T90" s="69">
        <v>25067</v>
      </c>
      <c r="U90" s="69" t="s">
        <v>37</v>
      </c>
      <c r="V90" s="77">
        <v>0</v>
      </c>
    </row>
    <row r="91" spans="20:22" x14ac:dyDescent="0.25">
      <c r="T91" s="69" t="s">
        <v>253</v>
      </c>
      <c r="U91" s="71"/>
      <c r="V91" s="77">
        <v>0</v>
      </c>
    </row>
    <row r="92" spans="20:22" x14ac:dyDescent="0.25">
      <c r="T92" s="69">
        <v>25071</v>
      </c>
      <c r="U92" s="69" t="s">
        <v>37</v>
      </c>
      <c r="V92" s="77">
        <v>0</v>
      </c>
    </row>
    <row r="93" spans="20:22" x14ac:dyDescent="0.25">
      <c r="T93" s="69" t="s">
        <v>254</v>
      </c>
      <c r="U93" s="71"/>
      <c r="V93" s="77">
        <v>0</v>
      </c>
    </row>
    <row r="94" spans="20:22" x14ac:dyDescent="0.25">
      <c r="T94" s="69">
        <v>25394</v>
      </c>
      <c r="U94" s="69" t="s">
        <v>37</v>
      </c>
      <c r="V94" s="77">
        <v>0</v>
      </c>
    </row>
    <row r="95" spans="20:22" x14ac:dyDescent="0.25">
      <c r="T95" s="69" t="s">
        <v>255</v>
      </c>
      <c r="U95" s="71"/>
      <c r="V95" s="77">
        <v>0</v>
      </c>
    </row>
    <row r="96" spans="20:22" x14ac:dyDescent="0.25">
      <c r="T96" s="69">
        <v>25397</v>
      </c>
      <c r="U96" s="69" t="s">
        <v>37</v>
      </c>
      <c r="V96" s="77">
        <v>0</v>
      </c>
    </row>
    <row r="97" spans="20:22" x14ac:dyDescent="0.25">
      <c r="T97" s="69" t="s">
        <v>256</v>
      </c>
      <c r="U97" s="71"/>
      <c r="V97" s="77">
        <v>0</v>
      </c>
    </row>
    <row r="98" spans="20:22" x14ac:dyDescent="0.25">
      <c r="T98" s="69">
        <v>25700</v>
      </c>
      <c r="U98" s="69" t="s">
        <v>37</v>
      </c>
      <c r="V98" s="77">
        <v>0</v>
      </c>
    </row>
    <row r="99" spans="20:22" x14ac:dyDescent="0.25">
      <c r="T99" s="69" t="s">
        <v>257</v>
      </c>
      <c r="U99" s="71"/>
      <c r="V99" s="77">
        <v>0</v>
      </c>
    </row>
    <row r="100" spans="20:22" x14ac:dyDescent="0.25">
      <c r="T100" s="69">
        <v>25841</v>
      </c>
      <c r="U100" s="69" t="s">
        <v>37</v>
      </c>
      <c r="V100" s="77">
        <v>0</v>
      </c>
    </row>
    <row r="101" spans="20:22" x14ac:dyDescent="0.25">
      <c r="T101" s="69" t="s">
        <v>258</v>
      </c>
      <c r="U101" s="71"/>
      <c r="V101" s="77">
        <v>0</v>
      </c>
    </row>
    <row r="102" spans="20:22" x14ac:dyDescent="0.25">
      <c r="T102" s="69">
        <v>25923</v>
      </c>
      <c r="U102" s="69" t="s">
        <v>37</v>
      </c>
      <c r="V102" s="77">
        <v>0</v>
      </c>
    </row>
    <row r="103" spans="20:22" x14ac:dyDescent="0.25">
      <c r="T103" s="69" t="s">
        <v>259</v>
      </c>
      <c r="U103" s="71"/>
      <c r="V103" s="77">
        <v>0</v>
      </c>
    </row>
    <row r="104" spans="20:22" x14ac:dyDescent="0.25">
      <c r="T104" s="69">
        <v>25924</v>
      </c>
      <c r="U104" s="69" t="s">
        <v>37</v>
      </c>
      <c r="V104" s="77">
        <v>0</v>
      </c>
    </row>
    <row r="105" spans="20:22" x14ac:dyDescent="0.25">
      <c r="T105" s="69" t="s">
        <v>260</v>
      </c>
      <c r="U105" s="71"/>
      <c r="V105" s="77">
        <v>0</v>
      </c>
    </row>
    <row r="106" spans="20:22" x14ac:dyDescent="0.25">
      <c r="T106" s="69">
        <v>26044</v>
      </c>
      <c r="U106" s="69" t="s">
        <v>37</v>
      </c>
      <c r="V106" s="77">
        <v>0</v>
      </c>
    </row>
    <row r="107" spans="20:22" x14ac:dyDescent="0.25">
      <c r="T107" s="69" t="s">
        <v>261</v>
      </c>
      <c r="U107" s="71"/>
      <c r="V107" s="77">
        <v>0</v>
      </c>
    </row>
    <row r="108" spans="20:22" x14ac:dyDescent="0.25">
      <c r="T108" s="69">
        <v>26125</v>
      </c>
      <c r="U108" s="69" t="s">
        <v>37</v>
      </c>
      <c r="V108" s="77">
        <v>0</v>
      </c>
    </row>
    <row r="109" spans="20:22" x14ac:dyDescent="0.25">
      <c r="T109" s="69" t="s">
        <v>262</v>
      </c>
      <c r="U109" s="71"/>
      <c r="V109" s="77">
        <v>0</v>
      </c>
    </row>
    <row r="110" spans="20:22" x14ac:dyDescent="0.25">
      <c r="T110" s="69">
        <v>26371</v>
      </c>
      <c r="U110" s="69" t="s">
        <v>37</v>
      </c>
      <c r="V110" s="77">
        <v>0</v>
      </c>
    </row>
    <row r="111" spans="20:22" x14ac:dyDescent="0.25">
      <c r="T111" s="69" t="s">
        <v>263</v>
      </c>
      <c r="U111" s="71"/>
      <c r="V111" s="77">
        <v>0</v>
      </c>
    </row>
    <row r="112" spans="20:22" x14ac:dyDescent="0.25">
      <c r="T112" s="69">
        <v>26372</v>
      </c>
      <c r="U112" s="69" t="s">
        <v>37</v>
      </c>
      <c r="V112" s="77">
        <v>0</v>
      </c>
    </row>
    <row r="113" spans="20:22" x14ac:dyDescent="0.25">
      <c r="T113" s="69" t="s">
        <v>264</v>
      </c>
      <c r="U113" s="71"/>
      <c r="V113" s="77">
        <v>0</v>
      </c>
    </row>
    <row r="114" spans="20:22" x14ac:dyDescent="0.25">
      <c r="T114" s="69">
        <v>26436</v>
      </c>
      <c r="U114" s="69" t="s">
        <v>37</v>
      </c>
      <c r="V114" s="77">
        <v>0</v>
      </c>
    </row>
    <row r="115" spans="20:22" x14ac:dyDescent="0.25">
      <c r="T115" s="69" t="s">
        <v>265</v>
      </c>
      <c r="U115" s="71"/>
      <c r="V115" s="77">
        <v>0</v>
      </c>
    </row>
    <row r="116" spans="20:22" x14ac:dyDescent="0.25">
      <c r="T116" s="69">
        <v>26490</v>
      </c>
      <c r="U116" s="69" t="s">
        <v>37</v>
      </c>
      <c r="V116" s="77">
        <v>0</v>
      </c>
    </row>
    <row r="117" spans="20:22" x14ac:dyDescent="0.25">
      <c r="T117" s="69" t="s">
        <v>266</v>
      </c>
      <c r="U117" s="71"/>
      <c r="V117" s="77">
        <v>0</v>
      </c>
    </row>
    <row r="118" spans="20:22" x14ac:dyDescent="0.25">
      <c r="T118" s="69">
        <v>26511</v>
      </c>
      <c r="U118" s="69" t="s">
        <v>37</v>
      </c>
      <c r="V118" s="77">
        <v>0</v>
      </c>
    </row>
    <row r="119" spans="20:22" x14ac:dyDescent="0.25">
      <c r="T119" s="69" t="s">
        <v>267</v>
      </c>
      <c r="U119" s="71"/>
      <c r="V119" s="77">
        <v>0</v>
      </c>
    </row>
    <row r="120" spans="20:22" x14ac:dyDescent="0.25">
      <c r="T120" s="69">
        <v>26606</v>
      </c>
      <c r="U120" s="69" t="s">
        <v>37</v>
      </c>
      <c r="V120" s="77">
        <v>0</v>
      </c>
    </row>
    <row r="121" spans="20:22" x14ac:dyDescent="0.25">
      <c r="T121" s="69" t="s">
        <v>268</v>
      </c>
      <c r="U121" s="71"/>
      <c r="V121" s="77">
        <v>0</v>
      </c>
    </row>
    <row r="122" spans="20:22" x14ac:dyDescent="0.25">
      <c r="T122" s="69">
        <v>26635</v>
      </c>
      <c r="U122" s="69" t="s">
        <v>37</v>
      </c>
      <c r="V122" s="77">
        <v>0</v>
      </c>
    </row>
    <row r="123" spans="20:22" x14ac:dyDescent="0.25">
      <c r="T123" s="69" t="s">
        <v>269</v>
      </c>
      <c r="U123" s="71"/>
      <c r="V123" s="77">
        <v>0</v>
      </c>
    </row>
    <row r="124" spans="20:22" x14ac:dyDescent="0.25">
      <c r="T124" s="69">
        <v>26677</v>
      </c>
      <c r="U124" s="69" t="s">
        <v>37</v>
      </c>
      <c r="V124" s="77">
        <v>0</v>
      </c>
    </row>
    <row r="125" spans="20:22" x14ac:dyDescent="0.25">
      <c r="T125" s="69" t="s">
        <v>270</v>
      </c>
      <c r="U125" s="71"/>
      <c r="V125" s="77">
        <v>0</v>
      </c>
    </row>
    <row r="126" spans="20:22" x14ac:dyDescent="0.25">
      <c r="T126" s="69">
        <v>26678</v>
      </c>
      <c r="U126" s="69" t="s">
        <v>37</v>
      </c>
      <c r="V126" s="77">
        <v>0</v>
      </c>
    </row>
    <row r="127" spans="20:22" x14ac:dyDescent="0.25">
      <c r="T127" s="69" t="s">
        <v>271</v>
      </c>
      <c r="U127" s="71"/>
      <c r="V127" s="77">
        <v>0</v>
      </c>
    </row>
    <row r="128" spans="20:22" x14ac:dyDescent="0.25">
      <c r="T128" s="69">
        <v>26683</v>
      </c>
      <c r="U128" s="69" t="s">
        <v>37</v>
      </c>
      <c r="V128" s="77">
        <v>0</v>
      </c>
    </row>
    <row r="129" spans="20:22" x14ac:dyDescent="0.25">
      <c r="T129" s="69" t="s">
        <v>272</v>
      </c>
      <c r="U129" s="71"/>
      <c r="V129" s="77">
        <v>0</v>
      </c>
    </row>
    <row r="130" spans="20:22" x14ac:dyDescent="0.25">
      <c r="T130" s="69">
        <v>26719</v>
      </c>
      <c r="U130" s="69" t="s">
        <v>37</v>
      </c>
      <c r="V130" s="77">
        <v>0</v>
      </c>
    </row>
    <row r="131" spans="20:22" x14ac:dyDescent="0.25">
      <c r="T131" s="69" t="s">
        <v>273</v>
      </c>
      <c r="U131" s="71"/>
      <c r="V131" s="77">
        <v>0</v>
      </c>
    </row>
    <row r="132" spans="20:22" x14ac:dyDescent="0.25">
      <c r="T132" s="69">
        <v>26740</v>
      </c>
      <c r="U132" s="69" t="s">
        <v>37</v>
      </c>
      <c r="V132" s="77">
        <v>0</v>
      </c>
    </row>
    <row r="133" spans="20:22" x14ac:dyDescent="0.25">
      <c r="T133" s="69" t="s">
        <v>274</v>
      </c>
      <c r="U133" s="71"/>
      <c r="V133" s="77">
        <v>0</v>
      </c>
    </row>
    <row r="134" spans="20:22" x14ac:dyDescent="0.25">
      <c r="T134" s="69">
        <v>26758</v>
      </c>
      <c r="U134" s="69" t="s">
        <v>37</v>
      </c>
      <c r="V134" s="77">
        <v>0</v>
      </c>
    </row>
    <row r="135" spans="20:22" x14ac:dyDescent="0.25">
      <c r="T135" s="69" t="s">
        <v>275</v>
      </c>
      <c r="U135" s="71"/>
      <c r="V135" s="77">
        <v>0</v>
      </c>
    </row>
    <row r="136" spans="20:22" x14ac:dyDescent="0.25">
      <c r="T136" s="69">
        <v>26813</v>
      </c>
      <c r="U136" s="69" t="s">
        <v>37</v>
      </c>
      <c r="V136" s="77">
        <v>0</v>
      </c>
    </row>
    <row r="137" spans="20:22" x14ac:dyDescent="0.25">
      <c r="T137" s="69" t="s">
        <v>276</v>
      </c>
      <c r="U137" s="71"/>
      <c r="V137" s="77">
        <v>0</v>
      </c>
    </row>
    <row r="138" spans="20:22" x14ac:dyDescent="0.25">
      <c r="T138" s="69">
        <v>26816</v>
      </c>
      <c r="U138" s="69" t="s">
        <v>37</v>
      </c>
      <c r="V138" s="77">
        <v>0</v>
      </c>
    </row>
    <row r="139" spans="20:22" x14ac:dyDescent="0.25">
      <c r="T139" s="69" t="s">
        <v>277</v>
      </c>
      <c r="U139" s="71"/>
      <c r="V139" s="77">
        <v>0</v>
      </c>
    </row>
    <row r="140" spans="20:22" x14ac:dyDescent="0.25">
      <c r="T140" s="69">
        <v>26819</v>
      </c>
      <c r="U140" s="69" t="s">
        <v>37</v>
      </c>
      <c r="V140" s="77">
        <v>0</v>
      </c>
    </row>
    <row r="141" spans="20:22" x14ac:dyDescent="0.25">
      <c r="T141" s="69" t="s">
        <v>278</v>
      </c>
      <c r="U141" s="71"/>
      <c r="V141" s="77">
        <v>0</v>
      </c>
    </row>
    <row r="142" spans="20:22" x14ac:dyDescent="0.25">
      <c r="T142" s="69">
        <v>26884</v>
      </c>
      <c r="U142" s="69" t="s">
        <v>37</v>
      </c>
      <c r="V142" s="77">
        <v>0</v>
      </c>
    </row>
    <row r="143" spans="20:22" x14ac:dyDescent="0.25">
      <c r="T143" s="69" t="s">
        <v>279</v>
      </c>
      <c r="U143" s="71"/>
      <c r="V143" s="77">
        <v>0</v>
      </c>
    </row>
    <row r="144" spans="20:22" x14ac:dyDescent="0.25">
      <c r="T144" s="69">
        <v>26960</v>
      </c>
      <c r="U144" s="69" t="s">
        <v>37</v>
      </c>
      <c r="V144" s="77">
        <v>0</v>
      </c>
    </row>
    <row r="145" spans="20:22" x14ac:dyDescent="0.25">
      <c r="T145" s="69" t="s">
        <v>280</v>
      </c>
      <c r="U145" s="71"/>
      <c r="V145" s="77">
        <v>0</v>
      </c>
    </row>
    <row r="146" spans="20:22" x14ac:dyDescent="0.25">
      <c r="T146" s="69">
        <v>27047</v>
      </c>
      <c r="U146" s="69" t="s">
        <v>37</v>
      </c>
      <c r="V146" s="77">
        <v>0</v>
      </c>
    </row>
    <row r="147" spans="20:22" x14ac:dyDescent="0.25">
      <c r="T147" s="69" t="s">
        <v>281</v>
      </c>
      <c r="U147" s="71"/>
      <c r="V147" s="77">
        <v>0</v>
      </c>
    </row>
    <row r="148" spans="20:22" x14ac:dyDescent="0.25">
      <c r="T148" s="69">
        <v>27104</v>
      </c>
      <c r="U148" s="69" t="s">
        <v>37</v>
      </c>
      <c r="V148" s="77">
        <v>0</v>
      </c>
    </row>
    <row r="149" spans="20:22" x14ac:dyDescent="0.25">
      <c r="T149" s="69" t="s">
        <v>282</v>
      </c>
      <c r="U149" s="71"/>
      <c r="V149" s="77">
        <v>0</v>
      </c>
    </row>
    <row r="150" spans="20:22" x14ac:dyDescent="0.25">
      <c r="T150" s="69">
        <v>27161</v>
      </c>
      <c r="U150" s="69" t="s">
        <v>37</v>
      </c>
      <c r="V150" s="77">
        <v>0</v>
      </c>
    </row>
    <row r="151" spans="20:22" x14ac:dyDescent="0.25">
      <c r="T151" s="69" t="s">
        <v>283</v>
      </c>
      <c r="U151" s="71"/>
      <c r="V151" s="77">
        <v>0</v>
      </c>
    </row>
    <row r="152" spans="20:22" x14ac:dyDescent="0.25">
      <c r="T152" s="69">
        <v>27252</v>
      </c>
      <c r="U152" s="69" t="s">
        <v>37</v>
      </c>
      <c r="V152" s="77">
        <v>0</v>
      </c>
    </row>
    <row r="153" spans="20:22" x14ac:dyDescent="0.25">
      <c r="T153" s="69" t="s">
        <v>284</v>
      </c>
      <c r="U153" s="71"/>
      <c r="V153" s="77">
        <v>0</v>
      </c>
    </row>
    <row r="154" spans="20:22" x14ac:dyDescent="0.25">
      <c r="T154" s="69">
        <v>27291</v>
      </c>
      <c r="U154" s="69" t="s">
        <v>37</v>
      </c>
      <c r="V154" s="77">
        <v>0</v>
      </c>
    </row>
    <row r="155" spans="20:22" x14ac:dyDescent="0.25">
      <c r="T155" s="69" t="s">
        <v>285</v>
      </c>
      <c r="U155" s="71"/>
      <c r="V155" s="77">
        <v>0</v>
      </c>
    </row>
    <row r="156" spans="20:22" x14ac:dyDescent="0.25">
      <c r="T156" s="69">
        <v>27293</v>
      </c>
      <c r="U156" s="69" t="s">
        <v>37</v>
      </c>
      <c r="V156" s="77">
        <v>0</v>
      </c>
    </row>
    <row r="157" spans="20:22" x14ac:dyDescent="0.25">
      <c r="T157" s="69" t="s">
        <v>286</v>
      </c>
      <c r="U157" s="71"/>
      <c r="V157" s="77">
        <v>0</v>
      </c>
    </row>
    <row r="158" spans="20:22" x14ac:dyDescent="0.25">
      <c r="T158" s="69">
        <v>27334</v>
      </c>
      <c r="U158" s="69" t="s">
        <v>37</v>
      </c>
      <c r="V158" s="77">
        <v>0</v>
      </c>
    </row>
    <row r="159" spans="20:22" x14ac:dyDescent="0.25">
      <c r="T159" s="69" t="s">
        <v>287</v>
      </c>
      <c r="U159" s="71"/>
      <c r="V159" s="77">
        <v>0</v>
      </c>
    </row>
    <row r="160" spans="20:22" x14ac:dyDescent="0.25">
      <c r="T160" s="69">
        <v>27340</v>
      </c>
      <c r="U160" s="69" t="s">
        <v>37</v>
      </c>
      <c r="V160" s="77">
        <v>0</v>
      </c>
    </row>
    <row r="161" spans="20:22" x14ac:dyDescent="0.25">
      <c r="T161" s="69" t="s">
        <v>288</v>
      </c>
      <c r="U161" s="71"/>
      <c r="V161" s="77">
        <v>0</v>
      </c>
    </row>
    <row r="162" spans="20:22" x14ac:dyDescent="0.25">
      <c r="T162" s="69">
        <v>27342</v>
      </c>
      <c r="U162" s="69" t="s">
        <v>37</v>
      </c>
      <c r="V162" s="77">
        <v>0</v>
      </c>
    </row>
    <row r="163" spans="20:22" x14ac:dyDescent="0.25">
      <c r="T163" s="69" t="s">
        <v>289</v>
      </c>
      <c r="U163" s="71"/>
      <c r="V163" s="77">
        <v>0</v>
      </c>
    </row>
    <row r="164" spans="20:22" x14ac:dyDescent="0.25">
      <c r="T164" s="69">
        <v>27344</v>
      </c>
      <c r="U164" s="69" t="s">
        <v>37</v>
      </c>
      <c r="V164" s="77">
        <v>0</v>
      </c>
    </row>
    <row r="165" spans="20:22" x14ac:dyDescent="0.25">
      <c r="T165" s="69" t="s">
        <v>290</v>
      </c>
      <c r="U165" s="71"/>
      <c r="V165" s="77">
        <v>0</v>
      </c>
    </row>
    <row r="166" spans="20:22" x14ac:dyDescent="0.25">
      <c r="T166" s="69">
        <v>27349</v>
      </c>
      <c r="U166" s="69" t="s">
        <v>37</v>
      </c>
      <c r="V166" s="77">
        <v>0</v>
      </c>
    </row>
    <row r="167" spans="20:22" x14ac:dyDescent="0.25">
      <c r="T167" s="69" t="s">
        <v>291</v>
      </c>
      <c r="U167" s="71"/>
      <c r="V167" s="77">
        <v>0</v>
      </c>
    </row>
    <row r="168" spans="20:22" x14ac:dyDescent="0.25">
      <c r="T168" s="69">
        <v>27370</v>
      </c>
      <c r="U168" s="69" t="s">
        <v>37</v>
      </c>
      <c r="V168" s="77">
        <v>0</v>
      </c>
    </row>
    <row r="169" spans="20:22" x14ac:dyDescent="0.25">
      <c r="T169" s="69" t="s">
        <v>292</v>
      </c>
      <c r="U169" s="71"/>
      <c r="V169" s="77">
        <v>0</v>
      </c>
    </row>
    <row r="170" spans="20:22" x14ac:dyDescent="0.25">
      <c r="T170" s="69">
        <v>27371</v>
      </c>
      <c r="U170" s="69" t="s">
        <v>37</v>
      </c>
      <c r="V170" s="77">
        <v>0</v>
      </c>
    </row>
    <row r="171" spans="20:22" x14ac:dyDescent="0.25">
      <c r="T171" s="69" t="s">
        <v>293</v>
      </c>
      <c r="U171" s="71"/>
      <c r="V171" s="77">
        <v>0</v>
      </c>
    </row>
    <row r="172" spans="20:22" x14ac:dyDescent="0.25">
      <c r="T172" s="69">
        <v>27377</v>
      </c>
      <c r="U172" s="69" t="s">
        <v>37</v>
      </c>
      <c r="V172" s="77">
        <v>0</v>
      </c>
    </row>
    <row r="173" spans="20:22" x14ac:dyDescent="0.25">
      <c r="T173" s="69" t="s">
        <v>294</v>
      </c>
      <c r="U173" s="71"/>
      <c r="V173" s="77">
        <v>0</v>
      </c>
    </row>
    <row r="174" spans="20:22" x14ac:dyDescent="0.25">
      <c r="T174" s="69">
        <v>27420</v>
      </c>
      <c r="U174" s="69" t="s">
        <v>37</v>
      </c>
      <c r="V174" s="77">
        <v>0</v>
      </c>
    </row>
    <row r="175" spans="20:22" x14ac:dyDescent="0.25">
      <c r="T175" s="69" t="s">
        <v>295</v>
      </c>
      <c r="U175" s="71"/>
      <c r="V175" s="77">
        <v>0</v>
      </c>
    </row>
    <row r="176" spans="20:22" x14ac:dyDescent="0.25">
      <c r="T176" s="69">
        <v>27495</v>
      </c>
      <c r="U176" s="69" t="s">
        <v>37</v>
      </c>
      <c r="V176" s="77">
        <v>0</v>
      </c>
    </row>
    <row r="177" spans="20:22" x14ac:dyDescent="0.25">
      <c r="T177" s="69" t="s">
        <v>296</v>
      </c>
      <c r="U177" s="71"/>
      <c r="V177" s="77">
        <v>0</v>
      </c>
    </row>
    <row r="178" spans="20:22" x14ac:dyDescent="0.25">
      <c r="T178" s="69">
        <v>27496</v>
      </c>
      <c r="U178" s="69" t="s">
        <v>37</v>
      </c>
      <c r="V178" s="77">
        <v>0</v>
      </c>
    </row>
    <row r="179" spans="20:22" x14ac:dyDescent="0.25">
      <c r="T179" s="69" t="s">
        <v>297</v>
      </c>
      <c r="U179" s="71"/>
      <c r="V179" s="77">
        <v>0</v>
      </c>
    </row>
    <row r="180" spans="20:22" x14ac:dyDescent="0.25">
      <c r="T180" s="69">
        <v>27579</v>
      </c>
      <c r="U180" s="69" t="s">
        <v>37</v>
      </c>
      <c r="V180" s="77">
        <v>0</v>
      </c>
    </row>
    <row r="181" spans="20:22" x14ac:dyDescent="0.25">
      <c r="T181" s="69" t="s">
        <v>298</v>
      </c>
      <c r="U181" s="71"/>
      <c r="V181" s="77">
        <v>0</v>
      </c>
    </row>
    <row r="182" spans="20:22" x14ac:dyDescent="0.25">
      <c r="T182" s="69">
        <v>27583</v>
      </c>
      <c r="U182" s="69" t="s">
        <v>37</v>
      </c>
      <c r="V182" s="77">
        <v>0</v>
      </c>
    </row>
    <row r="183" spans="20:22" x14ac:dyDescent="0.25">
      <c r="T183" s="69" t="s">
        <v>299</v>
      </c>
      <c r="U183" s="71"/>
      <c r="V183" s="77">
        <v>0</v>
      </c>
    </row>
    <row r="184" spans="20:22" x14ac:dyDescent="0.25">
      <c r="T184" s="69">
        <v>27600</v>
      </c>
      <c r="U184" s="69" t="s">
        <v>37</v>
      </c>
      <c r="V184" s="77">
        <v>0</v>
      </c>
    </row>
    <row r="185" spans="20:22" x14ac:dyDescent="0.25">
      <c r="T185" s="69" t="s">
        <v>300</v>
      </c>
      <c r="U185" s="71"/>
      <c r="V185" s="77">
        <v>0</v>
      </c>
    </row>
    <row r="186" spans="20:22" x14ac:dyDescent="0.25">
      <c r="T186" s="69">
        <v>27651</v>
      </c>
      <c r="U186" s="69" t="s">
        <v>37</v>
      </c>
      <c r="V186" s="77">
        <v>0</v>
      </c>
    </row>
    <row r="187" spans="20:22" x14ac:dyDescent="0.25">
      <c r="T187" s="69" t="s">
        <v>301</v>
      </c>
      <c r="U187" s="71"/>
      <c r="V187" s="77">
        <v>0</v>
      </c>
    </row>
    <row r="188" spans="20:22" x14ac:dyDescent="0.25">
      <c r="T188" s="69" t="s">
        <v>41</v>
      </c>
      <c r="U188" s="69" t="s">
        <v>37</v>
      </c>
      <c r="V188" s="77">
        <v>20829116</v>
      </c>
    </row>
    <row r="189" spans="20:22" x14ac:dyDescent="0.25">
      <c r="T189" s="73"/>
      <c r="U189" s="70" t="s">
        <v>65</v>
      </c>
      <c r="V189" s="78">
        <v>3446921</v>
      </c>
    </row>
    <row r="190" spans="20:22" x14ac:dyDescent="0.25">
      <c r="T190" s="69" t="s">
        <v>302</v>
      </c>
      <c r="U190" s="71"/>
      <c r="V190" s="77">
        <v>24276037</v>
      </c>
    </row>
    <row r="191" spans="20:22" x14ac:dyDescent="0.25">
      <c r="T191" s="69" t="s">
        <v>72</v>
      </c>
      <c r="U191" s="69" t="s">
        <v>37</v>
      </c>
      <c r="V191" s="77">
        <v>8472733</v>
      </c>
    </row>
    <row r="192" spans="20:22" x14ac:dyDescent="0.25">
      <c r="T192" s="73"/>
      <c r="U192" s="70" t="s">
        <v>65</v>
      </c>
      <c r="V192" s="78">
        <v>157671</v>
      </c>
    </row>
    <row r="193" spans="20:22" x14ac:dyDescent="0.25">
      <c r="T193" s="69" t="s">
        <v>303</v>
      </c>
      <c r="U193" s="71"/>
      <c r="V193" s="77">
        <v>8630404</v>
      </c>
    </row>
    <row r="194" spans="20:22" x14ac:dyDescent="0.25">
      <c r="T194" s="69" t="s">
        <v>88</v>
      </c>
      <c r="U194" s="69" t="s">
        <v>37</v>
      </c>
      <c r="V194" s="77">
        <v>1226718</v>
      </c>
    </row>
    <row r="195" spans="20:22" x14ac:dyDescent="0.25">
      <c r="T195" s="69" t="s">
        <v>304</v>
      </c>
      <c r="U195" s="71"/>
      <c r="V195" s="77">
        <v>1226718</v>
      </c>
    </row>
    <row r="196" spans="20:22" x14ac:dyDescent="0.25">
      <c r="T196" s="69" t="s">
        <v>49</v>
      </c>
      <c r="U196" s="69" t="s">
        <v>37</v>
      </c>
      <c r="V196" s="77">
        <v>6642508</v>
      </c>
    </row>
    <row r="197" spans="20:22" x14ac:dyDescent="0.25">
      <c r="T197" s="73"/>
      <c r="U197" s="70" t="s">
        <v>65</v>
      </c>
      <c r="V197" s="78">
        <v>157264</v>
      </c>
    </row>
    <row r="198" spans="20:22" x14ac:dyDescent="0.25">
      <c r="T198" s="69" t="s">
        <v>305</v>
      </c>
      <c r="U198" s="71"/>
      <c r="V198" s="77">
        <v>6799772</v>
      </c>
    </row>
    <row r="199" spans="20:22" x14ac:dyDescent="0.25">
      <c r="T199" s="74">
        <v>37073</v>
      </c>
      <c r="U199" s="69" t="s">
        <v>306</v>
      </c>
      <c r="V199" s="77">
        <v>0</v>
      </c>
    </row>
    <row r="200" spans="20:22" x14ac:dyDescent="0.25">
      <c r="T200" s="69" t="s">
        <v>307</v>
      </c>
      <c r="U200" s="71"/>
      <c r="V200" s="77">
        <v>0</v>
      </c>
    </row>
    <row r="201" spans="20:22" x14ac:dyDescent="0.25">
      <c r="T201" s="69" t="s">
        <v>306</v>
      </c>
      <c r="U201" s="69" t="s">
        <v>37</v>
      </c>
      <c r="V201" s="77"/>
    </row>
    <row r="202" spans="20:22" x14ac:dyDescent="0.25">
      <c r="T202" s="69" t="s">
        <v>308</v>
      </c>
      <c r="U202" s="71"/>
      <c r="V202" s="77"/>
    </row>
    <row r="203" spans="20:22" x14ac:dyDescent="0.25">
      <c r="T203" s="75" t="s">
        <v>309</v>
      </c>
      <c r="U203" s="76"/>
      <c r="V203" s="79">
        <v>40932931</v>
      </c>
    </row>
  </sheetData>
  <phoneticPr fontId="0" type="noConversion"/>
  <pageMargins left="0.75" right="0.75" top="1" bottom="1" header="0.5" footer="0.5"/>
  <pageSetup scale="75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38"/>
  <sheetViews>
    <sheetView tabSelected="1" topLeftCell="A61" workbookViewId="0">
      <selection activeCell="K69" sqref="K69"/>
    </sheetView>
  </sheetViews>
  <sheetFormatPr defaultColWidth="9.109375" defaultRowHeight="15.6" x14ac:dyDescent="0.3"/>
  <cols>
    <col min="1" max="1" width="9.5546875" style="2" customWidth="1"/>
    <col min="2" max="2" width="11.88671875" style="5" customWidth="1"/>
    <col min="3" max="3" width="10.33203125" style="27" customWidth="1"/>
    <col min="4" max="4" width="7.44140625" style="27" customWidth="1"/>
    <col min="5" max="5" width="10.88671875" style="27" customWidth="1"/>
    <col min="6" max="6" width="16.33203125" style="7" customWidth="1"/>
    <col min="7" max="7" width="12.88671875" style="2" hidden="1" customWidth="1"/>
    <col min="8" max="8" width="8.88671875" style="2" hidden="1" customWidth="1"/>
    <col min="9" max="9" width="16.6640625" style="2" bestFit="1" customWidth="1"/>
    <col min="10" max="10" width="16.44140625" style="2" customWidth="1"/>
    <col min="11" max="11" width="11.33203125" style="2" bestFit="1" customWidth="1"/>
    <col min="12" max="12" width="10.6640625" style="2" bestFit="1" customWidth="1"/>
    <col min="13" max="16384" width="9.109375" style="2"/>
  </cols>
  <sheetData>
    <row r="1" spans="1:13" x14ac:dyDescent="0.3">
      <c r="M1" s="8"/>
    </row>
    <row r="2" spans="1:13" x14ac:dyDescent="0.3">
      <c r="A2" s="2" t="s">
        <v>9</v>
      </c>
      <c r="I2" s="8"/>
    </row>
    <row r="3" spans="1:13" x14ac:dyDescent="0.3">
      <c r="A3" s="1"/>
    </row>
    <row r="4" spans="1:13" x14ac:dyDescent="0.3">
      <c r="B4" s="4" t="s">
        <v>10</v>
      </c>
      <c r="C4" s="28" t="s">
        <v>11</v>
      </c>
      <c r="D4" s="28"/>
      <c r="E4" s="28"/>
    </row>
    <row r="5" spans="1:13" x14ac:dyDescent="0.3">
      <c r="B5" s="4" t="s">
        <v>0</v>
      </c>
      <c r="C5" s="29"/>
      <c r="D5" s="29"/>
      <c r="E5" s="29"/>
    </row>
    <row r="6" spans="1:13" x14ac:dyDescent="0.3">
      <c r="B6" s="4" t="s">
        <v>1</v>
      </c>
      <c r="C6" s="29"/>
      <c r="D6" s="29"/>
      <c r="E6" s="29"/>
    </row>
    <row r="7" spans="1:13" x14ac:dyDescent="0.3">
      <c r="B7" s="4" t="s">
        <v>3</v>
      </c>
      <c r="C7" s="29"/>
      <c r="D7" s="29"/>
      <c r="E7" s="29"/>
    </row>
    <row r="8" spans="1:13" x14ac:dyDescent="0.3">
      <c r="B8" s="4" t="s">
        <v>4</v>
      </c>
      <c r="C8" s="29"/>
      <c r="D8" s="29"/>
      <c r="E8" s="29"/>
    </row>
    <row r="9" spans="1:13" x14ac:dyDescent="0.3">
      <c r="B9" s="4" t="s">
        <v>5</v>
      </c>
      <c r="C9" s="29"/>
      <c r="D9" s="29"/>
      <c r="E9" s="29"/>
    </row>
    <row r="10" spans="1:13" x14ac:dyDescent="0.3">
      <c r="B10" s="4" t="s">
        <v>2</v>
      </c>
      <c r="C10" s="29" t="s">
        <v>7</v>
      </c>
      <c r="D10" s="29"/>
      <c r="E10" s="29"/>
    </row>
    <row r="11" spans="1:13" x14ac:dyDescent="0.3">
      <c r="B11" s="4" t="s">
        <v>6</v>
      </c>
      <c r="C11" s="29" t="s">
        <v>8</v>
      </c>
      <c r="D11" s="29"/>
      <c r="E11" s="29"/>
      <c r="F11" s="9"/>
    </row>
    <row r="12" spans="1:13" x14ac:dyDescent="0.3">
      <c r="A12" s="109" t="s">
        <v>26</v>
      </c>
      <c r="B12" s="109"/>
      <c r="C12" s="109"/>
      <c r="D12" s="109"/>
      <c r="E12" s="109"/>
      <c r="F12" s="109"/>
      <c r="G12" s="109"/>
      <c r="H12" s="109"/>
      <c r="I12" s="109"/>
      <c r="J12" s="109"/>
    </row>
    <row r="13" spans="1:13" ht="15.75" customHeight="1" x14ac:dyDescent="0.25">
      <c r="A13" s="110" t="s">
        <v>28</v>
      </c>
      <c r="B13" s="110"/>
      <c r="C13" s="110"/>
      <c r="D13" s="110"/>
      <c r="E13" s="110"/>
      <c r="F13" s="110"/>
      <c r="G13" s="110"/>
      <c r="H13" s="110"/>
      <c r="I13" s="110"/>
      <c r="J13" s="110"/>
    </row>
    <row r="14" spans="1:13" ht="15" customHeight="1" x14ac:dyDescent="0.25">
      <c r="A14" s="111" t="s">
        <v>27</v>
      </c>
      <c r="B14" s="111"/>
      <c r="C14" s="111"/>
      <c r="D14" s="111"/>
      <c r="E14" s="111"/>
      <c r="F14" s="111"/>
      <c r="G14" s="111"/>
      <c r="H14" s="111"/>
      <c r="I14" s="111"/>
      <c r="J14" s="111"/>
    </row>
    <row r="15" spans="1:13" ht="16.2" thickBot="1" x14ac:dyDescent="0.35">
      <c r="B15" s="4"/>
      <c r="C15" s="29"/>
      <c r="D15" s="29"/>
      <c r="E15" s="29"/>
      <c r="F15" s="9"/>
    </row>
    <row r="16" spans="1:13" s="57" customFormat="1" ht="40.200000000000003" thickBot="1" x14ac:dyDescent="0.3">
      <c r="A16" s="65" t="s">
        <v>17</v>
      </c>
      <c r="B16" s="66" t="s">
        <v>18</v>
      </c>
      <c r="C16" s="66" t="s">
        <v>19</v>
      </c>
      <c r="D16" s="66" t="s">
        <v>321</v>
      </c>
      <c r="E16" s="66" t="s">
        <v>322</v>
      </c>
      <c r="F16" s="66" t="s">
        <v>25</v>
      </c>
      <c r="G16" s="66"/>
      <c r="H16" s="66"/>
      <c r="I16" s="97" t="s">
        <v>24</v>
      </c>
      <c r="J16" s="67" t="s">
        <v>323</v>
      </c>
    </row>
    <row r="17" spans="1:13" ht="13.8" x14ac:dyDescent="0.25">
      <c r="A17" s="83">
        <v>35309</v>
      </c>
      <c r="B17" s="84">
        <v>28756</v>
      </c>
      <c r="C17" s="30">
        <v>1.57</v>
      </c>
      <c r="D17" s="30"/>
      <c r="E17" s="30"/>
      <c r="F17" s="12">
        <f>+C17*B17</f>
        <v>45146.92</v>
      </c>
      <c r="G17" s="14">
        <f>+F17*0.83</f>
        <v>37471.943599999999</v>
      </c>
      <c r="H17" s="14"/>
      <c r="I17" s="98">
        <f>+B17*C17</f>
        <v>45146.92</v>
      </c>
      <c r="J17" s="58">
        <f>0.05*(+F17-I17)</f>
        <v>0</v>
      </c>
      <c r="M17" s="3"/>
    </row>
    <row r="18" spans="1:13" ht="13.8" x14ac:dyDescent="0.25">
      <c r="A18" s="83">
        <v>35339</v>
      </c>
      <c r="B18" s="84">
        <v>34370</v>
      </c>
      <c r="C18" s="43">
        <v>2.0699999999999998</v>
      </c>
      <c r="D18" s="43"/>
      <c r="E18" s="43"/>
      <c r="F18" s="102">
        <f t="shared" ref="F18:F72" si="0">+C18*B18</f>
        <v>71145.899999999994</v>
      </c>
      <c r="G18" s="59">
        <f t="shared" ref="G18:G72" si="1">+F18*0.83</f>
        <v>59051.096999999994</v>
      </c>
      <c r="H18" s="59"/>
      <c r="I18" s="99">
        <f>IF(B18&lt;$B$18,B18*$C$18,(B18*$C$18)+(B18-$B$18)*C18)</f>
        <v>71145.899999999994</v>
      </c>
      <c r="J18" s="58">
        <f t="shared" ref="J18:J72" si="2">0.05*(+F18-I18)</f>
        <v>0</v>
      </c>
      <c r="M18" s="3"/>
    </row>
    <row r="19" spans="1:13" ht="13.8" x14ac:dyDescent="0.25">
      <c r="A19" s="83">
        <v>35370</v>
      </c>
      <c r="B19" s="84">
        <v>31721</v>
      </c>
      <c r="C19" s="30">
        <v>2.5299999999999998</v>
      </c>
      <c r="D19" s="30">
        <f>IF(C19&lt;$C$18,C19,$C$18)</f>
        <v>2.0699999999999998</v>
      </c>
      <c r="E19" s="93">
        <f t="shared" ref="E19:E72" si="3">IF(+B19-$B$18&gt;0,B19-B$18,0)</f>
        <v>0</v>
      </c>
      <c r="F19" s="12">
        <f t="shared" si="0"/>
        <v>80254.12999999999</v>
      </c>
      <c r="G19" s="14">
        <f t="shared" si="1"/>
        <v>66610.927899999995</v>
      </c>
      <c r="H19" s="14"/>
      <c r="I19" s="98">
        <f>IF(E19&gt;0,(+$B$18*D19)+(E19*C19),B19*D19)</f>
        <v>65662.47</v>
      </c>
      <c r="J19" s="58">
        <f t="shared" si="2"/>
        <v>729.58299999999952</v>
      </c>
      <c r="K19" s="94">
        <f>+B19*D19</f>
        <v>65662.47</v>
      </c>
      <c r="M19" s="3"/>
    </row>
    <row r="20" spans="1:13" ht="13.8" x14ac:dyDescent="0.25">
      <c r="A20" s="83">
        <v>35400</v>
      </c>
      <c r="B20" s="84">
        <v>34357</v>
      </c>
      <c r="C20" s="30">
        <v>3.69</v>
      </c>
      <c r="D20" s="30">
        <f t="shared" ref="D20:D72" si="4">IF(C20&lt;$C$18,C20,$C$18)</f>
        <v>2.0699999999999998</v>
      </c>
      <c r="E20" s="93">
        <f t="shared" si="3"/>
        <v>0</v>
      </c>
      <c r="F20" s="12">
        <f t="shared" si="0"/>
        <v>126777.33</v>
      </c>
      <c r="G20" s="14">
        <f t="shared" si="1"/>
        <v>105225.1839</v>
      </c>
      <c r="H20" s="14"/>
      <c r="I20" s="98">
        <f>IF(E20&gt;0,(+$B$18*D20)+(E20*C20),B20*D20)</f>
        <v>71118.989999999991</v>
      </c>
      <c r="J20" s="58">
        <f t="shared" si="2"/>
        <v>2782.9170000000008</v>
      </c>
      <c r="M20" s="3"/>
    </row>
    <row r="21" spans="1:13" ht="13.8" x14ac:dyDescent="0.25">
      <c r="A21" s="83">
        <v>35431</v>
      </c>
      <c r="B21" s="84">
        <v>32391</v>
      </c>
      <c r="C21" s="30">
        <v>3.12</v>
      </c>
      <c r="D21" s="30">
        <f t="shared" si="4"/>
        <v>2.0699999999999998</v>
      </c>
      <c r="E21" s="93">
        <f t="shared" si="3"/>
        <v>0</v>
      </c>
      <c r="F21" s="12">
        <f t="shared" si="0"/>
        <v>101059.92</v>
      </c>
      <c r="G21" s="14">
        <f t="shared" si="1"/>
        <v>83879.733599999992</v>
      </c>
      <c r="H21" s="14"/>
      <c r="I21" s="98">
        <f>IF(E21&gt;0,(+$B$18*D21)+(E21*C21),B21*D21)</f>
        <v>67049.37</v>
      </c>
      <c r="J21" s="58">
        <f t="shared" si="2"/>
        <v>1700.5275000000001</v>
      </c>
      <c r="M21" s="3"/>
    </row>
    <row r="22" spans="1:13" ht="13.8" x14ac:dyDescent="0.25">
      <c r="A22" s="83">
        <v>35462</v>
      </c>
      <c r="B22" s="84">
        <v>34430</v>
      </c>
      <c r="C22" s="30">
        <v>2.02</v>
      </c>
      <c r="D22" s="30">
        <f t="shared" si="4"/>
        <v>2.02</v>
      </c>
      <c r="E22" s="93">
        <f t="shared" si="3"/>
        <v>60</v>
      </c>
      <c r="F22" s="12">
        <f t="shared" si="0"/>
        <v>69548.600000000006</v>
      </c>
      <c r="G22" s="14">
        <f t="shared" si="1"/>
        <v>57725.338000000003</v>
      </c>
      <c r="H22" s="14"/>
      <c r="I22" s="98">
        <f>IF(E22&gt;0,(+$B$18*D22)+(E22*C22),B22*D22)</f>
        <v>69548.599999999991</v>
      </c>
      <c r="J22" s="58">
        <f t="shared" si="2"/>
        <v>7.2759576141834263E-13</v>
      </c>
      <c r="K22" s="94">
        <f>(B18*C18)+(E22*C22)</f>
        <v>71267.099999999991</v>
      </c>
      <c r="L22" s="94">
        <f>+B22*D22</f>
        <v>69548.600000000006</v>
      </c>
      <c r="M22" s="3"/>
    </row>
    <row r="23" spans="1:13" ht="13.8" x14ac:dyDescent="0.25">
      <c r="A23" s="83">
        <v>35490</v>
      </c>
      <c r="B23" s="84">
        <v>31922</v>
      </c>
      <c r="C23" s="30">
        <v>1.67</v>
      </c>
      <c r="D23" s="30">
        <f t="shared" si="4"/>
        <v>1.67</v>
      </c>
      <c r="E23" s="93">
        <f t="shared" si="3"/>
        <v>0</v>
      </c>
      <c r="F23" s="12">
        <f t="shared" si="0"/>
        <v>53309.74</v>
      </c>
      <c r="G23" s="14">
        <f t="shared" si="1"/>
        <v>44247.084199999998</v>
      </c>
      <c r="H23" s="14"/>
      <c r="I23" s="98">
        <f t="shared" ref="I23:I72" si="5">IF(E23&gt;0,(+$B$18*D23)+(E23*C23),B23*D23)</f>
        <v>53309.74</v>
      </c>
      <c r="J23" s="58">
        <f t="shared" si="2"/>
        <v>0</v>
      </c>
      <c r="M23" s="3"/>
    </row>
    <row r="24" spans="1:13" ht="13.8" x14ac:dyDescent="0.25">
      <c r="A24" s="83">
        <v>35521</v>
      </c>
      <c r="B24" s="84">
        <v>32532</v>
      </c>
      <c r="C24" s="30">
        <v>1.8</v>
      </c>
      <c r="D24" s="30">
        <f t="shared" si="4"/>
        <v>1.8</v>
      </c>
      <c r="E24" s="93">
        <f t="shared" si="3"/>
        <v>0</v>
      </c>
      <c r="F24" s="12">
        <f t="shared" si="0"/>
        <v>58557.599999999999</v>
      </c>
      <c r="G24" s="14">
        <f t="shared" si="1"/>
        <v>48602.807999999997</v>
      </c>
      <c r="H24" s="14"/>
      <c r="I24" s="98">
        <f t="shared" si="5"/>
        <v>58557.599999999999</v>
      </c>
      <c r="J24" s="58">
        <f t="shared" si="2"/>
        <v>0</v>
      </c>
      <c r="M24" s="3"/>
    </row>
    <row r="25" spans="1:13" ht="13.8" x14ac:dyDescent="0.25">
      <c r="A25" s="83">
        <v>35551</v>
      </c>
      <c r="B25" s="84">
        <v>32343</v>
      </c>
      <c r="C25" s="30">
        <v>1.94</v>
      </c>
      <c r="D25" s="30">
        <f t="shared" si="4"/>
        <v>1.94</v>
      </c>
      <c r="E25" s="93">
        <f t="shared" si="3"/>
        <v>0</v>
      </c>
      <c r="F25" s="12">
        <f t="shared" si="0"/>
        <v>62745.42</v>
      </c>
      <c r="G25" s="14">
        <f t="shared" si="1"/>
        <v>52078.698599999996</v>
      </c>
      <c r="H25" s="14"/>
      <c r="I25" s="98">
        <f t="shared" si="5"/>
        <v>62745.42</v>
      </c>
      <c r="J25" s="58">
        <f t="shared" si="2"/>
        <v>0</v>
      </c>
      <c r="M25" s="3"/>
    </row>
    <row r="26" spans="1:13" ht="13.8" x14ac:dyDescent="0.25">
      <c r="A26" s="83">
        <v>35582</v>
      </c>
      <c r="B26" s="84">
        <v>30608</v>
      </c>
      <c r="C26" s="30">
        <v>1.97</v>
      </c>
      <c r="D26" s="30">
        <f t="shared" si="4"/>
        <v>1.97</v>
      </c>
      <c r="E26" s="93">
        <f t="shared" si="3"/>
        <v>0</v>
      </c>
      <c r="F26" s="12">
        <f t="shared" si="0"/>
        <v>60297.760000000002</v>
      </c>
      <c r="G26" s="14">
        <f t="shared" si="1"/>
        <v>50047.140800000001</v>
      </c>
      <c r="H26" s="14"/>
      <c r="I26" s="98">
        <f t="shared" si="5"/>
        <v>60297.760000000002</v>
      </c>
      <c r="J26" s="58">
        <f t="shared" si="2"/>
        <v>0</v>
      </c>
      <c r="M26" s="3"/>
    </row>
    <row r="27" spans="1:13" ht="13.8" x14ac:dyDescent="0.25">
      <c r="A27" s="83">
        <v>35612</v>
      </c>
      <c r="B27" s="84">
        <v>31716</v>
      </c>
      <c r="C27" s="30">
        <v>2.0099999999999998</v>
      </c>
      <c r="D27" s="30">
        <f t="shared" si="4"/>
        <v>2.0099999999999998</v>
      </c>
      <c r="E27" s="93">
        <f t="shared" si="3"/>
        <v>0</v>
      </c>
      <c r="F27" s="12">
        <f t="shared" si="0"/>
        <v>63749.159999999996</v>
      </c>
      <c r="G27" s="14">
        <f t="shared" si="1"/>
        <v>52911.802799999998</v>
      </c>
      <c r="H27" s="14"/>
      <c r="I27" s="98">
        <f t="shared" si="5"/>
        <v>63749.159999999996</v>
      </c>
      <c r="J27" s="58">
        <f t="shared" si="2"/>
        <v>0</v>
      </c>
      <c r="M27" s="3"/>
    </row>
    <row r="28" spans="1:13" ht="13.8" x14ac:dyDescent="0.25">
      <c r="A28" s="83">
        <v>35643</v>
      </c>
      <c r="B28" s="84">
        <v>32567</v>
      </c>
      <c r="C28" s="30">
        <v>2.0699999999999998</v>
      </c>
      <c r="D28" s="30">
        <f t="shared" si="4"/>
        <v>2.0699999999999998</v>
      </c>
      <c r="E28" s="93">
        <f t="shared" si="3"/>
        <v>0</v>
      </c>
      <c r="F28" s="12">
        <f t="shared" si="0"/>
        <v>67413.689999999988</v>
      </c>
      <c r="G28" s="14">
        <f t="shared" si="1"/>
        <v>55953.362699999991</v>
      </c>
      <c r="H28" s="14"/>
      <c r="I28" s="98">
        <f t="shared" si="5"/>
        <v>67413.689999999988</v>
      </c>
      <c r="J28" s="58">
        <f t="shared" si="2"/>
        <v>0</v>
      </c>
      <c r="M28" s="3"/>
    </row>
    <row r="29" spans="1:13" ht="13.8" x14ac:dyDescent="0.25">
      <c r="A29" s="83">
        <v>35674</v>
      </c>
      <c r="B29" s="84">
        <v>29520</v>
      </c>
      <c r="C29" s="30">
        <v>2.67</v>
      </c>
      <c r="D29" s="30">
        <f t="shared" si="4"/>
        <v>2.0699999999999998</v>
      </c>
      <c r="E29" s="93">
        <f t="shared" si="3"/>
        <v>0</v>
      </c>
      <c r="F29" s="12">
        <f t="shared" si="0"/>
        <v>78818.399999999994</v>
      </c>
      <c r="G29" s="14">
        <f t="shared" si="1"/>
        <v>65419.27199999999</v>
      </c>
      <c r="H29" s="14"/>
      <c r="I29" s="98">
        <f t="shared" si="5"/>
        <v>61106.399999999994</v>
      </c>
      <c r="J29" s="58">
        <f t="shared" si="2"/>
        <v>885.6</v>
      </c>
      <c r="M29" s="3"/>
    </row>
    <row r="30" spans="1:13" ht="13.8" x14ac:dyDescent="0.25">
      <c r="A30" s="83">
        <v>35704</v>
      </c>
      <c r="B30" s="84">
        <v>35165</v>
      </c>
      <c r="C30" s="30">
        <v>2.82</v>
      </c>
      <c r="D30" s="30">
        <f t="shared" si="4"/>
        <v>2.0699999999999998</v>
      </c>
      <c r="E30" s="93">
        <f t="shared" si="3"/>
        <v>795</v>
      </c>
      <c r="F30" s="12">
        <f t="shared" si="0"/>
        <v>99165.299999999988</v>
      </c>
      <c r="G30" s="14">
        <f t="shared" si="1"/>
        <v>82307.198999999993</v>
      </c>
      <c r="H30" s="14"/>
      <c r="I30" s="98">
        <f t="shared" si="5"/>
        <v>73387.799999999988</v>
      </c>
      <c r="J30" s="58">
        <f t="shared" si="2"/>
        <v>1288.875</v>
      </c>
      <c r="M30" s="3"/>
    </row>
    <row r="31" spans="1:13" ht="13.8" x14ac:dyDescent="0.25">
      <c r="A31" s="83">
        <v>35735</v>
      </c>
      <c r="B31" s="84">
        <v>29172</v>
      </c>
      <c r="C31" s="30">
        <v>2.7</v>
      </c>
      <c r="D31" s="30">
        <f t="shared" si="4"/>
        <v>2.0699999999999998</v>
      </c>
      <c r="E31" s="93">
        <f t="shared" si="3"/>
        <v>0</v>
      </c>
      <c r="F31" s="12">
        <f t="shared" si="0"/>
        <v>78764.400000000009</v>
      </c>
      <c r="G31" s="14">
        <f t="shared" si="1"/>
        <v>65374.452000000005</v>
      </c>
      <c r="H31" s="14"/>
      <c r="I31" s="98">
        <f t="shared" si="5"/>
        <v>60386.039999999994</v>
      </c>
      <c r="J31" s="58">
        <f t="shared" si="2"/>
        <v>918.9180000000008</v>
      </c>
      <c r="M31" s="3"/>
    </row>
    <row r="32" spans="1:13" ht="13.8" x14ac:dyDescent="0.25">
      <c r="A32" s="83">
        <v>35765</v>
      </c>
      <c r="B32" s="84">
        <v>34354</v>
      </c>
      <c r="C32" s="30">
        <v>2.16</v>
      </c>
      <c r="D32" s="30">
        <f t="shared" si="4"/>
        <v>2.0699999999999998</v>
      </c>
      <c r="E32" s="93">
        <f t="shared" si="3"/>
        <v>0</v>
      </c>
      <c r="F32" s="12">
        <f t="shared" si="0"/>
        <v>74204.639999999999</v>
      </c>
      <c r="G32" s="14">
        <f t="shared" si="1"/>
        <v>61589.851199999997</v>
      </c>
      <c r="H32" s="14"/>
      <c r="I32" s="98">
        <f t="shared" si="5"/>
        <v>71112.78</v>
      </c>
      <c r="J32" s="58">
        <f t="shared" si="2"/>
        <v>154.59300000000005</v>
      </c>
      <c r="M32" s="3"/>
    </row>
    <row r="33" spans="1:13" ht="13.8" x14ac:dyDescent="0.25">
      <c r="A33" s="83">
        <v>35796</v>
      </c>
      <c r="B33" s="84">
        <v>33519</v>
      </c>
      <c r="C33" s="30">
        <v>1.96</v>
      </c>
      <c r="D33" s="30">
        <f t="shared" si="4"/>
        <v>1.96</v>
      </c>
      <c r="E33" s="93">
        <f t="shared" si="3"/>
        <v>0</v>
      </c>
      <c r="F33" s="12">
        <f t="shared" si="0"/>
        <v>65697.240000000005</v>
      </c>
      <c r="G33" s="14">
        <f t="shared" si="1"/>
        <v>54528.709200000005</v>
      </c>
      <c r="H33" s="14"/>
      <c r="I33" s="98">
        <f t="shared" si="5"/>
        <v>65697.240000000005</v>
      </c>
      <c r="J33" s="58">
        <f t="shared" si="2"/>
        <v>0</v>
      </c>
      <c r="M33" s="3"/>
    </row>
    <row r="34" spans="1:13" ht="13.8" x14ac:dyDescent="0.25">
      <c r="A34" s="83">
        <v>35827</v>
      </c>
      <c r="B34" s="84">
        <v>30054</v>
      </c>
      <c r="C34" s="30">
        <v>2.0299999999999998</v>
      </c>
      <c r="D34" s="30">
        <f t="shared" si="4"/>
        <v>2.0299999999999998</v>
      </c>
      <c r="E34" s="93">
        <f t="shared" si="3"/>
        <v>0</v>
      </c>
      <c r="F34" s="12">
        <f t="shared" si="0"/>
        <v>61009.619999999995</v>
      </c>
      <c r="G34" s="14">
        <f t="shared" si="1"/>
        <v>50637.984599999996</v>
      </c>
      <c r="H34" s="14"/>
      <c r="I34" s="98">
        <f t="shared" si="5"/>
        <v>61009.619999999995</v>
      </c>
      <c r="J34" s="58">
        <f t="shared" si="2"/>
        <v>0</v>
      </c>
      <c r="M34" s="3"/>
    </row>
    <row r="35" spans="1:13" ht="13.8" x14ac:dyDescent="0.25">
      <c r="A35" s="83">
        <v>35855</v>
      </c>
      <c r="B35" s="84">
        <v>31612</v>
      </c>
      <c r="C35" s="30">
        <v>2.1</v>
      </c>
      <c r="D35" s="30">
        <f t="shared" si="4"/>
        <v>2.0699999999999998</v>
      </c>
      <c r="E35" s="93">
        <f t="shared" si="3"/>
        <v>0</v>
      </c>
      <c r="F35" s="12">
        <f t="shared" si="0"/>
        <v>66385.2</v>
      </c>
      <c r="G35" s="14">
        <f t="shared" si="1"/>
        <v>55099.715999999993</v>
      </c>
      <c r="H35" s="14"/>
      <c r="I35" s="98">
        <f t="shared" si="5"/>
        <v>65436.84</v>
      </c>
      <c r="J35" s="58">
        <f t="shared" si="2"/>
        <v>47.418000000000035</v>
      </c>
      <c r="M35" s="3"/>
    </row>
    <row r="36" spans="1:13" ht="13.8" x14ac:dyDescent="0.25">
      <c r="A36" s="10">
        <v>35886</v>
      </c>
      <c r="B36" s="11">
        <v>65120</v>
      </c>
      <c r="C36" s="30">
        <v>2.2000000000000002</v>
      </c>
      <c r="D36" s="30">
        <f t="shared" si="4"/>
        <v>2.0699999999999998</v>
      </c>
      <c r="E36" s="93">
        <f t="shared" si="3"/>
        <v>30750</v>
      </c>
      <c r="F36" s="12">
        <f t="shared" si="0"/>
        <v>143264</v>
      </c>
      <c r="G36" s="14">
        <f t="shared" si="1"/>
        <v>118909.12</v>
      </c>
      <c r="H36" s="14"/>
      <c r="I36" s="98">
        <f t="shared" si="5"/>
        <v>138795.9</v>
      </c>
      <c r="J36" s="58">
        <f t="shared" si="2"/>
        <v>223.40500000000031</v>
      </c>
      <c r="M36" s="3"/>
    </row>
    <row r="37" spans="1:13" ht="13.8" x14ac:dyDescent="0.25">
      <c r="A37" s="10">
        <v>35916</v>
      </c>
      <c r="B37" s="11">
        <v>61470</v>
      </c>
      <c r="C37" s="30">
        <v>1.88</v>
      </c>
      <c r="D37" s="30">
        <f t="shared" si="4"/>
        <v>1.88</v>
      </c>
      <c r="E37" s="93">
        <f t="shared" si="3"/>
        <v>27100</v>
      </c>
      <c r="F37" s="12">
        <f t="shared" si="0"/>
        <v>115563.59999999999</v>
      </c>
      <c r="G37" s="14">
        <f t="shared" si="1"/>
        <v>95917.787999999986</v>
      </c>
      <c r="H37" s="14"/>
      <c r="I37" s="98">
        <f t="shared" si="5"/>
        <v>115563.6</v>
      </c>
      <c r="J37" s="58">
        <f t="shared" si="2"/>
        <v>-7.2759576141834263E-13</v>
      </c>
      <c r="M37" s="3"/>
    </row>
    <row r="38" spans="1:13" ht="13.8" x14ac:dyDescent="0.25">
      <c r="A38" s="10">
        <v>35947</v>
      </c>
      <c r="B38" s="11">
        <v>54524</v>
      </c>
      <c r="C38" s="30">
        <v>1.64</v>
      </c>
      <c r="D38" s="30">
        <f t="shared" si="4"/>
        <v>1.64</v>
      </c>
      <c r="E38" s="93">
        <f t="shared" si="3"/>
        <v>20154</v>
      </c>
      <c r="F38" s="12">
        <f t="shared" si="0"/>
        <v>89419.36</v>
      </c>
      <c r="G38" s="14">
        <f t="shared" si="1"/>
        <v>74218.068799999994</v>
      </c>
      <c r="H38" s="15">
        <f>+H37+B38</f>
        <v>54524</v>
      </c>
      <c r="I38" s="98">
        <f t="shared" si="5"/>
        <v>89419.359999999986</v>
      </c>
      <c r="J38" s="58">
        <f t="shared" si="2"/>
        <v>7.2759576141834263E-13</v>
      </c>
      <c r="M38" s="3"/>
    </row>
    <row r="39" spans="1:13" ht="13.8" x14ac:dyDescent="0.25">
      <c r="A39" s="10">
        <v>35977</v>
      </c>
      <c r="B39" s="11">
        <v>61864</v>
      </c>
      <c r="C39" s="30">
        <v>1.87</v>
      </c>
      <c r="D39" s="30">
        <f t="shared" si="4"/>
        <v>1.87</v>
      </c>
      <c r="E39" s="93">
        <f t="shared" si="3"/>
        <v>27494</v>
      </c>
      <c r="F39" s="12">
        <f t="shared" si="0"/>
        <v>115685.68000000001</v>
      </c>
      <c r="G39" s="14">
        <f t="shared" si="1"/>
        <v>96019.114400000006</v>
      </c>
      <c r="H39" s="15">
        <f t="shared" ref="H39:H72" si="6">+H38+B39</f>
        <v>116388</v>
      </c>
      <c r="I39" s="98">
        <f t="shared" si="5"/>
        <v>115685.68000000001</v>
      </c>
      <c r="J39" s="58">
        <f t="shared" si="2"/>
        <v>0</v>
      </c>
      <c r="M39" s="3"/>
    </row>
    <row r="40" spans="1:13" ht="13.8" x14ac:dyDescent="0.25">
      <c r="A40" s="10">
        <v>36008</v>
      </c>
      <c r="B40" s="11">
        <v>61045</v>
      </c>
      <c r="C40" s="30">
        <v>1.71</v>
      </c>
      <c r="D40" s="30">
        <f t="shared" si="4"/>
        <v>1.71</v>
      </c>
      <c r="E40" s="93">
        <f t="shared" si="3"/>
        <v>26675</v>
      </c>
      <c r="F40" s="12">
        <f t="shared" si="0"/>
        <v>104386.95</v>
      </c>
      <c r="G40" s="14">
        <f t="shared" si="1"/>
        <v>86641.1685</v>
      </c>
      <c r="H40" s="15">
        <f t="shared" si="6"/>
        <v>177433</v>
      </c>
      <c r="I40" s="98">
        <f t="shared" si="5"/>
        <v>104386.95</v>
      </c>
      <c r="J40" s="58">
        <f t="shared" si="2"/>
        <v>0</v>
      </c>
      <c r="M40" s="3"/>
    </row>
    <row r="41" spans="1:13" ht="13.8" x14ac:dyDescent="0.25">
      <c r="A41" s="10">
        <v>36039</v>
      </c>
      <c r="B41" s="11">
        <v>56093</v>
      </c>
      <c r="C41" s="30">
        <v>1.65</v>
      </c>
      <c r="D41" s="30">
        <f t="shared" si="4"/>
        <v>1.65</v>
      </c>
      <c r="E41" s="93">
        <f t="shared" si="3"/>
        <v>21723</v>
      </c>
      <c r="F41" s="12">
        <f t="shared" si="0"/>
        <v>92553.45</v>
      </c>
      <c r="G41" s="14">
        <f t="shared" si="1"/>
        <v>76819.363499999992</v>
      </c>
      <c r="H41" s="15">
        <f t="shared" si="6"/>
        <v>233526</v>
      </c>
      <c r="I41" s="98">
        <f t="shared" si="5"/>
        <v>92553.45</v>
      </c>
      <c r="J41" s="58">
        <f t="shared" si="2"/>
        <v>0</v>
      </c>
      <c r="M41" s="3"/>
    </row>
    <row r="42" spans="1:13" ht="13.8" x14ac:dyDescent="0.25">
      <c r="A42" s="10">
        <v>36069</v>
      </c>
      <c r="B42" s="11">
        <v>58164</v>
      </c>
      <c r="C42" s="30">
        <v>1.73</v>
      </c>
      <c r="D42" s="30">
        <f t="shared" si="4"/>
        <v>1.73</v>
      </c>
      <c r="E42" s="93">
        <f t="shared" si="3"/>
        <v>23794</v>
      </c>
      <c r="F42" s="12">
        <f t="shared" si="0"/>
        <v>100623.72</v>
      </c>
      <c r="G42" s="14">
        <f t="shared" si="1"/>
        <v>83517.68759999999</v>
      </c>
      <c r="H42" s="15">
        <f t="shared" si="6"/>
        <v>291690</v>
      </c>
      <c r="I42" s="98">
        <f t="shared" si="5"/>
        <v>100623.72</v>
      </c>
      <c r="J42" s="58">
        <f t="shared" si="2"/>
        <v>0</v>
      </c>
      <c r="M42" s="3"/>
    </row>
    <row r="43" spans="1:13" ht="13.8" x14ac:dyDescent="0.25">
      <c r="A43" s="10">
        <v>36100</v>
      </c>
      <c r="B43" s="11">
        <v>39947</v>
      </c>
      <c r="C43" s="30">
        <v>2.02</v>
      </c>
      <c r="D43" s="30">
        <f t="shared" si="4"/>
        <v>2.02</v>
      </c>
      <c r="E43" s="93">
        <f t="shared" si="3"/>
        <v>5577</v>
      </c>
      <c r="F43" s="12">
        <f t="shared" si="0"/>
        <v>80692.94</v>
      </c>
      <c r="G43" s="14">
        <f t="shared" si="1"/>
        <v>66975.140199999994</v>
      </c>
      <c r="H43" s="15">
        <f t="shared" si="6"/>
        <v>331637</v>
      </c>
      <c r="I43" s="98">
        <f t="shared" si="5"/>
        <v>80692.94</v>
      </c>
      <c r="J43" s="58">
        <f t="shared" si="2"/>
        <v>0</v>
      </c>
      <c r="M43" s="3"/>
    </row>
    <row r="44" spans="1:13" ht="13.8" x14ac:dyDescent="0.25">
      <c r="A44" s="10">
        <v>36130</v>
      </c>
      <c r="B44" s="11">
        <v>40106</v>
      </c>
      <c r="C44" s="30">
        <v>1.79</v>
      </c>
      <c r="D44" s="30">
        <f t="shared" si="4"/>
        <v>1.79</v>
      </c>
      <c r="E44" s="93">
        <f t="shared" si="3"/>
        <v>5736</v>
      </c>
      <c r="F44" s="12">
        <f t="shared" si="0"/>
        <v>71789.740000000005</v>
      </c>
      <c r="G44" s="14">
        <f t="shared" si="1"/>
        <v>59585.484199999999</v>
      </c>
      <c r="H44" s="15">
        <f t="shared" si="6"/>
        <v>371743</v>
      </c>
      <c r="I44" s="98">
        <f t="shared" si="5"/>
        <v>71789.740000000005</v>
      </c>
      <c r="J44" s="58">
        <f t="shared" si="2"/>
        <v>0</v>
      </c>
      <c r="M44" s="3"/>
    </row>
    <row r="45" spans="1:13" ht="13.8" x14ac:dyDescent="0.25">
      <c r="A45" s="10">
        <v>36161</v>
      </c>
      <c r="B45" s="11">
        <v>35090</v>
      </c>
      <c r="C45" s="30">
        <v>1.7</v>
      </c>
      <c r="D45" s="30">
        <f t="shared" si="4"/>
        <v>1.7</v>
      </c>
      <c r="E45" s="93">
        <f t="shared" si="3"/>
        <v>720</v>
      </c>
      <c r="F45" s="12">
        <f t="shared" si="0"/>
        <v>59653</v>
      </c>
      <c r="G45" s="14">
        <f t="shared" si="1"/>
        <v>49511.99</v>
      </c>
      <c r="H45" s="15">
        <f t="shared" si="6"/>
        <v>406833</v>
      </c>
      <c r="I45" s="98">
        <f t="shared" si="5"/>
        <v>59653</v>
      </c>
      <c r="J45" s="58">
        <f t="shared" si="2"/>
        <v>0</v>
      </c>
      <c r="M45" s="3"/>
    </row>
    <row r="46" spans="1:13" ht="13.8" x14ac:dyDescent="0.25">
      <c r="A46" s="10">
        <v>36192</v>
      </c>
      <c r="B46" s="11">
        <v>33548</v>
      </c>
      <c r="C46" s="30">
        <v>1.61</v>
      </c>
      <c r="D46" s="30">
        <f t="shared" si="4"/>
        <v>1.61</v>
      </c>
      <c r="E46" s="93">
        <f t="shared" si="3"/>
        <v>0</v>
      </c>
      <c r="F46" s="12">
        <f t="shared" si="0"/>
        <v>54012.280000000006</v>
      </c>
      <c r="G46" s="14">
        <f t="shared" si="1"/>
        <v>44830.1924</v>
      </c>
      <c r="H46" s="15">
        <f t="shared" si="6"/>
        <v>440381</v>
      </c>
      <c r="I46" s="98">
        <f t="shared" si="5"/>
        <v>54012.280000000006</v>
      </c>
      <c r="J46" s="58">
        <f t="shared" si="2"/>
        <v>0</v>
      </c>
      <c r="M46" s="3"/>
    </row>
    <row r="47" spans="1:13" ht="13.8" x14ac:dyDescent="0.25">
      <c r="A47" s="10">
        <v>36220</v>
      </c>
      <c r="B47" s="11">
        <v>38919</v>
      </c>
      <c r="C47" s="30">
        <v>1.56</v>
      </c>
      <c r="D47" s="30">
        <f t="shared" si="4"/>
        <v>1.56</v>
      </c>
      <c r="E47" s="93">
        <f t="shared" si="3"/>
        <v>4549</v>
      </c>
      <c r="F47" s="12">
        <f t="shared" si="0"/>
        <v>60713.64</v>
      </c>
      <c r="G47" s="14">
        <f t="shared" si="1"/>
        <v>50392.321199999998</v>
      </c>
      <c r="H47" s="15">
        <f t="shared" si="6"/>
        <v>479300</v>
      </c>
      <c r="I47" s="98">
        <f t="shared" si="5"/>
        <v>60713.640000000007</v>
      </c>
      <c r="J47" s="58">
        <f t="shared" si="2"/>
        <v>-3.6379788070917132E-13</v>
      </c>
      <c r="M47" s="3"/>
    </row>
    <row r="48" spans="1:13" ht="13.8" x14ac:dyDescent="0.25">
      <c r="A48" s="10">
        <v>36251</v>
      </c>
      <c r="B48" s="11">
        <v>53239</v>
      </c>
      <c r="C48" s="30">
        <v>1.99</v>
      </c>
      <c r="D48" s="30">
        <f t="shared" si="4"/>
        <v>1.99</v>
      </c>
      <c r="E48" s="93">
        <f t="shared" si="3"/>
        <v>18869</v>
      </c>
      <c r="F48" s="12">
        <f t="shared" si="0"/>
        <v>105945.61</v>
      </c>
      <c r="G48" s="14">
        <f t="shared" si="1"/>
        <v>87934.856299999999</v>
      </c>
      <c r="H48" s="15">
        <f t="shared" si="6"/>
        <v>532539</v>
      </c>
      <c r="I48" s="98">
        <f t="shared" si="5"/>
        <v>105945.61</v>
      </c>
      <c r="J48" s="58">
        <f t="shared" si="2"/>
        <v>0</v>
      </c>
      <c r="M48" s="3"/>
    </row>
    <row r="49" spans="1:13" ht="13.8" x14ac:dyDescent="0.25">
      <c r="A49" s="10">
        <v>36281</v>
      </c>
      <c r="B49" s="11">
        <v>49976</v>
      </c>
      <c r="C49" s="30">
        <v>2</v>
      </c>
      <c r="D49" s="30">
        <f t="shared" si="4"/>
        <v>2</v>
      </c>
      <c r="E49" s="93">
        <f t="shared" si="3"/>
        <v>15606</v>
      </c>
      <c r="F49" s="12">
        <f t="shared" si="0"/>
        <v>99952</v>
      </c>
      <c r="G49" s="14">
        <f t="shared" si="1"/>
        <v>82960.159999999989</v>
      </c>
      <c r="H49" s="15">
        <f t="shared" si="6"/>
        <v>582515</v>
      </c>
      <c r="I49" s="98">
        <f t="shared" si="5"/>
        <v>99952</v>
      </c>
      <c r="J49" s="58">
        <f t="shared" si="2"/>
        <v>0</v>
      </c>
      <c r="M49" s="3"/>
    </row>
    <row r="50" spans="1:13" ht="13.8" x14ac:dyDescent="0.25">
      <c r="A50" s="10">
        <v>36312</v>
      </c>
      <c r="B50" s="11">
        <v>48908</v>
      </c>
      <c r="C50" s="30">
        <v>1.96</v>
      </c>
      <c r="D50" s="30">
        <f t="shared" si="4"/>
        <v>1.96</v>
      </c>
      <c r="E50" s="93">
        <f t="shared" si="3"/>
        <v>14538</v>
      </c>
      <c r="F50" s="12">
        <f t="shared" si="0"/>
        <v>95859.68</v>
      </c>
      <c r="G50" s="14">
        <f t="shared" si="1"/>
        <v>79563.53439999999</v>
      </c>
      <c r="H50" s="15">
        <f t="shared" si="6"/>
        <v>631423</v>
      </c>
      <c r="I50" s="98">
        <f t="shared" si="5"/>
        <v>95859.68</v>
      </c>
      <c r="J50" s="58">
        <f t="shared" si="2"/>
        <v>0</v>
      </c>
      <c r="M50" s="3"/>
    </row>
    <row r="51" spans="1:13" ht="13.8" x14ac:dyDescent="0.25">
      <c r="A51" s="10">
        <v>36342</v>
      </c>
      <c r="B51" s="11">
        <v>56472</v>
      </c>
      <c r="C51" s="30">
        <v>2.0099999999999998</v>
      </c>
      <c r="D51" s="30">
        <f t="shared" si="4"/>
        <v>2.0099999999999998</v>
      </c>
      <c r="E51" s="93">
        <f t="shared" si="3"/>
        <v>22102</v>
      </c>
      <c r="F51" s="12">
        <f t="shared" si="0"/>
        <v>113508.71999999999</v>
      </c>
      <c r="G51" s="14">
        <f t="shared" si="1"/>
        <v>94212.237599999979</v>
      </c>
      <c r="H51" s="15">
        <f t="shared" si="6"/>
        <v>687895</v>
      </c>
      <c r="I51" s="98">
        <f t="shared" si="5"/>
        <v>113508.72</v>
      </c>
      <c r="J51" s="58">
        <f t="shared" si="2"/>
        <v>-7.2759576141834263E-13</v>
      </c>
      <c r="M51" s="3"/>
    </row>
    <row r="52" spans="1:13" ht="13.8" x14ac:dyDescent="0.25">
      <c r="A52" s="10">
        <v>36373</v>
      </c>
      <c r="B52" s="11">
        <v>54844</v>
      </c>
      <c r="C52" s="30">
        <v>2.35</v>
      </c>
      <c r="D52" s="30">
        <f t="shared" si="4"/>
        <v>2.0699999999999998</v>
      </c>
      <c r="E52" s="93">
        <f t="shared" si="3"/>
        <v>20474</v>
      </c>
      <c r="F52" s="12">
        <f t="shared" si="0"/>
        <v>128883.40000000001</v>
      </c>
      <c r="G52" s="14">
        <f t="shared" si="1"/>
        <v>106973.22200000001</v>
      </c>
      <c r="H52" s="15">
        <f t="shared" si="6"/>
        <v>742739</v>
      </c>
      <c r="I52" s="98">
        <f t="shared" si="5"/>
        <v>119259.79999999999</v>
      </c>
      <c r="J52" s="58">
        <f t="shared" si="2"/>
        <v>481.18000000000103</v>
      </c>
      <c r="M52" s="3"/>
    </row>
    <row r="53" spans="1:13" ht="13.8" x14ac:dyDescent="0.25">
      <c r="A53" s="10">
        <v>36404</v>
      </c>
      <c r="B53" s="11">
        <v>49370</v>
      </c>
      <c r="C53" s="30">
        <v>2.29</v>
      </c>
      <c r="D53" s="30">
        <f t="shared" si="4"/>
        <v>2.0699999999999998</v>
      </c>
      <c r="E53" s="93">
        <f t="shared" si="3"/>
        <v>15000</v>
      </c>
      <c r="F53" s="12">
        <f t="shared" si="0"/>
        <v>113057.3</v>
      </c>
      <c r="G53" s="14">
        <f t="shared" si="1"/>
        <v>93837.558999999994</v>
      </c>
      <c r="H53" s="15">
        <f t="shared" si="6"/>
        <v>792109</v>
      </c>
      <c r="I53" s="98">
        <f t="shared" si="5"/>
        <v>105495.9</v>
      </c>
      <c r="J53" s="58">
        <f t="shared" si="2"/>
        <v>378.07000000000045</v>
      </c>
    </row>
    <row r="54" spans="1:13" ht="13.8" x14ac:dyDescent="0.25">
      <c r="A54" s="10">
        <v>36434</v>
      </c>
      <c r="B54" s="11">
        <v>27001</v>
      </c>
      <c r="C54" s="30">
        <v>2.59</v>
      </c>
      <c r="D54" s="30">
        <f t="shared" si="4"/>
        <v>2.0699999999999998</v>
      </c>
      <c r="E54" s="93">
        <f t="shared" si="3"/>
        <v>0</v>
      </c>
      <c r="F54" s="12">
        <f t="shared" si="0"/>
        <v>69932.59</v>
      </c>
      <c r="G54" s="14">
        <f t="shared" si="1"/>
        <v>58044.049699999996</v>
      </c>
      <c r="H54" s="15">
        <f t="shared" si="6"/>
        <v>819110</v>
      </c>
      <c r="I54" s="98">
        <f t="shared" si="5"/>
        <v>55892.069999999992</v>
      </c>
      <c r="J54" s="58">
        <f t="shared" si="2"/>
        <v>702.02600000000029</v>
      </c>
    </row>
    <row r="55" spans="1:13" ht="13.8" x14ac:dyDescent="0.25">
      <c r="A55" s="10">
        <v>36465</v>
      </c>
      <c r="B55" s="11">
        <v>43166</v>
      </c>
      <c r="C55" s="30">
        <v>2.14</v>
      </c>
      <c r="D55" s="30">
        <f t="shared" si="4"/>
        <v>2.0699999999999998</v>
      </c>
      <c r="E55" s="93">
        <f t="shared" si="3"/>
        <v>8796</v>
      </c>
      <c r="F55" s="12">
        <f t="shared" si="0"/>
        <v>92375.24</v>
      </c>
      <c r="G55" s="14">
        <f t="shared" si="1"/>
        <v>76671.449200000003</v>
      </c>
      <c r="H55" s="15">
        <f t="shared" si="6"/>
        <v>862276</v>
      </c>
      <c r="I55" s="98">
        <f t="shared" si="5"/>
        <v>89969.34</v>
      </c>
      <c r="J55" s="58">
        <f t="shared" si="2"/>
        <v>120.29500000000044</v>
      </c>
    </row>
    <row r="56" spans="1:13" ht="13.8" x14ac:dyDescent="0.25">
      <c r="A56" s="10">
        <v>36495</v>
      </c>
      <c r="B56" s="11">
        <v>60652</v>
      </c>
      <c r="C56" s="30">
        <v>2.21</v>
      </c>
      <c r="D56" s="30">
        <f t="shared" si="4"/>
        <v>2.0699999999999998</v>
      </c>
      <c r="E56" s="93">
        <f t="shared" si="3"/>
        <v>26282</v>
      </c>
      <c r="F56" s="12">
        <f t="shared" si="0"/>
        <v>134040.91999999998</v>
      </c>
      <c r="G56" s="14">
        <f t="shared" si="1"/>
        <v>111253.96359999999</v>
      </c>
      <c r="H56" s="15">
        <f t="shared" si="6"/>
        <v>922928</v>
      </c>
      <c r="I56" s="98">
        <f t="shared" si="5"/>
        <v>129229.12</v>
      </c>
      <c r="J56" s="58">
        <f t="shared" si="2"/>
        <v>240.58999999999943</v>
      </c>
    </row>
    <row r="57" spans="1:13" ht="13.8" x14ac:dyDescent="0.25">
      <c r="A57" s="10">
        <v>36526</v>
      </c>
      <c r="B57" s="11">
        <v>65070</v>
      </c>
      <c r="C57" s="30">
        <v>2.23</v>
      </c>
      <c r="D57" s="30">
        <f t="shared" si="4"/>
        <v>2.0699999999999998</v>
      </c>
      <c r="E57" s="93">
        <f t="shared" si="3"/>
        <v>30700</v>
      </c>
      <c r="F57" s="12">
        <f t="shared" si="0"/>
        <v>145106.1</v>
      </c>
      <c r="G57" s="14">
        <f t="shared" si="1"/>
        <v>120438.06299999999</v>
      </c>
      <c r="H57" s="15">
        <f t="shared" si="6"/>
        <v>987998</v>
      </c>
      <c r="I57" s="98">
        <f t="shared" si="5"/>
        <v>139606.9</v>
      </c>
      <c r="J57" s="58">
        <f t="shared" si="2"/>
        <v>274.9600000000006</v>
      </c>
    </row>
    <row r="58" spans="1:13" ht="13.8" x14ac:dyDescent="0.25">
      <c r="A58" s="10">
        <v>36557</v>
      </c>
      <c r="B58" s="11">
        <v>56733</v>
      </c>
      <c r="C58" s="30">
        <v>2.39</v>
      </c>
      <c r="D58" s="30">
        <f t="shared" si="4"/>
        <v>2.0699999999999998</v>
      </c>
      <c r="E58" s="93">
        <f t="shared" si="3"/>
        <v>22363</v>
      </c>
      <c r="F58" s="12">
        <f t="shared" si="0"/>
        <v>135591.87</v>
      </c>
      <c r="G58" s="14">
        <f t="shared" si="1"/>
        <v>112541.2521</v>
      </c>
      <c r="H58" s="15">
        <f t="shared" si="6"/>
        <v>1044731</v>
      </c>
      <c r="I58" s="98">
        <f t="shared" si="5"/>
        <v>124593.47</v>
      </c>
      <c r="J58" s="58">
        <f t="shared" si="2"/>
        <v>549.91999999999973</v>
      </c>
    </row>
    <row r="59" spans="1:13" ht="13.8" x14ac:dyDescent="0.25">
      <c r="A59" s="10">
        <v>36586</v>
      </c>
      <c r="B59" s="11">
        <v>58518</v>
      </c>
      <c r="C59" s="30">
        <v>2.61</v>
      </c>
      <c r="D59" s="30">
        <f t="shared" si="4"/>
        <v>2.0699999999999998</v>
      </c>
      <c r="E59" s="93">
        <f t="shared" si="3"/>
        <v>24148</v>
      </c>
      <c r="F59" s="12">
        <f t="shared" si="0"/>
        <v>152731.97999999998</v>
      </c>
      <c r="G59" s="14">
        <f t="shared" si="1"/>
        <v>126767.54339999998</v>
      </c>
      <c r="H59" s="15">
        <f t="shared" si="6"/>
        <v>1103249</v>
      </c>
      <c r="I59" s="98">
        <f t="shared" si="5"/>
        <v>134172.18</v>
      </c>
      <c r="J59" s="58">
        <f t="shared" si="2"/>
        <v>927.98999999999944</v>
      </c>
    </row>
    <row r="60" spans="1:13" ht="13.8" x14ac:dyDescent="0.25">
      <c r="A60" s="10">
        <v>36617</v>
      </c>
      <c r="B60" s="11">
        <v>44931</v>
      </c>
      <c r="C60" s="30">
        <v>2.73</v>
      </c>
      <c r="D60" s="30">
        <f t="shared" si="4"/>
        <v>2.0699999999999998</v>
      </c>
      <c r="E60" s="93">
        <f t="shared" si="3"/>
        <v>10561</v>
      </c>
      <c r="F60" s="12">
        <f t="shared" si="0"/>
        <v>122661.63</v>
      </c>
      <c r="G60" s="14">
        <f t="shared" si="1"/>
        <v>101809.1529</v>
      </c>
      <c r="H60" s="15">
        <f t="shared" si="6"/>
        <v>1148180</v>
      </c>
      <c r="I60" s="98">
        <f t="shared" si="5"/>
        <v>99977.43</v>
      </c>
      <c r="J60" s="58">
        <f t="shared" si="2"/>
        <v>1134.2100000000007</v>
      </c>
    </row>
    <row r="61" spans="1:13" ht="13.8" x14ac:dyDescent="0.25">
      <c r="A61" s="10">
        <v>36647</v>
      </c>
      <c r="B61" s="11">
        <v>57264</v>
      </c>
      <c r="C61" s="30">
        <v>3.2</v>
      </c>
      <c r="D61" s="30">
        <f t="shared" si="4"/>
        <v>2.0699999999999998</v>
      </c>
      <c r="E61" s="93">
        <f t="shared" si="3"/>
        <v>22894</v>
      </c>
      <c r="F61" s="12">
        <f t="shared" si="0"/>
        <v>183244.80000000002</v>
      </c>
      <c r="G61" s="14">
        <f t="shared" si="1"/>
        <v>152093.18400000001</v>
      </c>
      <c r="H61" s="15">
        <f t="shared" si="6"/>
        <v>1205444</v>
      </c>
      <c r="I61" s="98">
        <f t="shared" si="5"/>
        <v>144406.70000000001</v>
      </c>
      <c r="J61" s="58">
        <f t="shared" si="2"/>
        <v>1941.9050000000004</v>
      </c>
    </row>
    <row r="62" spans="1:13" ht="13.8" x14ac:dyDescent="0.25">
      <c r="A62" s="10">
        <v>36678</v>
      </c>
      <c r="B62" s="11">
        <v>56258</v>
      </c>
      <c r="C62" s="30">
        <v>3.99</v>
      </c>
      <c r="D62" s="30">
        <f t="shared" si="4"/>
        <v>2.0699999999999998</v>
      </c>
      <c r="E62" s="93">
        <f t="shared" si="3"/>
        <v>21888</v>
      </c>
      <c r="F62" s="12">
        <f t="shared" si="0"/>
        <v>224469.42</v>
      </c>
      <c r="G62" s="14">
        <f t="shared" si="1"/>
        <v>186309.61860000002</v>
      </c>
      <c r="H62" s="15">
        <f t="shared" si="6"/>
        <v>1261702</v>
      </c>
      <c r="I62" s="98">
        <f t="shared" si="5"/>
        <v>158479.02000000002</v>
      </c>
      <c r="J62" s="58">
        <f t="shared" si="2"/>
        <v>3299.52</v>
      </c>
    </row>
    <row r="63" spans="1:13" ht="13.8" x14ac:dyDescent="0.25">
      <c r="A63" s="10">
        <v>36708</v>
      </c>
      <c r="B63" s="11">
        <v>56782</v>
      </c>
      <c r="C63" s="30">
        <v>3.62</v>
      </c>
      <c r="D63" s="30">
        <f t="shared" si="4"/>
        <v>2.0699999999999998</v>
      </c>
      <c r="E63" s="93">
        <f t="shared" si="3"/>
        <v>22412</v>
      </c>
      <c r="F63" s="12">
        <f t="shared" si="0"/>
        <v>205550.84</v>
      </c>
      <c r="G63" s="14">
        <f t="shared" si="1"/>
        <v>170607.1972</v>
      </c>
      <c r="H63" s="15">
        <f t="shared" si="6"/>
        <v>1318484</v>
      </c>
      <c r="I63" s="98">
        <f t="shared" si="5"/>
        <v>152277.34</v>
      </c>
      <c r="J63" s="58">
        <f t="shared" si="2"/>
        <v>2663.6750000000002</v>
      </c>
    </row>
    <row r="64" spans="1:13" ht="13.8" x14ac:dyDescent="0.25">
      <c r="A64" s="10">
        <v>36739</v>
      </c>
      <c r="B64" s="11">
        <v>57296</v>
      </c>
      <c r="C64" s="30">
        <v>3.4</v>
      </c>
      <c r="D64" s="30">
        <f t="shared" si="4"/>
        <v>2.0699999999999998</v>
      </c>
      <c r="E64" s="93">
        <f t="shared" si="3"/>
        <v>22926</v>
      </c>
      <c r="F64" s="12">
        <f t="shared" si="0"/>
        <v>194806.39999999999</v>
      </c>
      <c r="G64" s="14">
        <f t="shared" si="1"/>
        <v>161689.31199999998</v>
      </c>
      <c r="H64" s="15">
        <f t="shared" si="6"/>
        <v>1375780</v>
      </c>
      <c r="I64" s="98">
        <f t="shared" si="5"/>
        <v>149094.29999999999</v>
      </c>
      <c r="J64" s="58">
        <f t="shared" si="2"/>
        <v>2285.6050000000005</v>
      </c>
    </row>
    <row r="65" spans="1:11" ht="13.8" x14ac:dyDescent="0.25">
      <c r="A65" s="10">
        <v>36770</v>
      </c>
      <c r="B65" s="11">
        <v>56400</v>
      </c>
      <c r="C65" s="30">
        <v>4.17</v>
      </c>
      <c r="D65" s="30">
        <f t="shared" si="4"/>
        <v>2.0699999999999998</v>
      </c>
      <c r="E65" s="93">
        <f t="shared" si="3"/>
        <v>22030</v>
      </c>
      <c r="F65" s="12">
        <f t="shared" si="0"/>
        <v>235188</v>
      </c>
      <c r="G65" s="14">
        <f t="shared" si="1"/>
        <v>195206.03999999998</v>
      </c>
      <c r="H65" s="15">
        <f t="shared" si="6"/>
        <v>1432180</v>
      </c>
      <c r="I65" s="98">
        <f t="shared" si="5"/>
        <v>163011</v>
      </c>
      <c r="J65" s="58">
        <f t="shared" si="2"/>
        <v>3608.8500000000004</v>
      </c>
    </row>
    <row r="66" spans="1:11" ht="13.8" x14ac:dyDescent="0.25">
      <c r="A66" s="16">
        <v>36800</v>
      </c>
      <c r="B66" s="17">
        <v>62332</v>
      </c>
      <c r="C66" s="31">
        <v>4.54</v>
      </c>
      <c r="D66" s="30">
        <f t="shared" si="4"/>
        <v>2.0699999999999998</v>
      </c>
      <c r="E66" s="93">
        <f t="shared" si="3"/>
        <v>27962</v>
      </c>
      <c r="F66" s="12">
        <f t="shared" si="0"/>
        <v>282987.28000000003</v>
      </c>
      <c r="G66" s="14">
        <f t="shared" si="1"/>
        <v>234879.4424</v>
      </c>
      <c r="H66" s="15">
        <f t="shared" si="6"/>
        <v>1494512</v>
      </c>
      <c r="I66" s="98">
        <f t="shared" si="5"/>
        <v>198093.38</v>
      </c>
      <c r="J66" s="58">
        <f t="shared" si="2"/>
        <v>4244.6950000000015</v>
      </c>
    </row>
    <row r="67" spans="1:11" ht="13.8" x14ac:dyDescent="0.25">
      <c r="A67" s="16">
        <v>36831</v>
      </c>
      <c r="B67" s="17">
        <v>59647</v>
      </c>
      <c r="C67" s="31">
        <v>5.33</v>
      </c>
      <c r="D67" s="30">
        <f t="shared" si="4"/>
        <v>2.0699999999999998</v>
      </c>
      <c r="E67" s="93">
        <f t="shared" si="3"/>
        <v>25277</v>
      </c>
      <c r="F67" s="12">
        <f t="shared" si="0"/>
        <v>317918.51</v>
      </c>
      <c r="G67" s="14">
        <f t="shared" si="1"/>
        <v>263872.36329999997</v>
      </c>
      <c r="H67" s="15">
        <f t="shared" si="6"/>
        <v>1554159</v>
      </c>
      <c r="I67" s="98">
        <f t="shared" si="5"/>
        <v>205872.31</v>
      </c>
      <c r="J67" s="58">
        <f t="shared" si="2"/>
        <v>5602.3100000000013</v>
      </c>
    </row>
    <row r="68" spans="1:11" ht="13.8" x14ac:dyDescent="0.25">
      <c r="A68" s="16">
        <v>36861</v>
      </c>
      <c r="B68" s="17">
        <v>59640</v>
      </c>
      <c r="C68" s="31">
        <v>7.95</v>
      </c>
      <c r="D68" s="30">
        <f t="shared" si="4"/>
        <v>2.0699999999999998</v>
      </c>
      <c r="E68" s="93">
        <f t="shared" si="3"/>
        <v>25270</v>
      </c>
      <c r="F68" s="12">
        <f t="shared" si="0"/>
        <v>474138</v>
      </c>
      <c r="G68" s="14">
        <f t="shared" si="1"/>
        <v>393534.54</v>
      </c>
      <c r="H68" s="15">
        <f t="shared" si="6"/>
        <v>1613799</v>
      </c>
      <c r="I68" s="98">
        <f t="shared" si="5"/>
        <v>272042.40000000002</v>
      </c>
      <c r="J68" s="58">
        <f t="shared" si="2"/>
        <v>10104.779999999999</v>
      </c>
    </row>
    <row r="69" spans="1:11" ht="13.8" x14ac:dyDescent="0.25">
      <c r="A69" s="16">
        <v>36892</v>
      </c>
      <c r="B69" s="17">
        <v>62827</v>
      </c>
      <c r="C69" s="31">
        <v>8.1</v>
      </c>
      <c r="D69" s="30">
        <f t="shared" si="4"/>
        <v>2.0699999999999998</v>
      </c>
      <c r="E69" s="93">
        <f t="shared" si="3"/>
        <v>28457</v>
      </c>
      <c r="F69" s="12">
        <f t="shared" si="0"/>
        <v>508898.69999999995</v>
      </c>
      <c r="G69" s="14">
        <f t="shared" si="1"/>
        <v>422385.92099999991</v>
      </c>
      <c r="H69" s="15">
        <f t="shared" si="6"/>
        <v>1676626</v>
      </c>
      <c r="I69" s="98">
        <f t="shared" si="5"/>
        <v>301647.59999999998</v>
      </c>
      <c r="J69" s="58">
        <f t="shared" si="2"/>
        <v>10362.555</v>
      </c>
      <c r="K69" s="107"/>
    </row>
    <row r="70" spans="1:11" ht="13.8" x14ac:dyDescent="0.25">
      <c r="A70" s="16">
        <v>36923</v>
      </c>
      <c r="B70" s="17">
        <v>53678</v>
      </c>
      <c r="C70" s="31">
        <v>5.61</v>
      </c>
      <c r="D70" s="30">
        <f t="shared" si="4"/>
        <v>2.0699999999999998</v>
      </c>
      <c r="E70" s="93">
        <f t="shared" si="3"/>
        <v>19308</v>
      </c>
      <c r="F70" s="12">
        <f t="shared" si="0"/>
        <v>301133.58</v>
      </c>
      <c r="G70" s="14">
        <f t="shared" si="1"/>
        <v>249940.8714</v>
      </c>
      <c r="H70" s="15">
        <f t="shared" si="6"/>
        <v>1730304</v>
      </c>
      <c r="I70" s="98">
        <f t="shared" si="5"/>
        <v>179463.78</v>
      </c>
      <c r="J70" s="58">
        <f t="shared" si="2"/>
        <v>6083.4900000000016</v>
      </c>
      <c r="K70" s="108"/>
    </row>
    <row r="71" spans="1:11" ht="13.8" x14ac:dyDescent="0.25">
      <c r="A71" s="16">
        <v>36951</v>
      </c>
      <c r="B71" s="17">
        <v>53180</v>
      </c>
      <c r="C71" s="31">
        <v>4.87</v>
      </c>
      <c r="D71" s="30">
        <f t="shared" si="4"/>
        <v>2.0699999999999998</v>
      </c>
      <c r="E71" s="93">
        <f t="shared" si="3"/>
        <v>18810</v>
      </c>
      <c r="F71" s="12">
        <f t="shared" si="0"/>
        <v>258986.6</v>
      </c>
      <c r="G71" s="14">
        <f t="shared" si="1"/>
        <v>214958.878</v>
      </c>
      <c r="H71" s="15">
        <f t="shared" si="6"/>
        <v>1783484</v>
      </c>
      <c r="I71" s="98">
        <f t="shared" si="5"/>
        <v>162750.59999999998</v>
      </c>
      <c r="J71" s="58">
        <f t="shared" si="2"/>
        <v>4811.800000000002</v>
      </c>
    </row>
    <row r="72" spans="1:11" ht="14.4" thickBot="1" x14ac:dyDescent="0.3">
      <c r="A72" s="16">
        <v>36982</v>
      </c>
      <c r="B72" s="17">
        <v>47911</v>
      </c>
      <c r="C72" s="31">
        <v>4.62</v>
      </c>
      <c r="D72" s="30">
        <f t="shared" si="4"/>
        <v>2.0699999999999998</v>
      </c>
      <c r="E72" s="93">
        <f t="shared" si="3"/>
        <v>13541</v>
      </c>
      <c r="F72" s="95">
        <f t="shared" si="0"/>
        <v>221348.82</v>
      </c>
      <c r="G72" s="60">
        <f t="shared" si="1"/>
        <v>183719.52059999999</v>
      </c>
      <c r="H72" s="60">
        <f t="shared" si="6"/>
        <v>1831395</v>
      </c>
      <c r="I72" s="103">
        <f t="shared" si="5"/>
        <v>133705.32</v>
      </c>
      <c r="J72" s="61">
        <f t="shared" si="2"/>
        <v>4382.1750000000002</v>
      </c>
    </row>
    <row r="73" spans="1:11" ht="13.8" x14ac:dyDescent="0.25">
      <c r="A73" s="16"/>
      <c r="B73" s="17">
        <f>SUM(B17:B72)</f>
        <v>2569094</v>
      </c>
      <c r="C73" s="31"/>
      <c r="D73" s="31"/>
      <c r="E73" s="31"/>
      <c r="F73" s="6">
        <f>SUM(F17:F72)</f>
        <v>7390727.3200000003</v>
      </c>
      <c r="G73" s="6">
        <f>SUM(G17:G72)</f>
        <v>6134303.6755999997</v>
      </c>
      <c r="H73" s="13"/>
      <c r="I73" s="96">
        <f>SUM(I17:I72)</f>
        <v>5932078.5700000003</v>
      </c>
      <c r="J73" s="105">
        <f>SUM(J17:J72)</f>
        <v>72932.437500000015</v>
      </c>
    </row>
    <row r="74" spans="1:11" ht="14.4" thickBot="1" x14ac:dyDescent="0.3">
      <c r="A74" s="18"/>
      <c r="B74" s="17"/>
      <c r="C74" s="31"/>
      <c r="D74" s="31"/>
      <c r="E74" s="31"/>
      <c r="F74" s="62">
        <v>0.05</v>
      </c>
      <c r="G74" s="62">
        <v>0.05</v>
      </c>
      <c r="H74" s="63"/>
      <c r="I74" s="100">
        <v>0.05</v>
      </c>
      <c r="J74" s="62"/>
    </row>
    <row r="75" spans="1:11" ht="16.2" thickBot="1" x14ac:dyDescent="0.35">
      <c r="F75" s="106">
        <f>+F74*F73</f>
        <v>369536.36600000004</v>
      </c>
      <c r="G75" s="64">
        <f>+G74*G73</f>
        <v>306715.18378000002</v>
      </c>
      <c r="H75" s="64">
        <f>+H74*H73</f>
        <v>0</v>
      </c>
      <c r="I75" s="101">
        <f>+I74*I73</f>
        <v>296603.92850000004</v>
      </c>
      <c r="J75" s="104">
        <f>+J73/F75</f>
        <v>0.19736200333798815</v>
      </c>
    </row>
    <row r="76" spans="1:11" ht="32.25" customHeight="1" thickTop="1" x14ac:dyDescent="0.3">
      <c r="A76" s="21" t="s">
        <v>12</v>
      </c>
      <c r="B76" s="22"/>
      <c r="C76" s="32">
        <f>SUM(B57:B68)/12</f>
        <v>57572.583333333336</v>
      </c>
      <c r="D76" s="92"/>
      <c r="E76" s="92"/>
    </row>
    <row r="77" spans="1:11" ht="30.75" customHeight="1" x14ac:dyDescent="0.3">
      <c r="A77" s="80" t="s">
        <v>14</v>
      </c>
      <c r="B77" s="81"/>
      <c r="C77" s="33">
        <f>SUM(C57:C68)/12</f>
        <v>3.8466666666666662</v>
      </c>
      <c r="D77" s="92"/>
      <c r="E77" s="92"/>
      <c r="G77" s="19">
        <v>0.83</v>
      </c>
      <c r="H77" s="13"/>
      <c r="I77" s="82">
        <f>+F73</f>
        <v>7390727.3200000003</v>
      </c>
      <c r="J77" s="2" t="s">
        <v>312</v>
      </c>
    </row>
    <row r="78" spans="1:11" ht="55.2" x14ac:dyDescent="0.25">
      <c r="A78" s="80" t="s">
        <v>13</v>
      </c>
      <c r="B78" s="81"/>
      <c r="C78" s="34">
        <f>+C77*C76</f>
        <v>221462.53722222219</v>
      </c>
      <c r="D78" s="45"/>
      <c r="E78" s="45"/>
      <c r="F78" s="20">
        <f>+F73*0.03</f>
        <v>221721.81959999999</v>
      </c>
      <c r="G78" s="13"/>
      <c r="H78" s="13"/>
      <c r="I78" s="20">
        <f>+I73*0.03</f>
        <v>177962.35709999999</v>
      </c>
      <c r="J78" s="11" t="s">
        <v>311</v>
      </c>
    </row>
    <row r="79" spans="1:11" ht="13.8" x14ac:dyDescent="0.25">
      <c r="A79" s="24" t="s">
        <v>15</v>
      </c>
      <c r="B79" s="23"/>
      <c r="C79" s="34">
        <f>+C78*0.03</f>
        <v>6643.8761166666654</v>
      </c>
      <c r="D79" s="45"/>
      <c r="E79" s="45"/>
      <c r="F79" s="20">
        <f>+F73*0.02</f>
        <v>147814.54640000002</v>
      </c>
      <c r="G79" s="13"/>
      <c r="H79" s="13"/>
      <c r="I79" s="20">
        <f>+I73*0.02</f>
        <v>118641.57140000002</v>
      </c>
      <c r="J79" s="11" t="s">
        <v>314</v>
      </c>
    </row>
    <row r="80" spans="1:11" ht="14.4" thickBot="1" x14ac:dyDescent="0.3">
      <c r="A80" s="25" t="s">
        <v>16</v>
      </c>
      <c r="B80" s="26"/>
      <c r="C80" s="35">
        <f>+C78*0.02</f>
        <v>4429.2507444444436</v>
      </c>
      <c r="D80" s="45"/>
      <c r="E80" s="45"/>
      <c r="F80" s="20">
        <f>+F74*F73</f>
        <v>369536.36600000004</v>
      </c>
      <c r="G80" s="13"/>
      <c r="H80" s="13"/>
      <c r="I80" s="20">
        <f>+I74*I73</f>
        <v>296603.92850000004</v>
      </c>
      <c r="J80" s="2" t="s">
        <v>313</v>
      </c>
    </row>
    <row r="81" spans="1:10" ht="14.4" thickTop="1" x14ac:dyDescent="0.25">
      <c r="A81" s="13"/>
      <c r="B81" s="11"/>
      <c r="C81" s="30"/>
      <c r="D81" s="30"/>
      <c r="E81" s="30"/>
      <c r="F81" s="20"/>
      <c r="G81" s="13"/>
      <c r="H81" s="13"/>
      <c r="I81" s="91">
        <f>+I80*A96</f>
        <v>557023.3355262453</v>
      </c>
      <c r="J81" s="2" t="s">
        <v>320</v>
      </c>
    </row>
    <row r="82" spans="1:10" x14ac:dyDescent="0.3">
      <c r="A82" s="13"/>
      <c r="C82" s="30"/>
      <c r="D82" s="30"/>
      <c r="E82" s="30"/>
      <c r="G82" s="13"/>
      <c r="H82" s="13"/>
    </row>
    <row r="83" spans="1:10" ht="13.8" x14ac:dyDescent="0.25">
      <c r="A83" s="13"/>
      <c r="C83" s="30"/>
      <c r="D83" s="30"/>
      <c r="E83" s="30"/>
      <c r="F83" s="20">
        <f>+I77*0.03</f>
        <v>221721.81959999999</v>
      </c>
      <c r="G83" s="13"/>
      <c r="H83" s="13"/>
    </row>
    <row r="84" spans="1:10" ht="13.8" x14ac:dyDescent="0.25">
      <c r="A84" s="13"/>
      <c r="B84" s="11"/>
      <c r="C84" s="30"/>
      <c r="D84" s="30"/>
      <c r="E84" s="30"/>
      <c r="F84" s="20">
        <f>+I77*0.02</f>
        <v>147814.54640000002</v>
      </c>
      <c r="G84" s="13"/>
      <c r="H84" s="13"/>
    </row>
    <row r="85" spans="1:10" ht="13.8" x14ac:dyDescent="0.25">
      <c r="A85" s="13"/>
      <c r="B85" s="11"/>
      <c r="C85" s="30"/>
      <c r="D85" s="30"/>
      <c r="E85" s="30"/>
      <c r="F85" s="20">
        <v>369536.36600000004</v>
      </c>
      <c r="G85" s="13"/>
      <c r="H85" s="13"/>
    </row>
    <row r="86" spans="1:10" ht="13.8" x14ac:dyDescent="0.25">
      <c r="A86" s="13"/>
      <c r="B86" s="11"/>
      <c r="C86" s="30"/>
      <c r="D86" s="30"/>
      <c r="E86" s="30"/>
      <c r="F86" s="13"/>
      <c r="G86" s="13"/>
      <c r="H86" s="13"/>
    </row>
    <row r="87" spans="1:10" ht="13.8" x14ac:dyDescent="0.25">
      <c r="A87" s="13"/>
      <c r="B87" s="11"/>
      <c r="C87" s="30"/>
      <c r="D87" s="30"/>
      <c r="E87" s="30"/>
      <c r="F87" s="13"/>
      <c r="G87" s="13"/>
      <c r="H87" s="13"/>
    </row>
    <row r="88" spans="1:10" ht="13.8" x14ac:dyDescent="0.25">
      <c r="A88" s="13"/>
      <c r="B88" s="11"/>
      <c r="C88" s="30"/>
      <c r="D88" s="30"/>
      <c r="E88" s="30"/>
      <c r="F88" s="13"/>
      <c r="G88" s="13"/>
      <c r="H88" s="13"/>
    </row>
    <row r="89" spans="1:10" ht="13.8" x14ac:dyDescent="0.25">
      <c r="A89" s="13"/>
      <c r="B89" s="11"/>
      <c r="C89" s="30"/>
      <c r="D89" s="30"/>
      <c r="E89" s="30"/>
      <c r="F89" s="13"/>
      <c r="G89" s="13"/>
      <c r="H89" s="13"/>
    </row>
    <row r="90" spans="1:10" ht="13.8" x14ac:dyDescent="0.25">
      <c r="A90" s="85">
        <v>608167</v>
      </c>
      <c r="B90" s="89" t="s">
        <v>315</v>
      </c>
      <c r="C90" s="30"/>
      <c r="D90" s="30"/>
      <c r="E90" s="30"/>
      <c r="F90" s="13"/>
      <c r="G90" s="13"/>
      <c r="H90" s="13"/>
    </row>
    <row r="91" spans="1:10" ht="13.8" x14ac:dyDescent="0.25">
      <c r="A91" s="86">
        <v>236578</v>
      </c>
      <c r="B91" s="89" t="s">
        <v>316</v>
      </c>
      <c r="C91" s="30"/>
      <c r="D91" s="30"/>
      <c r="E91" s="30"/>
      <c r="F91" s="13"/>
      <c r="G91" s="13"/>
      <c r="H91" s="13"/>
    </row>
    <row r="92" spans="1:10" ht="13.8" x14ac:dyDescent="0.25">
      <c r="A92" s="86">
        <v>60817</v>
      </c>
      <c r="B92" s="89" t="s">
        <v>317</v>
      </c>
      <c r="C92" s="30"/>
      <c r="D92" s="30"/>
      <c r="E92" s="30"/>
      <c r="F92" s="13"/>
      <c r="G92" s="13"/>
      <c r="H92" s="13"/>
    </row>
    <row r="93" spans="1:10" ht="13.8" x14ac:dyDescent="0.25">
      <c r="A93" s="87">
        <v>236578</v>
      </c>
      <c r="B93" s="89" t="s">
        <v>318</v>
      </c>
      <c r="C93" s="30"/>
      <c r="D93" s="30"/>
      <c r="E93" s="30"/>
      <c r="F93" s="13"/>
      <c r="G93" s="13"/>
      <c r="H93" s="13"/>
    </row>
    <row r="94" spans="1:10" ht="14.4" x14ac:dyDescent="0.3">
      <c r="A94" s="88">
        <v>1142140</v>
      </c>
      <c r="B94" s="89" t="s">
        <v>319</v>
      </c>
      <c r="C94" s="30"/>
      <c r="D94" s="30"/>
      <c r="E94" s="30"/>
      <c r="F94" s="13"/>
      <c r="G94" s="13"/>
      <c r="H94" s="13"/>
    </row>
    <row r="95" spans="1:10" ht="13.8" x14ac:dyDescent="0.25">
      <c r="A95" s="13"/>
      <c r="B95" s="11"/>
      <c r="C95" s="30"/>
      <c r="D95" s="30"/>
      <c r="E95" s="30"/>
      <c r="F95" s="13"/>
      <c r="G95" s="13"/>
      <c r="H95" s="13"/>
    </row>
    <row r="96" spans="1:10" ht="13.8" x14ac:dyDescent="0.25">
      <c r="A96" s="90">
        <f>+A94/A90</f>
        <v>1.8780039035330756</v>
      </c>
      <c r="B96" s="11"/>
      <c r="C96" s="30"/>
      <c r="D96" s="30"/>
      <c r="E96" s="30"/>
      <c r="F96" s="13"/>
      <c r="G96" s="13"/>
      <c r="H96" s="13"/>
    </row>
    <row r="97" spans="1:8" ht="13.8" x14ac:dyDescent="0.25">
      <c r="A97" s="13"/>
      <c r="B97" s="11"/>
      <c r="C97" s="30"/>
      <c r="D97" s="30"/>
      <c r="E97" s="30"/>
      <c r="F97" s="13"/>
      <c r="G97" s="13"/>
      <c r="H97" s="13"/>
    </row>
    <row r="98" spans="1:8" ht="13.8" x14ac:dyDescent="0.25">
      <c r="A98" s="13"/>
      <c r="B98" s="11"/>
      <c r="C98" s="30"/>
      <c r="D98" s="30"/>
      <c r="E98" s="30"/>
      <c r="F98" s="13"/>
      <c r="G98" s="13"/>
      <c r="H98" s="13"/>
    </row>
    <row r="99" spans="1:8" ht="13.8" x14ac:dyDescent="0.25">
      <c r="A99" s="13"/>
      <c r="B99" s="11"/>
      <c r="C99" s="30"/>
      <c r="D99" s="30"/>
      <c r="E99" s="30"/>
      <c r="F99" s="13"/>
      <c r="G99" s="13"/>
      <c r="H99" s="13"/>
    </row>
    <row r="100" spans="1:8" ht="13.8" x14ac:dyDescent="0.25">
      <c r="A100" s="13"/>
      <c r="B100" s="11"/>
      <c r="C100" s="30"/>
      <c r="D100" s="30"/>
      <c r="E100" s="30"/>
      <c r="F100" s="13"/>
      <c r="G100" s="13"/>
      <c r="H100" s="13"/>
    </row>
    <row r="101" spans="1:8" ht="13.8" x14ac:dyDescent="0.25">
      <c r="A101" s="13"/>
      <c r="B101" s="11"/>
      <c r="C101" s="30"/>
      <c r="D101" s="30"/>
      <c r="E101" s="30"/>
      <c r="F101" s="13"/>
      <c r="G101" s="13"/>
      <c r="H101" s="13"/>
    </row>
    <row r="102" spans="1:8" ht="13.8" x14ac:dyDescent="0.25">
      <c r="A102" s="13"/>
      <c r="B102" s="11"/>
      <c r="C102" s="30"/>
      <c r="D102" s="30"/>
      <c r="E102" s="30"/>
      <c r="F102" s="13"/>
      <c r="G102" s="13"/>
      <c r="H102" s="13"/>
    </row>
    <row r="103" spans="1:8" ht="13.8" x14ac:dyDescent="0.25">
      <c r="A103" s="13"/>
      <c r="B103" s="11"/>
      <c r="C103" s="30"/>
      <c r="D103" s="30"/>
      <c r="E103" s="30"/>
      <c r="F103" s="13"/>
      <c r="G103" s="13"/>
      <c r="H103" s="13"/>
    </row>
    <row r="104" spans="1:8" ht="13.8" x14ac:dyDescent="0.25">
      <c r="A104" s="13"/>
      <c r="B104" s="11"/>
      <c r="C104" s="30"/>
      <c r="D104" s="30"/>
      <c r="E104" s="30"/>
      <c r="F104" s="13"/>
      <c r="G104" s="13"/>
      <c r="H104" s="13"/>
    </row>
    <row r="105" spans="1:8" ht="13.8" x14ac:dyDescent="0.25">
      <c r="A105" s="13"/>
      <c r="B105" s="11"/>
      <c r="C105" s="30"/>
      <c r="D105" s="30"/>
      <c r="E105" s="30"/>
      <c r="F105" s="13"/>
      <c r="G105" s="13"/>
      <c r="H105" s="13"/>
    </row>
    <row r="106" spans="1:8" ht="13.8" x14ac:dyDescent="0.25">
      <c r="A106" s="13"/>
      <c r="B106" s="11"/>
      <c r="C106" s="30"/>
      <c r="D106" s="30"/>
      <c r="E106" s="30"/>
      <c r="F106" s="13"/>
      <c r="G106" s="13"/>
      <c r="H106" s="13"/>
    </row>
    <row r="107" spans="1:8" ht="13.8" x14ac:dyDescent="0.25">
      <c r="A107" s="13"/>
      <c r="B107" s="11"/>
      <c r="C107" s="30"/>
      <c r="D107" s="30"/>
      <c r="E107" s="30"/>
      <c r="F107" s="13"/>
      <c r="G107" s="13"/>
      <c r="H107" s="13"/>
    </row>
    <row r="108" spans="1:8" ht="13.8" x14ac:dyDescent="0.25">
      <c r="A108" s="13"/>
      <c r="B108" s="11"/>
      <c r="C108" s="30"/>
      <c r="D108" s="30"/>
      <c r="E108" s="30"/>
      <c r="F108" s="13"/>
      <c r="G108" s="13"/>
      <c r="H108" s="13"/>
    </row>
    <row r="109" spans="1:8" ht="13.8" x14ac:dyDescent="0.25">
      <c r="A109" s="13"/>
      <c r="B109" s="11"/>
      <c r="C109" s="30"/>
      <c r="D109" s="30"/>
      <c r="E109" s="30"/>
      <c r="F109" s="13"/>
      <c r="G109" s="13"/>
      <c r="H109" s="13"/>
    </row>
    <row r="110" spans="1:8" ht="13.8" x14ac:dyDescent="0.25">
      <c r="A110" s="13"/>
      <c r="B110" s="11"/>
      <c r="C110" s="30"/>
      <c r="D110" s="30"/>
      <c r="E110" s="30"/>
      <c r="F110" s="13"/>
      <c r="G110" s="13"/>
      <c r="H110" s="13"/>
    </row>
    <row r="111" spans="1:8" ht="13.8" x14ac:dyDescent="0.25">
      <c r="A111" s="13"/>
      <c r="B111" s="11"/>
      <c r="C111" s="30"/>
      <c r="D111" s="30"/>
      <c r="E111" s="30"/>
      <c r="F111" s="13"/>
      <c r="G111" s="13"/>
      <c r="H111" s="13"/>
    </row>
    <row r="112" spans="1:8" ht="13.8" x14ac:dyDescent="0.25">
      <c r="A112" s="13"/>
      <c r="B112" s="11"/>
      <c r="C112" s="30"/>
      <c r="D112" s="30"/>
      <c r="E112" s="30"/>
      <c r="F112" s="13"/>
      <c r="G112" s="13"/>
      <c r="H112" s="13"/>
    </row>
    <row r="113" spans="1:8" ht="13.8" x14ac:dyDescent="0.25">
      <c r="A113" s="13"/>
      <c r="B113" s="11"/>
      <c r="C113" s="30"/>
      <c r="D113" s="30"/>
      <c r="E113" s="30"/>
      <c r="F113" s="13"/>
      <c r="G113" s="13"/>
      <c r="H113" s="13"/>
    </row>
    <row r="114" spans="1:8" ht="13.8" x14ac:dyDescent="0.25">
      <c r="A114" s="13"/>
      <c r="B114" s="11"/>
      <c r="C114" s="30"/>
      <c r="D114" s="30"/>
      <c r="E114" s="30"/>
      <c r="F114" s="13"/>
      <c r="G114" s="13"/>
      <c r="H114" s="13"/>
    </row>
    <row r="115" spans="1:8" ht="13.8" x14ac:dyDescent="0.25">
      <c r="A115" s="13"/>
      <c r="B115" s="11"/>
      <c r="C115" s="30"/>
      <c r="D115" s="30"/>
      <c r="E115" s="30"/>
      <c r="F115" s="13"/>
      <c r="G115" s="13"/>
      <c r="H115" s="13"/>
    </row>
    <row r="116" spans="1:8" ht="13.8" x14ac:dyDescent="0.25">
      <c r="A116" s="13"/>
      <c r="B116" s="11"/>
      <c r="C116" s="30"/>
      <c r="D116" s="30"/>
      <c r="E116" s="30"/>
      <c r="F116" s="13"/>
      <c r="G116" s="13"/>
      <c r="H116" s="13"/>
    </row>
    <row r="117" spans="1:8" ht="13.8" x14ac:dyDescent="0.25">
      <c r="A117" s="13"/>
      <c r="B117" s="11"/>
      <c r="C117" s="30"/>
      <c r="D117" s="30"/>
      <c r="E117" s="30"/>
      <c r="F117" s="13"/>
      <c r="G117" s="13"/>
      <c r="H117" s="13"/>
    </row>
    <row r="118" spans="1:8" ht="13.8" x14ac:dyDescent="0.25">
      <c r="A118" s="13"/>
      <c r="B118" s="11"/>
      <c r="C118" s="30"/>
      <c r="D118" s="30"/>
      <c r="E118" s="30"/>
      <c r="F118" s="13"/>
      <c r="G118" s="13"/>
      <c r="H118" s="13"/>
    </row>
    <row r="119" spans="1:8" ht="13.8" x14ac:dyDescent="0.25">
      <c r="A119" s="13"/>
      <c r="B119" s="11"/>
      <c r="C119" s="30"/>
      <c r="D119" s="30"/>
      <c r="E119" s="30"/>
      <c r="F119" s="13"/>
      <c r="G119" s="13"/>
      <c r="H119" s="13"/>
    </row>
    <row r="120" spans="1:8" ht="13.8" x14ac:dyDescent="0.25">
      <c r="A120" s="13"/>
      <c r="B120" s="11"/>
      <c r="C120" s="30"/>
      <c r="D120" s="30"/>
      <c r="E120" s="30"/>
      <c r="F120" s="13"/>
      <c r="G120" s="13"/>
      <c r="H120" s="13"/>
    </row>
    <row r="121" spans="1:8" ht="13.8" x14ac:dyDescent="0.25">
      <c r="A121" s="13"/>
      <c r="B121" s="11"/>
      <c r="C121" s="30"/>
      <c r="D121" s="30"/>
      <c r="E121" s="30"/>
      <c r="F121" s="13"/>
      <c r="G121" s="13"/>
      <c r="H121" s="13"/>
    </row>
    <row r="122" spans="1:8" ht="13.8" x14ac:dyDescent="0.25">
      <c r="A122" s="13"/>
      <c r="B122" s="11"/>
      <c r="C122" s="30"/>
      <c r="D122" s="30"/>
      <c r="E122" s="30"/>
      <c r="F122" s="13"/>
      <c r="G122" s="13"/>
      <c r="H122" s="13"/>
    </row>
    <row r="123" spans="1:8" ht="13.8" x14ac:dyDescent="0.25">
      <c r="A123" s="13"/>
      <c r="B123" s="11"/>
      <c r="C123" s="30"/>
      <c r="D123" s="30"/>
      <c r="E123" s="30"/>
      <c r="F123" s="13"/>
      <c r="G123" s="13"/>
      <c r="H123" s="13"/>
    </row>
    <row r="124" spans="1:8" ht="13.8" x14ac:dyDescent="0.25">
      <c r="A124" s="13"/>
      <c r="B124" s="11"/>
      <c r="C124" s="30"/>
      <c r="D124" s="30"/>
      <c r="E124" s="30"/>
      <c r="F124" s="13"/>
      <c r="G124" s="13"/>
      <c r="H124" s="13"/>
    </row>
    <row r="125" spans="1:8" ht="13.8" x14ac:dyDescent="0.25">
      <c r="A125" s="13"/>
      <c r="B125" s="11"/>
      <c r="C125" s="30"/>
      <c r="D125" s="30"/>
      <c r="E125" s="30"/>
      <c r="F125" s="13"/>
      <c r="G125" s="13"/>
      <c r="H125" s="13"/>
    </row>
    <row r="126" spans="1:8" ht="13.8" x14ac:dyDescent="0.25">
      <c r="A126" s="13"/>
      <c r="B126" s="11"/>
      <c r="C126" s="30"/>
      <c r="D126" s="30"/>
      <c r="E126" s="30"/>
      <c r="F126" s="13"/>
      <c r="G126" s="13"/>
      <c r="H126" s="13"/>
    </row>
    <row r="127" spans="1:8" ht="13.8" x14ac:dyDescent="0.25">
      <c r="A127" s="13"/>
      <c r="B127" s="11"/>
      <c r="C127" s="30"/>
      <c r="D127" s="30"/>
      <c r="E127" s="30"/>
      <c r="F127" s="13"/>
      <c r="G127" s="13"/>
      <c r="H127" s="13"/>
    </row>
    <row r="128" spans="1:8" ht="13.8" x14ac:dyDescent="0.25">
      <c r="A128" s="13"/>
      <c r="B128" s="11"/>
      <c r="C128" s="30"/>
      <c r="D128" s="30"/>
      <c r="E128" s="30"/>
      <c r="F128" s="13"/>
      <c r="G128" s="13"/>
      <c r="H128" s="13"/>
    </row>
    <row r="129" spans="1:8" ht="13.8" x14ac:dyDescent="0.25">
      <c r="A129" s="13"/>
      <c r="B129" s="11"/>
      <c r="C129" s="30"/>
      <c r="D129" s="30"/>
      <c r="E129" s="30"/>
      <c r="F129" s="13"/>
      <c r="G129" s="13"/>
      <c r="H129" s="13"/>
    </row>
    <row r="130" spans="1:8" ht="13.8" x14ac:dyDescent="0.25">
      <c r="A130" s="13"/>
      <c r="B130" s="11"/>
      <c r="C130" s="30"/>
      <c r="D130" s="30"/>
      <c r="E130" s="30"/>
      <c r="F130" s="13"/>
      <c r="G130" s="13"/>
      <c r="H130" s="13"/>
    </row>
    <row r="131" spans="1:8" ht="13.8" x14ac:dyDescent="0.25">
      <c r="A131" s="13"/>
      <c r="B131" s="11"/>
      <c r="C131" s="30"/>
      <c r="D131" s="30"/>
      <c r="E131" s="30"/>
      <c r="F131" s="13"/>
      <c r="G131" s="13"/>
      <c r="H131" s="13"/>
    </row>
    <row r="132" spans="1:8" ht="13.8" x14ac:dyDescent="0.25">
      <c r="A132" s="13"/>
      <c r="B132" s="11"/>
      <c r="C132" s="30"/>
      <c r="D132" s="30"/>
      <c r="E132" s="30"/>
      <c r="F132" s="13"/>
      <c r="G132" s="13"/>
      <c r="H132" s="13"/>
    </row>
    <row r="133" spans="1:8" ht="13.8" x14ac:dyDescent="0.25">
      <c r="A133" s="13"/>
      <c r="B133" s="11"/>
      <c r="C133" s="30"/>
      <c r="D133" s="30"/>
      <c r="E133" s="30"/>
      <c r="F133" s="13"/>
      <c r="G133" s="13"/>
      <c r="H133" s="13"/>
    </row>
    <row r="134" spans="1:8" ht="13.8" x14ac:dyDescent="0.25">
      <c r="A134" s="13"/>
      <c r="B134" s="11"/>
      <c r="C134" s="30"/>
      <c r="D134" s="30"/>
      <c r="E134" s="30"/>
      <c r="F134" s="13"/>
      <c r="G134" s="13"/>
      <c r="H134" s="13"/>
    </row>
    <row r="135" spans="1:8" ht="13.8" x14ac:dyDescent="0.25">
      <c r="A135" s="13"/>
      <c r="B135" s="11"/>
      <c r="C135" s="30"/>
      <c r="D135" s="30"/>
      <c r="E135" s="30"/>
      <c r="F135" s="13"/>
      <c r="G135" s="13"/>
      <c r="H135" s="13"/>
    </row>
    <row r="136" spans="1:8" ht="13.8" x14ac:dyDescent="0.25">
      <c r="A136" s="13"/>
      <c r="B136" s="11"/>
      <c r="C136" s="30"/>
      <c r="D136" s="30"/>
      <c r="E136" s="30"/>
      <c r="F136" s="13"/>
      <c r="G136" s="13"/>
      <c r="H136" s="13"/>
    </row>
    <row r="137" spans="1:8" ht="13.8" x14ac:dyDescent="0.25">
      <c r="A137" s="13"/>
      <c r="B137" s="11"/>
      <c r="C137" s="30"/>
      <c r="D137" s="30"/>
      <c r="E137" s="30"/>
      <c r="F137" s="13"/>
      <c r="G137" s="13"/>
      <c r="H137" s="13"/>
    </row>
    <row r="138" spans="1:8" ht="13.8" x14ac:dyDescent="0.25">
      <c r="A138" s="13"/>
      <c r="B138" s="11"/>
      <c r="C138" s="30"/>
      <c r="D138" s="30"/>
      <c r="E138" s="30"/>
      <c r="F138" s="13"/>
      <c r="G138" s="13"/>
      <c r="H138" s="13"/>
    </row>
    <row r="139" spans="1:8" ht="13.8" x14ac:dyDescent="0.25">
      <c r="A139" s="13"/>
      <c r="B139" s="11"/>
      <c r="C139" s="30"/>
      <c r="D139" s="30"/>
      <c r="E139" s="30"/>
      <c r="F139" s="13"/>
      <c r="G139" s="13"/>
      <c r="H139" s="13"/>
    </row>
    <row r="140" spans="1:8" ht="13.8" x14ac:dyDescent="0.25">
      <c r="A140" s="13"/>
      <c r="B140" s="11"/>
      <c r="C140" s="30"/>
      <c r="D140" s="30"/>
      <c r="E140" s="30"/>
      <c r="F140" s="13"/>
      <c r="G140" s="13"/>
      <c r="H140" s="13"/>
    </row>
    <row r="141" spans="1:8" ht="13.8" x14ac:dyDescent="0.25">
      <c r="A141" s="13"/>
      <c r="B141" s="11"/>
      <c r="C141" s="30"/>
      <c r="D141" s="30"/>
      <c r="E141" s="30"/>
      <c r="F141" s="13"/>
      <c r="G141" s="13"/>
      <c r="H141" s="13"/>
    </row>
    <row r="142" spans="1:8" ht="13.8" x14ac:dyDescent="0.25">
      <c r="A142" s="13"/>
      <c r="B142" s="11"/>
      <c r="C142" s="30"/>
      <c r="D142" s="30"/>
      <c r="E142" s="30"/>
      <c r="F142" s="13"/>
      <c r="G142" s="13"/>
      <c r="H142" s="13"/>
    </row>
    <row r="143" spans="1:8" ht="13.8" x14ac:dyDescent="0.25">
      <c r="A143" s="13"/>
      <c r="B143" s="11"/>
      <c r="C143" s="30"/>
      <c r="D143" s="30"/>
      <c r="E143" s="30"/>
      <c r="F143" s="13"/>
      <c r="G143" s="13"/>
      <c r="H143" s="13"/>
    </row>
    <row r="144" spans="1:8" ht="13.8" x14ac:dyDescent="0.25">
      <c r="A144" s="13"/>
      <c r="B144" s="11"/>
      <c r="C144" s="30"/>
      <c r="D144" s="30"/>
      <c r="E144" s="30"/>
      <c r="F144" s="13"/>
      <c r="G144" s="13"/>
      <c r="H144" s="13"/>
    </row>
    <row r="145" spans="1:8" ht="13.8" x14ac:dyDescent="0.25">
      <c r="A145" s="13"/>
      <c r="B145" s="11"/>
      <c r="C145" s="30"/>
      <c r="D145" s="30"/>
      <c r="E145" s="30"/>
      <c r="F145" s="13"/>
      <c r="G145" s="13"/>
      <c r="H145" s="13"/>
    </row>
    <row r="146" spans="1:8" ht="13.8" x14ac:dyDescent="0.25">
      <c r="A146" s="13"/>
      <c r="B146" s="11"/>
      <c r="C146" s="30"/>
      <c r="D146" s="30"/>
      <c r="E146" s="30"/>
      <c r="F146" s="13"/>
      <c r="G146" s="13"/>
      <c r="H146" s="13"/>
    </row>
    <row r="147" spans="1:8" ht="13.8" x14ac:dyDescent="0.25">
      <c r="A147" s="13"/>
      <c r="B147" s="11"/>
      <c r="C147" s="30"/>
      <c r="D147" s="30"/>
      <c r="E147" s="30"/>
      <c r="F147" s="13"/>
      <c r="G147" s="13"/>
      <c r="H147" s="13"/>
    </row>
    <row r="148" spans="1:8" ht="13.8" x14ac:dyDescent="0.25">
      <c r="A148" s="13"/>
      <c r="B148" s="11"/>
      <c r="C148" s="30"/>
      <c r="D148" s="30"/>
      <c r="E148" s="30"/>
      <c r="F148" s="13"/>
      <c r="G148" s="13"/>
      <c r="H148" s="13"/>
    </row>
    <row r="149" spans="1:8" ht="13.8" x14ac:dyDescent="0.25">
      <c r="A149" s="13"/>
      <c r="B149" s="11"/>
      <c r="C149" s="30"/>
      <c r="D149" s="30"/>
      <c r="E149" s="30"/>
      <c r="F149" s="13"/>
      <c r="G149" s="13"/>
      <c r="H149" s="13"/>
    </row>
    <row r="150" spans="1:8" ht="13.8" x14ac:dyDescent="0.25">
      <c r="A150" s="13"/>
      <c r="B150" s="11"/>
      <c r="C150" s="30"/>
      <c r="D150" s="30"/>
      <c r="E150" s="30"/>
      <c r="F150" s="13"/>
      <c r="G150" s="13"/>
      <c r="H150" s="13"/>
    </row>
    <row r="151" spans="1:8" ht="13.8" x14ac:dyDescent="0.25">
      <c r="A151" s="13"/>
      <c r="B151" s="11"/>
      <c r="C151" s="30"/>
      <c r="D151" s="30"/>
      <c r="E151" s="30"/>
      <c r="F151" s="13"/>
      <c r="G151" s="13"/>
      <c r="H151" s="13"/>
    </row>
    <row r="152" spans="1:8" ht="13.8" x14ac:dyDescent="0.25">
      <c r="A152" s="13"/>
      <c r="B152" s="11"/>
      <c r="C152" s="30"/>
      <c r="D152" s="30"/>
      <c r="E152" s="30"/>
      <c r="F152" s="13"/>
      <c r="G152" s="13"/>
      <c r="H152" s="13"/>
    </row>
    <row r="153" spans="1:8" ht="13.8" x14ac:dyDescent="0.25">
      <c r="A153" s="13"/>
      <c r="B153" s="11"/>
      <c r="C153" s="30"/>
      <c r="D153" s="30"/>
      <c r="E153" s="30"/>
      <c r="F153" s="13"/>
      <c r="G153" s="13"/>
      <c r="H153" s="13"/>
    </row>
    <row r="154" spans="1:8" ht="13.8" x14ac:dyDescent="0.25">
      <c r="A154" s="13"/>
      <c r="B154" s="11"/>
      <c r="C154" s="30"/>
      <c r="D154" s="30"/>
      <c r="E154" s="30"/>
      <c r="F154" s="13"/>
      <c r="G154" s="13"/>
      <c r="H154" s="13"/>
    </row>
    <row r="155" spans="1:8" ht="13.8" x14ac:dyDescent="0.25">
      <c r="A155" s="13"/>
      <c r="B155" s="11"/>
      <c r="C155" s="30"/>
      <c r="D155" s="30"/>
      <c r="E155" s="30"/>
      <c r="F155" s="13"/>
      <c r="G155" s="13"/>
      <c r="H155" s="13"/>
    </row>
    <row r="156" spans="1:8" ht="13.8" x14ac:dyDescent="0.25">
      <c r="A156" s="13"/>
      <c r="B156" s="11"/>
      <c r="C156" s="30"/>
      <c r="D156" s="30"/>
      <c r="E156" s="30"/>
      <c r="F156" s="13"/>
      <c r="G156" s="13"/>
      <c r="H156" s="13"/>
    </row>
    <row r="157" spans="1:8" ht="13.8" x14ac:dyDescent="0.25">
      <c r="A157" s="13"/>
      <c r="B157" s="11"/>
      <c r="C157" s="30"/>
      <c r="D157" s="30"/>
      <c r="E157" s="30"/>
      <c r="F157" s="13"/>
      <c r="G157" s="13"/>
      <c r="H157" s="13"/>
    </row>
    <row r="158" spans="1:8" ht="13.8" x14ac:dyDescent="0.25">
      <c r="A158" s="13"/>
      <c r="B158" s="11"/>
      <c r="C158" s="30"/>
      <c r="D158" s="30"/>
      <c r="E158" s="30"/>
      <c r="F158" s="13"/>
      <c r="G158" s="13"/>
      <c r="H158" s="13"/>
    </row>
    <row r="159" spans="1:8" ht="13.8" x14ac:dyDescent="0.25">
      <c r="A159" s="13"/>
      <c r="B159" s="11"/>
      <c r="C159" s="30"/>
      <c r="D159" s="30"/>
      <c r="E159" s="30"/>
      <c r="F159" s="13"/>
      <c r="G159" s="13"/>
      <c r="H159" s="13"/>
    </row>
    <row r="160" spans="1:8" ht="13.8" x14ac:dyDescent="0.25">
      <c r="A160" s="13"/>
      <c r="B160" s="11"/>
      <c r="C160" s="30"/>
      <c r="D160" s="30"/>
      <c r="E160" s="30"/>
      <c r="F160" s="13"/>
      <c r="G160" s="13"/>
      <c r="H160" s="13"/>
    </row>
    <row r="161" spans="1:8" ht="13.8" x14ac:dyDescent="0.25">
      <c r="A161" s="13"/>
      <c r="B161" s="11"/>
      <c r="C161" s="30"/>
      <c r="D161" s="30"/>
      <c r="E161" s="30"/>
      <c r="F161" s="13"/>
      <c r="G161" s="13"/>
      <c r="H161" s="13"/>
    </row>
    <row r="162" spans="1:8" ht="13.8" x14ac:dyDescent="0.25">
      <c r="A162" s="13"/>
      <c r="B162" s="11"/>
      <c r="C162" s="30"/>
      <c r="D162" s="30"/>
      <c r="E162" s="30"/>
      <c r="F162" s="13"/>
      <c r="G162" s="13"/>
      <c r="H162" s="13"/>
    </row>
    <row r="163" spans="1:8" ht="13.8" x14ac:dyDescent="0.25">
      <c r="A163" s="13"/>
      <c r="B163" s="11"/>
      <c r="C163" s="30"/>
      <c r="D163" s="30"/>
      <c r="E163" s="30"/>
      <c r="F163" s="13"/>
      <c r="G163" s="13"/>
      <c r="H163" s="13"/>
    </row>
    <row r="164" spans="1:8" ht="13.8" x14ac:dyDescent="0.25">
      <c r="A164" s="13"/>
      <c r="B164" s="11"/>
      <c r="C164" s="30"/>
      <c r="D164" s="30"/>
      <c r="E164" s="30"/>
      <c r="F164" s="13"/>
      <c r="G164" s="13"/>
      <c r="H164" s="13"/>
    </row>
    <row r="165" spans="1:8" ht="13.8" x14ac:dyDescent="0.25">
      <c r="A165" s="13"/>
      <c r="B165" s="11"/>
      <c r="C165" s="30"/>
      <c r="D165" s="30"/>
      <c r="E165" s="30"/>
      <c r="F165" s="13"/>
      <c r="G165" s="13"/>
      <c r="H165" s="13"/>
    </row>
    <row r="166" spans="1:8" ht="13.8" x14ac:dyDescent="0.25">
      <c r="A166" s="13"/>
      <c r="B166" s="11"/>
      <c r="C166" s="30"/>
      <c r="D166" s="30"/>
      <c r="E166" s="30"/>
      <c r="F166" s="13"/>
      <c r="G166" s="13"/>
      <c r="H166" s="13"/>
    </row>
    <row r="167" spans="1:8" ht="13.8" x14ac:dyDescent="0.25">
      <c r="A167" s="13"/>
      <c r="B167" s="11"/>
      <c r="C167" s="30"/>
      <c r="D167" s="30"/>
      <c r="E167" s="30"/>
      <c r="F167" s="13"/>
      <c r="G167" s="13"/>
      <c r="H167" s="13"/>
    </row>
    <row r="168" spans="1:8" ht="13.8" x14ac:dyDescent="0.25">
      <c r="A168" s="13"/>
      <c r="B168" s="11"/>
      <c r="C168" s="30"/>
      <c r="D168" s="30"/>
      <c r="E168" s="30"/>
      <c r="F168" s="13"/>
      <c r="G168" s="13"/>
      <c r="H168" s="13"/>
    </row>
    <row r="169" spans="1:8" ht="13.8" x14ac:dyDescent="0.25">
      <c r="A169" s="13"/>
      <c r="B169" s="11"/>
      <c r="C169" s="30"/>
      <c r="D169" s="30"/>
      <c r="E169" s="30"/>
      <c r="F169" s="13"/>
      <c r="G169" s="13"/>
      <c r="H169" s="13"/>
    </row>
    <row r="170" spans="1:8" ht="13.8" x14ac:dyDescent="0.25">
      <c r="A170" s="13"/>
      <c r="B170" s="11"/>
      <c r="C170" s="30"/>
      <c r="D170" s="30"/>
      <c r="E170" s="30"/>
      <c r="F170" s="13"/>
      <c r="G170" s="13"/>
      <c r="H170" s="13"/>
    </row>
    <row r="171" spans="1:8" ht="13.8" x14ac:dyDescent="0.25">
      <c r="A171" s="13"/>
      <c r="B171" s="11"/>
      <c r="C171" s="30"/>
      <c r="D171" s="30"/>
      <c r="E171" s="30"/>
      <c r="F171" s="13"/>
      <c r="G171" s="13"/>
      <c r="H171" s="13"/>
    </row>
    <row r="172" spans="1:8" ht="13.8" x14ac:dyDescent="0.25">
      <c r="A172" s="13"/>
      <c r="B172" s="11"/>
      <c r="C172" s="30"/>
      <c r="D172" s="30"/>
      <c r="E172" s="30"/>
      <c r="F172" s="13"/>
      <c r="G172" s="13"/>
      <c r="H172" s="13"/>
    </row>
    <row r="173" spans="1:8" ht="13.8" x14ac:dyDescent="0.25">
      <c r="A173" s="13"/>
      <c r="B173" s="11"/>
      <c r="C173" s="30"/>
      <c r="D173" s="30"/>
      <c r="E173" s="30"/>
      <c r="F173" s="13"/>
      <c r="G173" s="13"/>
      <c r="H173" s="13"/>
    </row>
    <row r="174" spans="1:8" ht="13.8" x14ac:dyDescent="0.25">
      <c r="A174" s="13"/>
      <c r="B174" s="11"/>
      <c r="C174" s="30"/>
      <c r="D174" s="30"/>
      <c r="E174" s="30"/>
      <c r="F174" s="13"/>
      <c r="G174" s="13"/>
      <c r="H174" s="13"/>
    </row>
    <row r="175" spans="1:8" ht="13.8" x14ac:dyDescent="0.25">
      <c r="A175" s="13"/>
      <c r="B175" s="11"/>
      <c r="C175" s="30"/>
      <c r="D175" s="30"/>
      <c r="E175" s="30"/>
      <c r="F175" s="13"/>
      <c r="G175" s="13"/>
      <c r="H175" s="13"/>
    </row>
    <row r="176" spans="1:8" ht="13.8" x14ac:dyDescent="0.25">
      <c r="A176" s="13"/>
      <c r="B176" s="11"/>
      <c r="C176" s="30"/>
      <c r="D176" s="30"/>
      <c r="E176" s="30"/>
      <c r="F176" s="13"/>
      <c r="G176" s="13"/>
      <c r="H176" s="13"/>
    </row>
    <row r="177" spans="1:8" ht="13.8" x14ac:dyDescent="0.25">
      <c r="A177" s="13"/>
      <c r="B177" s="11"/>
      <c r="C177" s="30"/>
      <c r="D177" s="30"/>
      <c r="E177" s="30"/>
      <c r="F177" s="13"/>
      <c r="G177" s="13"/>
      <c r="H177" s="13"/>
    </row>
    <row r="178" spans="1:8" ht="13.8" x14ac:dyDescent="0.25">
      <c r="A178" s="13"/>
      <c r="B178" s="11"/>
      <c r="C178" s="30"/>
      <c r="D178" s="30"/>
      <c r="E178" s="30"/>
      <c r="F178" s="13"/>
      <c r="G178" s="13"/>
      <c r="H178" s="13"/>
    </row>
    <row r="179" spans="1:8" ht="13.8" x14ac:dyDescent="0.25">
      <c r="A179" s="13"/>
      <c r="B179" s="11"/>
      <c r="C179" s="30"/>
      <c r="D179" s="30"/>
      <c r="E179" s="30"/>
      <c r="F179" s="13"/>
      <c r="G179" s="13"/>
      <c r="H179" s="13"/>
    </row>
    <row r="180" spans="1:8" ht="13.8" x14ac:dyDescent="0.25">
      <c r="A180" s="13"/>
      <c r="B180" s="11"/>
      <c r="C180" s="30"/>
      <c r="D180" s="30"/>
      <c r="E180" s="30"/>
      <c r="F180" s="13"/>
      <c r="G180" s="13"/>
      <c r="H180" s="13"/>
    </row>
    <row r="181" spans="1:8" ht="13.8" x14ac:dyDescent="0.25">
      <c r="A181" s="13"/>
      <c r="B181" s="11"/>
      <c r="C181" s="30"/>
      <c r="D181" s="30"/>
      <c r="E181" s="30"/>
      <c r="F181" s="13"/>
      <c r="G181" s="13"/>
      <c r="H181" s="13"/>
    </row>
    <row r="182" spans="1:8" ht="13.8" x14ac:dyDescent="0.25">
      <c r="A182" s="13"/>
      <c r="B182" s="11"/>
      <c r="C182" s="30"/>
      <c r="D182" s="30"/>
      <c r="E182" s="30"/>
      <c r="F182" s="13"/>
      <c r="G182" s="13"/>
      <c r="H182" s="13"/>
    </row>
    <row r="183" spans="1:8" ht="13.8" x14ac:dyDescent="0.25">
      <c r="A183" s="13"/>
      <c r="B183" s="11"/>
      <c r="C183" s="30"/>
      <c r="D183" s="30"/>
      <c r="E183" s="30"/>
      <c r="F183" s="13"/>
      <c r="G183" s="13"/>
      <c r="H183" s="13"/>
    </row>
    <row r="184" spans="1:8" ht="13.8" x14ac:dyDescent="0.25">
      <c r="A184" s="13"/>
      <c r="B184" s="11"/>
      <c r="C184" s="30"/>
      <c r="D184" s="30"/>
      <c r="E184" s="30"/>
      <c r="F184" s="13"/>
      <c r="G184" s="13"/>
      <c r="H184" s="13"/>
    </row>
    <row r="185" spans="1:8" ht="13.8" x14ac:dyDescent="0.25">
      <c r="A185" s="13"/>
      <c r="B185" s="11"/>
      <c r="C185" s="30"/>
      <c r="D185" s="30"/>
      <c r="E185" s="30"/>
      <c r="F185" s="13"/>
      <c r="G185" s="13"/>
      <c r="H185" s="13"/>
    </row>
    <row r="186" spans="1:8" ht="13.8" x14ac:dyDescent="0.25">
      <c r="A186" s="13"/>
      <c r="B186" s="11"/>
      <c r="C186" s="30"/>
      <c r="D186" s="30"/>
      <c r="E186" s="30"/>
      <c r="F186" s="13"/>
      <c r="G186" s="13"/>
      <c r="H186" s="13"/>
    </row>
    <row r="187" spans="1:8" ht="13.8" x14ac:dyDescent="0.25">
      <c r="A187" s="13"/>
      <c r="B187" s="11"/>
      <c r="C187" s="30"/>
      <c r="D187" s="30"/>
      <c r="E187" s="30"/>
      <c r="F187" s="13"/>
      <c r="G187" s="13"/>
      <c r="H187" s="13"/>
    </row>
    <row r="188" spans="1:8" ht="13.8" x14ac:dyDescent="0.25">
      <c r="A188" s="13"/>
      <c r="B188" s="11"/>
      <c r="C188" s="30"/>
      <c r="D188" s="30"/>
      <c r="E188" s="30"/>
      <c r="F188" s="13"/>
      <c r="G188" s="13"/>
      <c r="H188" s="13"/>
    </row>
    <row r="189" spans="1:8" ht="13.8" x14ac:dyDescent="0.25">
      <c r="A189" s="13"/>
      <c r="B189" s="11"/>
      <c r="C189" s="30"/>
      <c r="D189" s="30"/>
      <c r="E189" s="30"/>
      <c r="F189" s="13"/>
      <c r="G189" s="13"/>
      <c r="H189" s="13"/>
    </row>
    <row r="190" spans="1:8" ht="13.8" x14ac:dyDescent="0.25">
      <c r="A190" s="13"/>
      <c r="B190" s="11"/>
      <c r="C190" s="30"/>
      <c r="D190" s="30"/>
      <c r="E190" s="30"/>
      <c r="F190" s="13"/>
      <c r="G190" s="13"/>
      <c r="H190" s="13"/>
    </row>
    <row r="191" spans="1:8" ht="13.8" x14ac:dyDescent="0.25">
      <c r="A191" s="13"/>
      <c r="B191" s="11"/>
      <c r="C191" s="30"/>
      <c r="D191" s="30"/>
      <c r="E191" s="30"/>
      <c r="F191" s="13"/>
      <c r="G191" s="13"/>
      <c r="H191" s="13"/>
    </row>
    <row r="192" spans="1:8" ht="13.8" x14ac:dyDescent="0.25">
      <c r="A192" s="13"/>
      <c r="B192" s="11"/>
      <c r="C192" s="30"/>
      <c r="D192" s="30"/>
      <c r="E192" s="30"/>
      <c r="F192" s="13"/>
      <c r="G192" s="13"/>
      <c r="H192" s="13"/>
    </row>
    <row r="193" spans="1:8" ht="13.8" x14ac:dyDescent="0.25">
      <c r="A193" s="13"/>
      <c r="B193" s="11"/>
      <c r="C193" s="30"/>
      <c r="D193" s="30"/>
      <c r="E193" s="30"/>
      <c r="F193" s="13"/>
      <c r="G193" s="13"/>
      <c r="H193" s="13"/>
    </row>
    <row r="194" spans="1:8" ht="13.8" x14ac:dyDescent="0.25">
      <c r="A194" s="13"/>
      <c r="B194" s="11"/>
      <c r="C194" s="30"/>
      <c r="D194" s="30"/>
      <c r="E194" s="30"/>
      <c r="F194" s="13"/>
      <c r="G194" s="13"/>
      <c r="H194" s="13"/>
    </row>
    <row r="195" spans="1:8" ht="13.8" x14ac:dyDescent="0.25">
      <c r="A195" s="13"/>
      <c r="B195" s="11"/>
      <c r="C195" s="30"/>
      <c r="D195" s="30"/>
      <c r="E195" s="30"/>
      <c r="F195" s="13"/>
      <c r="G195" s="13"/>
      <c r="H195" s="13"/>
    </row>
    <row r="196" spans="1:8" ht="13.8" x14ac:dyDescent="0.25">
      <c r="A196" s="13"/>
      <c r="B196" s="11"/>
      <c r="C196" s="30"/>
      <c r="D196" s="30"/>
      <c r="E196" s="30"/>
      <c r="F196" s="13"/>
      <c r="G196" s="13"/>
      <c r="H196" s="13"/>
    </row>
    <row r="197" spans="1:8" ht="13.8" x14ac:dyDescent="0.25">
      <c r="A197" s="13"/>
      <c r="B197" s="11"/>
      <c r="C197" s="30"/>
      <c r="D197" s="30"/>
      <c r="E197" s="30"/>
      <c r="F197" s="13"/>
      <c r="G197" s="13"/>
      <c r="H197" s="13"/>
    </row>
    <row r="198" spans="1:8" ht="13.8" x14ac:dyDescent="0.25">
      <c r="A198" s="13"/>
      <c r="B198" s="11"/>
      <c r="C198" s="30"/>
      <c r="D198" s="30"/>
      <c r="E198" s="30"/>
      <c r="F198" s="13"/>
      <c r="G198" s="13"/>
      <c r="H198" s="13"/>
    </row>
    <row r="199" spans="1:8" ht="13.8" x14ac:dyDescent="0.25">
      <c r="A199" s="13"/>
      <c r="B199" s="11"/>
      <c r="C199" s="30"/>
      <c r="D199" s="30"/>
      <c r="E199" s="30"/>
      <c r="F199" s="13"/>
      <c r="G199" s="13"/>
      <c r="H199" s="13"/>
    </row>
    <row r="200" spans="1:8" ht="13.8" x14ac:dyDescent="0.25">
      <c r="A200" s="13"/>
      <c r="B200" s="11"/>
      <c r="C200" s="30"/>
      <c r="D200" s="30"/>
      <c r="E200" s="30"/>
      <c r="F200" s="13"/>
      <c r="G200" s="13"/>
      <c r="H200" s="13"/>
    </row>
    <row r="201" spans="1:8" ht="13.8" x14ac:dyDescent="0.25">
      <c r="A201" s="13"/>
      <c r="B201" s="11"/>
      <c r="C201" s="30"/>
      <c r="D201" s="30"/>
      <c r="E201" s="30"/>
      <c r="F201" s="13"/>
      <c r="G201" s="13"/>
      <c r="H201" s="13"/>
    </row>
    <row r="202" spans="1:8" ht="13.8" x14ac:dyDescent="0.25">
      <c r="A202" s="13"/>
      <c r="B202" s="11"/>
      <c r="C202" s="30"/>
      <c r="D202" s="30"/>
      <c r="E202" s="30"/>
      <c r="F202" s="13"/>
      <c r="G202" s="13"/>
      <c r="H202" s="13"/>
    </row>
    <row r="203" spans="1:8" ht="13.8" x14ac:dyDescent="0.25">
      <c r="A203" s="13"/>
      <c r="B203" s="11"/>
      <c r="C203" s="30"/>
      <c r="D203" s="30"/>
      <c r="E203" s="30"/>
      <c r="F203" s="13"/>
      <c r="G203" s="13"/>
      <c r="H203" s="13"/>
    </row>
    <row r="204" spans="1:8" ht="13.8" x14ac:dyDescent="0.25">
      <c r="A204" s="13"/>
      <c r="B204" s="11"/>
      <c r="C204" s="30"/>
      <c r="D204" s="30"/>
      <c r="E204" s="30"/>
      <c r="F204" s="13"/>
      <c r="G204" s="13"/>
      <c r="H204" s="13"/>
    </row>
    <row r="205" spans="1:8" ht="13.8" x14ac:dyDescent="0.25">
      <c r="A205" s="13"/>
      <c r="B205" s="11"/>
      <c r="C205" s="30"/>
      <c r="D205" s="30"/>
      <c r="E205" s="30"/>
      <c r="F205" s="13"/>
      <c r="G205" s="13"/>
      <c r="H205" s="13"/>
    </row>
    <row r="206" spans="1:8" ht="13.8" x14ac:dyDescent="0.25">
      <c r="A206" s="13"/>
      <c r="B206" s="11"/>
      <c r="C206" s="30"/>
      <c r="D206" s="30"/>
      <c r="E206" s="30"/>
      <c r="F206" s="13"/>
      <c r="G206" s="13"/>
      <c r="H206" s="13"/>
    </row>
    <row r="207" spans="1:8" ht="13.8" x14ac:dyDescent="0.25">
      <c r="A207" s="13"/>
      <c r="B207" s="11"/>
      <c r="C207" s="30"/>
      <c r="D207" s="30"/>
      <c r="E207" s="30"/>
      <c r="F207" s="13"/>
      <c r="G207" s="13"/>
      <c r="H207" s="13"/>
    </row>
    <row r="208" spans="1:8" ht="13.8" x14ac:dyDescent="0.25">
      <c r="A208" s="13"/>
      <c r="B208" s="11"/>
      <c r="C208" s="30"/>
      <c r="D208" s="30"/>
      <c r="E208" s="30"/>
      <c r="F208" s="13"/>
      <c r="G208" s="13"/>
      <c r="H208" s="13"/>
    </row>
    <row r="209" spans="1:8" ht="13.8" x14ac:dyDescent="0.25">
      <c r="A209" s="13"/>
      <c r="B209" s="11"/>
      <c r="C209" s="30"/>
      <c r="D209" s="30"/>
      <c r="E209" s="30"/>
      <c r="F209" s="13"/>
      <c r="G209" s="13"/>
      <c r="H209" s="13"/>
    </row>
    <row r="210" spans="1:8" ht="13.8" x14ac:dyDescent="0.25">
      <c r="A210" s="13"/>
      <c r="B210" s="11"/>
      <c r="C210" s="30"/>
      <c r="D210" s="30"/>
      <c r="E210" s="30"/>
      <c r="F210" s="13"/>
      <c r="G210" s="13"/>
      <c r="H210" s="13"/>
    </row>
    <row r="211" spans="1:8" ht="13.8" x14ac:dyDescent="0.25">
      <c r="A211" s="13"/>
      <c r="B211" s="11"/>
      <c r="C211" s="30"/>
      <c r="D211" s="30"/>
      <c r="E211" s="30"/>
      <c r="F211" s="13"/>
      <c r="G211" s="13"/>
      <c r="H211" s="13"/>
    </row>
    <row r="212" spans="1:8" ht="13.8" x14ac:dyDescent="0.25">
      <c r="A212" s="13"/>
      <c r="B212" s="11"/>
      <c r="C212" s="30"/>
      <c r="D212" s="30"/>
      <c r="E212" s="30"/>
      <c r="F212" s="13"/>
      <c r="G212" s="13"/>
      <c r="H212" s="13"/>
    </row>
    <row r="213" spans="1:8" ht="13.8" x14ac:dyDescent="0.25">
      <c r="A213" s="13"/>
      <c r="B213" s="11"/>
      <c r="C213" s="30"/>
      <c r="D213" s="30"/>
      <c r="E213" s="30"/>
      <c r="F213" s="13"/>
      <c r="G213" s="13"/>
      <c r="H213" s="13"/>
    </row>
    <row r="214" spans="1:8" ht="13.8" x14ac:dyDescent="0.25">
      <c r="A214" s="13"/>
      <c r="B214" s="11"/>
      <c r="C214" s="30"/>
      <c r="D214" s="30"/>
      <c r="E214" s="30"/>
      <c r="F214" s="13"/>
      <c r="G214" s="13"/>
      <c r="H214" s="13"/>
    </row>
    <row r="215" spans="1:8" ht="13.8" x14ac:dyDescent="0.25">
      <c r="A215" s="13"/>
      <c r="B215" s="11"/>
      <c r="C215" s="30"/>
      <c r="D215" s="30"/>
      <c r="E215" s="30"/>
      <c r="F215" s="13"/>
      <c r="G215" s="13"/>
      <c r="H215" s="13"/>
    </row>
    <row r="216" spans="1:8" ht="13.8" x14ac:dyDescent="0.25">
      <c r="A216" s="13"/>
      <c r="B216" s="11"/>
      <c r="C216" s="30"/>
      <c r="D216" s="30"/>
      <c r="E216" s="30"/>
      <c r="F216" s="13"/>
      <c r="G216" s="13"/>
      <c r="H216" s="13"/>
    </row>
    <row r="217" spans="1:8" ht="13.8" x14ac:dyDescent="0.25">
      <c r="A217" s="13"/>
      <c r="B217" s="11"/>
      <c r="C217" s="30"/>
      <c r="D217" s="30"/>
      <c r="E217" s="30"/>
      <c r="F217" s="13"/>
      <c r="G217" s="13"/>
      <c r="H217" s="13"/>
    </row>
    <row r="218" spans="1:8" ht="13.8" x14ac:dyDescent="0.25">
      <c r="A218" s="13"/>
      <c r="B218" s="11"/>
      <c r="C218" s="30"/>
      <c r="D218" s="30"/>
      <c r="E218" s="30"/>
      <c r="F218" s="13"/>
      <c r="G218" s="13"/>
      <c r="H218" s="13"/>
    </row>
    <row r="219" spans="1:8" ht="13.8" x14ac:dyDescent="0.25">
      <c r="A219" s="13"/>
      <c r="B219" s="11"/>
      <c r="C219" s="30"/>
      <c r="D219" s="30"/>
      <c r="E219" s="30"/>
      <c r="F219" s="13"/>
      <c r="G219" s="13"/>
      <c r="H219" s="13"/>
    </row>
    <row r="220" spans="1:8" ht="13.8" x14ac:dyDescent="0.25">
      <c r="A220" s="13"/>
      <c r="B220" s="11"/>
      <c r="C220" s="30"/>
      <c r="D220" s="30"/>
      <c r="E220" s="30"/>
      <c r="F220" s="13"/>
      <c r="G220" s="13"/>
      <c r="H220" s="13"/>
    </row>
    <row r="221" spans="1:8" ht="13.8" x14ac:dyDescent="0.25">
      <c r="A221" s="13"/>
      <c r="B221" s="11"/>
      <c r="C221" s="30"/>
      <c r="D221" s="30"/>
      <c r="E221" s="30"/>
      <c r="F221" s="13"/>
      <c r="G221" s="13"/>
      <c r="H221" s="13"/>
    </row>
    <row r="222" spans="1:8" ht="13.8" x14ac:dyDescent="0.25">
      <c r="A222" s="13"/>
      <c r="B222" s="11"/>
      <c r="C222" s="30"/>
      <c r="D222" s="30"/>
      <c r="E222" s="30"/>
      <c r="F222" s="13"/>
      <c r="G222" s="13"/>
      <c r="H222" s="13"/>
    </row>
    <row r="223" spans="1:8" ht="13.8" x14ac:dyDescent="0.25">
      <c r="A223" s="13"/>
      <c r="B223" s="11"/>
      <c r="C223" s="30"/>
      <c r="D223" s="30"/>
      <c r="E223" s="30"/>
      <c r="F223" s="13"/>
      <c r="G223" s="13"/>
      <c r="H223" s="13"/>
    </row>
    <row r="224" spans="1:8" ht="13.8" x14ac:dyDescent="0.25">
      <c r="A224" s="13"/>
      <c r="B224" s="11"/>
      <c r="C224" s="30"/>
      <c r="D224" s="30"/>
      <c r="E224" s="30"/>
      <c r="F224" s="13"/>
      <c r="G224" s="13"/>
      <c r="H224" s="13"/>
    </row>
    <row r="225" spans="1:8" ht="13.8" x14ac:dyDescent="0.25">
      <c r="A225" s="13"/>
      <c r="B225" s="11"/>
      <c r="C225" s="30"/>
      <c r="D225" s="30"/>
      <c r="E225" s="30"/>
      <c r="F225" s="13"/>
      <c r="G225" s="13"/>
      <c r="H225" s="13"/>
    </row>
    <row r="226" spans="1:8" ht="13.8" x14ac:dyDescent="0.25">
      <c r="A226" s="13"/>
      <c r="B226" s="11"/>
      <c r="C226" s="30"/>
      <c r="D226" s="30"/>
      <c r="E226" s="30"/>
      <c r="F226" s="13"/>
      <c r="G226" s="13"/>
      <c r="H226" s="13"/>
    </row>
    <row r="227" spans="1:8" ht="13.8" x14ac:dyDescent="0.25">
      <c r="A227" s="13"/>
      <c r="B227" s="11"/>
      <c r="C227" s="30"/>
      <c r="D227" s="30"/>
      <c r="E227" s="30"/>
      <c r="F227" s="13"/>
      <c r="G227" s="13"/>
      <c r="H227" s="13"/>
    </row>
    <row r="228" spans="1:8" ht="13.8" x14ac:dyDescent="0.25">
      <c r="A228" s="13"/>
      <c r="B228" s="11"/>
      <c r="C228" s="30"/>
      <c r="D228" s="30"/>
      <c r="E228" s="30"/>
      <c r="F228" s="13"/>
      <c r="G228" s="13"/>
      <c r="H228" s="13"/>
    </row>
    <row r="229" spans="1:8" ht="13.8" x14ac:dyDescent="0.25">
      <c r="A229" s="13"/>
      <c r="B229" s="11"/>
      <c r="C229" s="30"/>
      <c r="D229" s="30"/>
      <c r="E229" s="30"/>
      <c r="F229" s="13"/>
      <c r="G229" s="13"/>
      <c r="H229" s="13"/>
    </row>
    <row r="230" spans="1:8" ht="13.8" x14ac:dyDescent="0.25">
      <c r="A230" s="13"/>
      <c r="B230" s="11"/>
      <c r="C230" s="30"/>
      <c r="D230" s="30"/>
      <c r="E230" s="30"/>
      <c r="F230" s="13"/>
      <c r="G230" s="13"/>
      <c r="H230" s="13"/>
    </row>
    <row r="231" spans="1:8" ht="13.8" x14ac:dyDescent="0.25">
      <c r="A231" s="13"/>
      <c r="B231" s="11"/>
      <c r="C231" s="30"/>
      <c r="D231" s="30"/>
      <c r="E231" s="30"/>
      <c r="F231" s="13"/>
      <c r="G231" s="13"/>
      <c r="H231" s="13"/>
    </row>
    <row r="232" spans="1:8" ht="13.8" x14ac:dyDescent="0.25">
      <c r="A232" s="13"/>
      <c r="B232" s="11"/>
      <c r="C232" s="30"/>
      <c r="D232" s="30"/>
      <c r="E232" s="30"/>
      <c r="F232" s="13"/>
      <c r="G232" s="13"/>
      <c r="H232" s="13"/>
    </row>
    <row r="233" spans="1:8" ht="13.8" x14ac:dyDescent="0.25">
      <c r="A233" s="13"/>
      <c r="B233" s="11"/>
      <c r="C233" s="30"/>
      <c r="D233" s="30"/>
      <c r="E233" s="30"/>
      <c r="F233" s="13"/>
      <c r="G233" s="13"/>
      <c r="H233" s="13"/>
    </row>
    <row r="234" spans="1:8" ht="13.8" x14ac:dyDescent="0.25">
      <c r="A234" s="13"/>
      <c r="B234" s="11"/>
      <c r="C234" s="30"/>
      <c r="D234" s="30"/>
      <c r="E234" s="30"/>
      <c r="F234" s="13"/>
      <c r="G234" s="13"/>
      <c r="H234" s="13"/>
    </row>
    <row r="235" spans="1:8" ht="13.8" x14ac:dyDescent="0.25">
      <c r="A235" s="13"/>
      <c r="B235" s="11"/>
      <c r="C235" s="30"/>
      <c r="D235" s="30"/>
      <c r="E235" s="30"/>
      <c r="F235" s="13"/>
      <c r="G235" s="13"/>
      <c r="H235" s="13"/>
    </row>
    <row r="236" spans="1:8" ht="13.8" x14ac:dyDescent="0.25">
      <c r="A236" s="13"/>
      <c r="B236" s="11"/>
      <c r="C236" s="30"/>
      <c r="D236" s="30"/>
      <c r="E236" s="30"/>
      <c r="F236" s="13"/>
      <c r="G236" s="13"/>
      <c r="H236" s="13"/>
    </row>
    <row r="237" spans="1:8" ht="13.8" x14ac:dyDescent="0.25">
      <c r="A237" s="13"/>
      <c r="B237" s="11"/>
      <c r="C237" s="30"/>
      <c r="D237" s="30"/>
      <c r="E237" s="30"/>
      <c r="F237" s="13"/>
      <c r="G237" s="13"/>
      <c r="H237" s="13"/>
    </row>
    <row r="238" spans="1:8" ht="13.8" x14ac:dyDescent="0.25">
      <c r="A238" s="13"/>
      <c r="B238" s="11"/>
      <c r="C238" s="30"/>
      <c r="D238" s="30"/>
      <c r="E238" s="30"/>
      <c r="F238" s="13"/>
      <c r="G238" s="13"/>
      <c r="H238" s="13"/>
    </row>
    <row r="239" spans="1:8" ht="13.8" x14ac:dyDescent="0.25">
      <c r="A239" s="13"/>
      <c r="B239" s="11"/>
      <c r="C239" s="30"/>
      <c r="D239" s="30"/>
      <c r="E239" s="30"/>
      <c r="F239" s="13"/>
      <c r="G239" s="13"/>
      <c r="H239" s="13"/>
    </row>
    <row r="240" spans="1:8" ht="13.8" x14ac:dyDescent="0.25">
      <c r="A240" s="13"/>
      <c r="B240" s="11"/>
      <c r="C240" s="30"/>
      <c r="D240" s="30"/>
      <c r="E240" s="30"/>
      <c r="F240" s="13"/>
      <c r="G240" s="13"/>
      <c r="H240" s="13"/>
    </row>
    <row r="241" spans="1:8" ht="13.8" x14ac:dyDescent="0.25">
      <c r="A241" s="13"/>
      <c r="B241" s="11"/>
      <c r="C241" s="30"/>
      <c r="D241" s="30"/>
      <c r="E241" s="30"/>
      <c r="F241" s="13"/>
      <c r="G241" s="13"/>
      <c r="H241" s="13"/>
    </row>
    <row r="242" spans="1:8" ht="13.8" x14ac:dyDescent="0.25">
      <c r="A242" s="13"/>
      <c r="B242" s="11"/>
      <c r="C242" s="30"/>
      <c r="D242" s="30"/>
      <c r="E242" s="30"/>
      <c r="F242" s="13"/>
      <c r="G242" s="13"/>
      <c r="H242" s="13"/>
    </row>
    <row r="243" spans="1:8" ht="13.8" x14ac:dyDescent="0.25">
      <c r="A243" s="13"/>
      <c r="B243" s="11"/>
      <c r="C243" s="30"/>
      <c r="D243" s="30"/>
      <c r="E243" s="30"/>
      <c r="F243" s="13"/>
      <c r="G243" s="13"/>
      <c r="H243" s="13"/>
    </row>
    <row r="244" spans="1:8" ht="13.8" x14ac:dyDescent="0.25">
      <c r="A244" s="13"/>
      <c r="B244" s="11"/>
      <c r="C244" s="30"/>
      <c r="D244" s="30"/>
      <c r="E244" s="30"/>
      <c r="F244" s="13"/>
      <c r="G244" s="13"/>
      <c r="H244" s="13"/>
    </row>
    <row r="245" spans="1:8" ht="13.8" x14ac:dyDescent="0.25">
      <c r="A245" s="13"/>
      <c r="B245" s="11"/>
      <c r="C245" s="30"/>
      <c r="D245" s="30"/>
      <c r="E245" s="30"/>
      <c r="F245" s="13"/>
      <c r="G245" s="13"/>
      <c r="H245" s="13"/>
    </row>
    <row r="246" spans="1:8" ht="13.8" x14ac:dyDescent="0.25">
      <c r="A246" s="13"/>
      <c r="B246" s="11"/>
      <c r="C246" s="30"/>
      <c r="D246" s="30"/>
      <c r="E246" s="30"/>
      <c r="F246" s="13"/>
      <c r="G246" s="13"/>
      <c r="H246" s="13"/>
    </row>
    <row r="247" spans="1:8" ht="13.8" x14ac:dyDescent="0.25">
      <c r="A247" s="13"/>
      <c r="B247" s="11"/>
      <c r="C247" s="30"/>
      <c r="D247" s="30"/>
      <c r="E247" s="30"/>
      <c r="F247" s="13"/>
      <c r="G247" s="13"/>
      <c r="H247" s="13"/>
    </row>
    <row r="248" spans="1:8" ht="13.8" x14ac:dyDescent="0.25">
      <c r="A248" s="13"/>
      <c r="B248" s="11"/>
      <c r="C248" s="30"/>
      <c r="D248" s="30"/>
      <c r="E248" s="30"/>
      <c r="F248" s="13"/>
      <c r="G248" s="13"/>
      <c r="H248" s="13"/>
    </row>
    <row r="249" spans="1:8" ht="13.8" x14ac:dyDescent="0.25">
      <c r="A249" s="13"/>
      <c r="B249" s="11"/>
      <c r="C249" s="30"/>
      <c r="D249" s="30"/>
      <c r="E249" s="30"/>
      <c r="F249" s="13"/>
      <c r="G249" s="13"/>
      <c r="H249" s="13"/>
    </row>
    <row r="250" spans="1:8" ht="13.8" x14ac:dyDescent="0.25">
      <c r="A250" s="13"/>
      <c r="B250" s="11"/>
      <c r="C250" s="30"/>
      <c r="D250" s="30"/>
      <c r="E250" s="30"/>
      <c r="F250" s="13"/>
      <c r="G250" s="13"/>
      <c r="H250" s="13"/>
    </row>
    <row r="251" spans="1:8" ht="13.8" x14ac:dyDescent="0.25">
      <c r="A251" s="13"/>
      <c r="B251" s="11"/>
      <c r="C251" s="30"/>
      <c r="D251" s="30"/>
      <c r="E251" s="30"/>
      <c r="F251" s="13"/>
      <c r="G251" s="13"/>
      <c r="H251" s="13"/>
    </row>
    <row r="252" spans="1:8" ht="13.8" x14ac:dyDescent="0.25">
      <c r="A252" s="13"/>
      <c r="B252" s="11"/>
      <c r="C252" s="30"/>
      <c r="D252" s="30"/>
      <c r="E252" s="30"/>
      <c r="F252" s="13"/>
      <c r="G252" s="13"/>
      <c r="H252" s="13"/>
    </row>
    <row r="253" spans="1:8" ht="13.8" x14ac:dyDescent="0.25">
      <c r="A253" s="13"/>
      <c r="B253" s="11"/>
      <c r="C253" s="30"/>
      <c r="D253" s="30"/>
      <c r="E253" s="30"/>
      <c r="F253" s="13"/>
      <c r="G253" s="13"/>
      <c r="H253" s="13"/>
    </row>
    <row r="254" spans="1:8" ht="13.8" x14ac:dyDescent="0.25">
      <c r="A254" s="13"/>
      <c r="B254" s="11"/>
      <c r="C254" s="30"/>
      <c r="D254" s="30"/>
      <c r="E254" s="30"/>
      <c r="F254" s="13"/>
      <c r="G254" s="13"/>
      <c r="H254" s="13"/>
    </row>
    <row r="255" spans="1:8" ht="13.8" x14ac:dyDescent="0.25">
      <c r="A255" s="13"/>
      <c r="B255" s="11"/>
      <c r="C255" s="30"/>
      <c r="D255" s="30"/>
      <c r="E255" s="30"/>
      <c r="F255" s="13"/>
      <c r="G255" s="13"/>
      <c r="H255" s="13"/>
    </row>
    <row r="256" spans="1:8" ht="13.8" x14ac:dyDescent="0.25">
      <c r="A256" s="13"/>
      <c r="B256" s="11"/>
      <c r="C256" s="30"/>
      <c r="D256" s="30"/>
      <c r="E256" s="30"/>
      <c r="F256" s="13"/>
      <c r="G256" s="13"/>
      <c r="H256" s="13"/>
    </row>
    <row r="257" spans="1:8" ht="13.8" x14ac:dyDescent="0.25">
      <c r="A257" s="13"/>
      <c r="B257" s="11"/>
      <c r="C257" s="30"/>
      <c r="D257" s="30"/>
      <c r="E257" s="30"/>
      <c r="F257" s="13"/>
      <c r="G257" s="13"/>
      <c r="H257" s="13"/>
    </row>
    <row r="258" spans="1:8" ht="13.8" x14ac:dyDescent="0.25">
      <c r="A258" s="13"/>
      <c r="B258" s="11"/>
      <c r="C258" s="30"/>
      <c r="D258" s="30"/>
      <c r="E258" s="30"/>
      <c r="F258" s="13"/>
      <c r="G258" s="13"/>
      <c r="H258" s="13"/>
    </row>
    <row r="259" spans="1:8" ht="13.8" x14ac:dyDescent="0.25">
      <c r="A259" s="13"/>
      <c r="B259" s="11"/>
      <c r="C259" s="30"/>
      <c r="D259" s="30"/>
      <c r="E259" s="30"/>
      <c r="F259" s="13"/>
      <c r="G259" s="13"/>
      <c r="H259" s="13"/>
    </row>
    <row r="260" spans="1:8" ht="13.8" x14ac:dyDescent="0.25">
      <c r="A260" s="13"/>
      <c r="B260" s="11"/>
      <c r="C260" s="30"/>
      <c r="D260" s="30"/>
      <c r="E260" s="30"/>
      <c r="F260" s="13"/>
      <c r="G260" s="13"/>
      <c r="H260" s="13"/>
    </row>
    <row r="261" spans="1:8" ht="13.8" x14ac:dyDescent="0.25">
      <c r="A261" s="13"/>
      <c r="B261" s="11"/>
      <c r="C261" s="30"/>
      <c r="D261" s="30"/>
      <c r="E261" s="30"/>
      <c r="F261" s="13"/>
      <c r="G261" s="13"/>
      <c r="H261" s="13"/>
    </row>
    <row r="262" spans="1:8" ht="13.8" x14ac:dyDescent="0.25">
      <c r="A262" s="13"/>
      <c r="B262" s="11"/>
      <c r="C262" s="30"/>
      <c r="D262" s="30"/>
      <c r="E262" s="30"/>
      <c r="F262" s="13"/>
      <c r="G262" s="13"/>
      <c r="H262" s="13"/>
    </row>
    <row r="263" spans="1:8" ht="13.8" x14ac:dyDescent="0.25">
      <c r="A263" s="13"/>
      <c r="B263" s="11"/>
      <c r="C263" s="30"/>
      <c r="D263" s="30"/>
      <c r="E263" s="30"/>
      <c r="F263" s="13"/>
      <c r="G263" s="13"/>
      <c r="H263" s="13"/>
    </row>
    <row r="264" spans="1:8" ht="13.8" x14ac:dyDescent="0.25">
      <c r="A264" s="13"/>
      <c r="B264" s="11"/>
      <c r="C264" s="30"/>
      <c r="D264" s="30"/>
      <c r="E264" s="30"/>
      <c r="F264" s="13"/>
      <c r="G264" s="13"/>
      <c r="H264" s="13"/>
    </row>
    <row r="265" spans="1:8" ht="13.8" x14ac:dyDescent="0.25">
      <c r="A265" s="13"/>
      <c r="B265" s="11"/>
      <c r="C265" s="30"/>
      <c r="D265" s="30"/>
      <c r="E265" s="30"/>
      <c r="F265" s="13"/>
      <c r="G265" s="13"/>
      <c r="H265" s="13"/>
    </row>
    <row r="266" spans="1:8" ht="13.8" x14ac:dyDescent="0.25">
      <c r="A266" s="13"/>
      <c r="B266" s="11"/>
      <c r="C266" s="30"/>
      <c r="D266" s="30"/>
      <c r="E266" s="30"/>
      <c r="F266" s="13"/>
      <c r="G266" s="13"/>
      <c r="H266" s="13"/>
    </row>
    <row r="267" spans="1:8" ht="13.8" x14ac:dyDescent="0.25">
      <c r="A267" s="13"/>
      <c r="B267" s="11"/>
      <c r="C267" s="30"/>
      <c r="D267" s="30"/>
      <c r="E267" s="30"/>
      <c r="F267" s="13"/>
      <c r="G267" s="13"/>
      <c r="H267" s="13"/>
    </row>
    <row r="268" spans="1:8" ht="13.8" x14ac:dyDescent="0.25">
      <c r="A268" s="13"/>
      <c r="B268" s="11"/>
      <c r="C268" s="30"/>
      <c r="D268" s="30"/>
      <c r="E268" s="30"/>
      <c r="F268" s="13"/>
      <c r="G268" s="13"/>
      <c r="H268" s="13"/>
    </row>
    <row r="269" spans="1:8" ht="13.8" x14ac:dyDescent="0.25">
      <c r="A269" s="13"/>
      <c r="B269" s="11"/>
      <c r="C269" s="30"/>
      <c r="D269" s="30"/>
      <c r="E269" s="30"/>
      <c r="F269" s="13"/>
      <c r="G269" s="13"/>
      <c r="H269" s="13"/>
    </row>
    <row r="270" spans="1:8" ht="13.8" x14ac:dyDescent="0.25">
      <c r="A270" s="13"/>
      <c r="B270" s="11"/>
      <c r="C270" s="30"/>
      <c r="D270" s="30"/>
      <c r="E270" s="30"/>
      <c r="F270" s="13"/>
      <c r="G270" s="13"/>
      <c r="H270" s="13"/>
    </row>
    <row r="271" spans="1:8" ht="13.8" x14ac:dyDescent="0.25">
      <c r="A271" s="13"/>
      <c r="B271" s="11"/>
      <c r="C271" s="30"/>
      <c r="D271" s="30"/>
      <c r="E271" s="30"/>
      <c r="F271" s="13"/>
      <c r="G271" s="13"/>
      <c r="H271" s="13"/>
    </row>
    <row r="272" spans="1:8" ht="13.8" x14ac:dyDescent="0.25">
      <c r="A272" s="13"/>
      <c r="B272" s="11"/>
      <c r="C272" s="30"/>
      <c r="D272" s="30"/>
      <c r="E272" s="30"/>
      <c r="F272" s="13"/>
      <c r="G272" s="13"/>
      <c r="H272" s="13"/>
    </row>
    <row r="273" spans="1:8" ht="13.8" x14ac:dyDescent="0.25">
      <c r="A273" s="13"/>
      <c r="B273" s="11"/>
      <c r="C273" s="30"/>
      <c r="D273" s="30"/>
      <c r="E273" s="30"/>
      <c r="F273" s="13"/>
      <c r="G273" s="13"/>
      <c r="H273" s="13"/>
    </row>
    <row r="274" spans="1:8" ht="13.8" x14ac:dyDescent="0.25">
      <c r="A274" s="13"/>
      <c r="B274" s="11"/>
      <c r="C274" s="30"/>
      <c r="D274" s="30"/>
      <c r="E274" s="30"/>
      <c r="F274" s="13"/>
      <c r="G274" s="13"/>
      <c r="H274" s="13"/>
    </row>
    <row r="275" spans="1:8" ht="13.8" x14ac:dyDescent="0.25">
      <c r="A275" s="13"/>
      <c r="B275" s="11"/>
      <c r="C275" s="30"/>
      <c r="D275" s="30"/>
      <c r="E275" s="30"/>
      <c r="F275" s="13"/>
      <c r="G275" s="13"/>
      <c r="H275" s="13"/>
    </row>
    <row r="276" spans="1:8" ht="13.8" x14ac:dyDescent="0.25">
      <c r="A276" s="13"/>
      <c r="B276" s="11"/>
      <c r="C276" s="30"/>
      <c r="D276" s="30"/>
      <c r="E276" s="30"/>
      <c r="F276" s="13"/>
      <c r="G276" s="13"/>
      <c r="H276" s="13"/>
    </row>
    <row r="277" spans="1:8" ht="13.8" x14ac:dyDescent="0.25">
      <c r="A277" s="13"/>
      <c r="B277" s="11"/>
      <c r="C277" s="30"/>
      <c r="D277" s="30"/>
      <c r="E277" s="30"/>
      <c r="F277" s="13"/>
      <c r="G277" s="13"/>
      <c r="H277" s="13"/>
    </row>
    <row r="278" spans="1:8" ht="13.8" x14ac:dyDescent="0.25">
      <c r="A278" s="13"/>
      <c r="B278" s="11"/>
      <c r="C278" s="30"/>
      <c r="D278" s="30"/>
      <c r="E278" s="30"/>
      <c r="F278" s="13"/>
      <c r="G278" s="13"/>
      <c r="H278" s="13"/>
    </row>
    <row r="279" spans="1:8" ht="13.8" x14ac:dyDescent="0.25">
      <c r="A279" s="13"/>
      <c r="B279" s="11"/>
      <c r="C279" s="30"/>
      <c r="D279" s="30"/>
      <c r="E279" s="30"/>
      <c r="F279" s="13"/>
      <c r="G279" s="13"/>
      <c r="H279" s="13"/>
    </row>
    <row r="280" spans="1:8" ht="13.8" x14ac:dyDescent="0.25">
      <c r="A280" s="13"/>
      <c r="B280" s="11"/>
      <c r="C280" s="30"/>
      <c r="D280" s="30"/>
      <c r="E280" s="30"/>
      <c r="F280" s="13"/>
      <c r="G280" s="13"/>
      <c r="H280" s="13"/>
    </row>
    <row r="281" spans="1:8" ht="13.8" x14ac:dyDescent="0.25">
      <c r="A281" s="13"/>
      <c r="B281" s="11"/>
      <c r="C281" s="30"/>
      <c r="D281" s="30"/>
      <c r="E281" s="30"/>
      <c r="F281" s="13"/>
      <c r="G281" s="13"/>
      <c r="H281" s="13"/>
    </row>
    <row r="282" spans="1:8" ht="13.8" x14ac:dyDescent="0.25">
      <c r="A282" s="13"/>
      <c r="B282" s="11"/>
      <c r="C282" s="30"/>
      <c r="D282" s="30"/>
      <c r="E282" s="30"/>
      <c r="F282" s="13"/>
      <c r="G282" s="13"/>
      <c r="H282" s="13"/>
    </row>
    <row r="283" spans="1:8" ht="13.8" x14ac:dyDescent="0.25">
      <c r="A283" s="13"/>
      <c r="B283" s="11"/>
      <c r="C283" s="30"/>
      <c r="D283" s="30"/>
      <c r="E283" s="30"/>
      <c r="F283" s="13"/>
      <c r="G283" s="13"/>
      <c r="H283" s="13"/>
    </row>
    <row r="284" spans="1:8" ht="13.8" x14ac:dyDescent="0.25">
      <c r="A284" s="13"/>
      <c r="B284" s="11"/>
      <c r="C284" s="30"/>
      <c r="D284" s="30"/>
      <c r="E284" s="30"/>
      <c r="F284" s="13"/>
      <c r="G284" s="13"/>
      <c r="H284" s="13"/>
    </row>
    <row r="285" spans="1:8" ht="13.8" x14ac:dyDescent="0.25">
      <c r="A285" s="13"/>
      <c r="B285" s="11"/>
      <c r="C285" s="30"/>
      <c r="D285" s="30"/>
      <c r="E285" s="30"/>
      <c r="F285" s="13"/>
      <c r="G285" s="13"/>
      <c r="H285" s="13"/>
    </row>
    <row r="286" spans="1:8" ht="13.8" x14ac:dyDescent="0.25">
      <c r="A286" s="13"/>
      <c r="B286" s="11"/>
      <c r="C286" s="30"/>
      <c r="D286" s="30"/>
      <c r="E286" s="30"/>
      <c r="F286" s="13"/>
      <c r="G286" s="13"/>
      <c r="H286" s="13"/>
    </row>
    <row r="287" spans="1:8" ht="13.8" x14ac:dyDescent="0.25">
      <c r="A287" s="13"/>
      <c r="B287" s="11"/>
      <c r="C287" s="30"/>
      <c r="D287" s="30"/>
      <c r="E287" s="30"/>
      <c r="F287" s="13"/>
      <c r="G287" s="13"/>
      <c r="H287" s="13"/>
    </row>
    <row r="288" spans="1:8" ht="13.8" x14ac:dyDescent="0.25">
      <c r="A288" s="13"/>
      <c r="B288" s="11"/>
      <c r="C288" s="30"/>
      <c r="D288" s="30"/>
      <c r="E288" s="30"/>
      <c r="F288" s="13"/>
      <c r="G288" s="13"/>
      <c r="H288" s="13"/>
    </row>
    <row r="289" spans="1:8" ht="13.8" x14ac:dyDescent="0.25">
      <c r="A289" s="13"/>
      <c r="B289" s="11"/>
      <c r="C289" s="30"/>
      <c r="D289" s="30"/>
      <c r="E289" s="30"/>
      <c r="F289" s="13"/>
      <c r="G289" s="13"/>
      <c r="H289" s="13"/>
    </row>
    <row r="290" spans="1:8" ht="13.8" x14ac:dyDescent="0.25">
      <c r="A290" s="13"/>
      <c r="B290" s="11"/>
      <c r="C290" s="30"/>
      <c r="D290" s="30"/>
      <c r="E290" s="30"/>
      <c r="F290" s="13"/>
      <c r="G290" s="13"/>
      <c r="H290" s="13"/>
    </row>
    <row r="291" spans="1:8" ht="13.8" x14ac:dyDescent="0.25">
      <c r="A291" s="13"/>
      <c r="B291" s="11"/>
      <c r="C291" s="30"/>
      <c r="D291" s="30"/>
      <c r="E291" s="30"/>
      <c r="F291" s="13"/>
      <c r="G291" s="13"/>
      <c r="H291" s="13"/>
    </row>
    <row r="292" spans="1:8" ht="13.8" x14ac:dyDescent="0.25">
      <c r="A292" s="13"/>
      <c r="B292" s="11"/>
      <c r="C292" s="30"/>
      <c r="D292" s="30"/>
      <c r="E292" s="30"/>
      <c r="F292" s="13"/>
      <c r="G292" s="13"/>
      <c r="H292" s="13"/>
    </row>
    <row r="293" spans="1:8" ht="13.8" x14ac:dyDescent="0.25">
      <c r="A293" s="13"/>
      <c r="B293" s="11"/>
      <c r="C293" s="30"/>
      <c r="D293" s="30"/>
      <c r="E293" s="30"/>
      <c r="F293" s="13"/>
      <c r="G293" s="13"/>
      <c r="H293" s="13"/>
    </row>
    <row r="294" spans="1:8" ht="13.8" x14ac:dyDescent="0.25">
      <c r="A294" s="13"/>
      <c r="B294" s="11"/>
      <c r="C294" s="30"/>
      <c r="D294" s="30"/>
      <c r="E294" s="30"/>
      <c r="F294" s="13"/>
      <c r="G294" s="13"/>
      <c r="H294" s="13"/>
    </row>
    <row r="295" spans="1:8" ht="13.8" x14ac:dyDescent="0.25">
      <c r="A295" s="13"/>
      <c r="B295" s="11"/>
      <c r="C295" s="30"/>
      <c r="D295" s="30"/>
      <c r="E295" s="30"/>
      <c r="F295" s="13"/>
      <c r="G295" s="13"/>
      <c r="H295" s="13"/>
    </row>
    <row r="296" spans="1:8" ht="13.8" x14ac:dyDescent="0.25">
      <c r="A296" s="13"/>
      <c r="B296" s="11"/>
      <c r="C296" s="30"/>
      <c r="D296" s="30"/>
      <c r="E296" s="30"/>
      <c r="F296" s="13"/>
      <c r="G296" s="13"/>
      <c r="H296" s="13"/>
    </row>
    <row r="297" spans="1:8" ht="13.8" x14ac:dyDescent="0.25">
      <c r="A297" s="13"/>
      <c r="B297" s="11"/>
      <c r="C297" s="30"/>
      <c r="D297" s="30"/>
      <c r="E297" s="30"/>
      <c r="F297" s="13"/>
      <c r="G297" s="13"/>
      <c r="H297" s="13"/>
    </row>
    <row r="298" spans="1:8" ht="13.8" x14ac:dyDescent="0.25">
      <c r="A298" s="13"/>
      <c r="B298" s="11"/>
      <c r="C298" s="30"/>
      <c r="D298" s="30"/>
      <c r="E298" s="30"/>
      <c r="F298" s="13"/>
      <c r="G298" s="13"/>
      <c r="H298" s="13"/>
    </row>
    <row r="299" spans="1:8" ht="13.8" x14ac:dyDescent="0.25">
      <c r="A299" s="13"/>
      <c r="B299" s="11"/>
      <c r="C299" s="30"/>
      <c r="D299" s="30"/>
      <c r="E299" s="30"/>
      <c r="F299" s="13"/>
      <c r="G299" s="13"/>
      <c r="H299" s="13"/>
    </row>
    <row r="300" spans="1:8" ht="13.8" x14ac:dyDescent="0.25">
      <c r="A300" s="13"/>
      <c r="B300" s="11"/>
      <c r="C300" s="30"/>
      <c r="D300" s="30"/>
      <c r="E300" s="30"/>
      <c r="F300" s="13"/>
      <c r="G300" s="13"/>
      <c r="H300" s="13"/>
    </row>
    <row r="301" spans="1:8" ht="13.8" x14ac:dyDescent="0.25">
      <c r="A301" s="13"/>
      <c r="B301" s="11"/>
      <c r="C301" s="30"/>
      <c r="D301" s="30"/>
      <c r="E301" s="30"/>
      <c r="F301" s="13"/>
      <c r="G301" s="13"/>
      <c r="H301" s="13"/>
    </row>
    <row r="302" spans="1:8" ht="13.8" x14ac:dyDescent="0.25">
      <c r="A302" s="13"/>
      <c r="B302" s="11"/>
      <c r="C302" s="30"/>
      <c r="D302" s="30"/>
      <c r="E302" s="30"/>
      <c r="F302" s="13"/>
      <c r="G302" s="13"/>
      <c r="H302" s="13"/>
    </row>
    <row r="303" spans="1:8" ht="13.8" x14ac:dyDescent="0.25">
      <c r="A303" s="13"/>
      <c r="B303" s="11"/>
      <c r="C303" s="30"/>
      <c r="D303" s="30"/>
      <c r="E303" s="30"/>
      <c r="F303" s="13"/>
      <c r="G303" s="13"/>
      <c r="H303" s="13"/>
    </row>
    <row r="304" spans="1:8" ht="13.8" x14ac:dyDescent="0.25">
      <c r="A304" s="13"/>
      <c r="B304" s="11"/>
      <c r="C304" s="30"/>
      <c r="D304" s="30"/>
      <c r="E304" s="30"/>
      <c r="F304" s="13"/>
      <c r="G304" s="13"/>
      <c r="H304" s="13"/>
    </row>
    <row r="305" spans="1:8" ht="13.8" x14ac:dyDescent="0.25">
      <c r="A305" s="13"/>
      <c r="B305" s="11"/>
      <c r="C305" s="30"/>
      <c r="D305" s="30"/>
      <c r="E305" s="30"/>
      <c r="F305" s="13"/>
      <c r="G305" s="13"/>
      <c r="H305" s="13"/>
    </row>
    <row r="306" spans="1:8" ht="13.8" x14ac:dyDescent="0.25">
      <c r="A306" s="13"/>
      <c r="B306" s="11"/>
      <c r="C306" s="30"/>
      <c r="D306" s="30"/>
      <c r="E306" s="30"/>
      <c r="F306" s="13"/>
      <c r="G306" s="13"/>
      <c r="H306" s="13"/>
    </row>
    <row r="307" spans="1:8" ht="13.8" x14ac:dyDescent="0.25">
      <c r="A307" s="13"/>
      <c r="B307" s="11"/>
      <c r="C307" s="30"/>
      <c r="D307" s="30"/>
      <c r="E307" s="30"/>
      <c r="F307" s="13"/>
      <c r="G307" s="13"/>
      <c r="H307" s="13"/>
    </row>
    <row r="308" spans="1:8" ht="13.8" x14ac:dyDescent="0.25">
      <c r="A308" s="13"/>
      <c r="B308" s="11"/>
      <c r="C308" s="30"/>
      <c r="D308" s="30"/>
      <c r="E308" s="30"/>
      <c r="F308" s="13"/>
      <c r="G308" s="13"/>
      <c r="H308" s="13"/>
    </row>
    <row r="309" spans="1:8" ht="13.8" x14ac:dyDescent="0.25">
      <c r="A309" s="13"/>
      <c r="B309" s="11"/>
      <c r="C309" s="30"/>
      <c r="D309" s="30"/>
      <c r="E309" s="30"/>
      <c r="F309" s="13"/>
      <c r="G309" s="13"/>
      <c r="H309" s="13"/>
    </row>
    <row r="310" spans="1:8" ht="13.8" x14ac:dyDescent="0.25">
      <c r="A310" s="13"/>
      <c r="B310" s="11"/>
      <c r="C310" s="30"/>
      <c r="D310" s="30"/>
      <c r="E310" s="30"/>
      <c r="F310" s="13"/>
      <c r="G310" s="13"/>
      <c r="H310" s="13"/>
    </row>
    <row r="311" spans="1:8" ht="13.8" x14ac:dyDescent="0.25">
      <c r="A311" s="13"/>
      <c r="B311" s="11"/>
      <c r="C311" s="30"/>
      <c r="D311" s="30"/>
      <c r="E311" s="30"/>
      <c r="F311" s="13"/>
      <c r="G311" s="13"/>
      <c r="H311" s="13"/>
    </row>
    <row r="312" spans="1:8" ht="13.8" x14ac:dyDescent="0.25">
      <c r="A312" s="13"/>
      <c r="B312" s="11"/>
      <c r="C312" s="30"/>
      <c r="D312" s="30"/>
      <c r="E312" s="30"/>
      <c r="F312" s="13"/>
      <c r="G312" s="13"/>
      <c r="H312" s="13"/>
    </row>
    <row r="313" spans="1:8" ht="13.8" x14ac:dyDescent="0.25">
      <c r="A313" s="13"/>
      <c r="B313" s="11"/>
      <c r="C313" s="30"/>
      <c r="D313" s="30"/>
      <c r="E313" s="30"/>
      <c r="F313" s="13"/>
      <c r="G313" s="13"/>
      <c r="H313" s="13"/>
    </row>
    <row r="314" spans="1:8" ht="13.8" x14ac:dyDescent="0.25">
      <c r="A314" s="13"/>
      <c r="B314" s="11"/>
      <c r="C314" s="30"/>
      <c r="D314" s="30"/>
      <c r="E314" s="30"/>
      <c r="F314" s="13"/>
      <c r="G314" s="13"/>
      <c r="H314" s="13"/>
    </row>
    <row r="315" spans="1:8" ht="13.8" x14ac:dyDescent="0.25">
      <c r="A315" s="13"/>
      <c r="B315" s="11"/>
      <c r="C315" s="30"/>
      <c r="D315" s="30"/>
      <c r="E315" s="30"/>
      <c r="F315" s="13"/>
      <c r="G315" s="13"/>
      <c r="H315" s="13"/>
    </row>
    <row r="316" spans="1:8" ht="13.8" x14ac:dyDescent="0.25">
      <c r="A316" s="13"/>
      <c r="B316" s="11"/>
      <c r="C316" s="30"/>
      <c r="D316" s="30"/>
      <c r="E316" s="30"/>
      <c r="F316" s="13"/>
      <c r="G316" s="13"/>
      <c r="H316" s="13"/>
    </row>
    <row r="317" spans="1:8" ht="13.8" x14ac:dyDescent="0.25">
      <c r="A317" s="13"/>
      <c r="B317" s="11"/>
      <c r="C317" s="30"/>
      <c r="D317" s="30"/>
      <c r="E317" s="30"/>
      <c r="F317" s="13"/>
      <c r="G317" s="13"/>
      <c r="H317" s="13"/>
    </row>
    <row r="318" spans="1:8" ht="13.8" x14ac:dyDescent="0.25">
      <c r="A318" s="13"/>
      <c r="B318" s="11"/>
      <c r="C318" s="30"/>
      <c r="D318" s="30"/>
      <c r="E318" s="30"/>
      <c r="F318" s="13"/>
      <c r="G318" s="13"/>
      <c r="H318" s="13"/>
    </row>
    <row r="319" spans="1:8" ht="13.8" x14ac:dyDescent="0.25">
      <c r="A319" s="13"/>
      <c r="B319" s="11"/>
      <c r="C319" s="30"/>
      <c r="D319" s="30"/>
      <c r="E319" s="30"/>
      <c r="F319" s="13"/>
      <c r="G319" s="13"/>
      <c r="H319" s="13"/>
    </row>
    <row r="320" spans="1:8" ht="13.8" x14ac:dyDescent="0.25">
      <c r="A320" s="13"/>
      <c r="B320" s="11"/>
      <c r="C320" s="30"/>
      <c r="D320" s="30"/>
      <c r="E320" s="30"/>
      <c r="F320" s="13"/>
      <c r="G320" s="13"/>
      <c r="H320" s="13"/>
    </row>
    <row r="321" spans="1:8" ht="13.8" x14ac:dyDescent="0.25">
      <c r="A321" s="13"/>
      <c r="B321" s="11"/>
      <c r="C321" s="30"/>
      <c r="D321" s="30"/>
      <c r="E321" s="30"/>
      <c r="F321" s="13"/>
      <c r="G321" s="13"/>
      <c r="H321" s="13"/>
    </row>
    <row r="322" spans="1:8" ht="13.8" x14ac:dyDescent="0.25">
      <c r="A322" s="13"/>
      <c r="B322" s="11"/>
      <c r="C322" s="30"/>
      <c r="D322" s="30"/>
      <c r="E322" s="30"/>
      <c r="F322" s="13"/>
      <c r="G322" s="13"/>
      <c r="H322" s="13"/>
    </row>
    <row r="323" spans="1:8" ht="13.8" x14ac:dyDescent="0.25">
      <c r="A323" s="13"/>
      <c r="B323" s="11"/>
      <c r="C323" s="30"/>
      <c r="D323" s="30"/>
      <c r="E323" s="30"/>
      <c r="F323" s="13"/>
      <c r="G323" s="13"/>
      <c r="H323" s="13"/>
    </row>
    <row r="324" spans="1:8" ht="13.8" x14ac:dyDescent="0.25">
      <c r="A324" s="13"/>
      <c r="B324" s="11"/>
      <c r="C324" s="30"/>
      <c r="D324" s="30"/>
      <c r="E324" s="30"/>
      <c r="F324" s="13"/>
      <c r="G324" s="13"/>
      <c r="H324" s="13"/>
    </row>
    <row r="325" spans="1:8" ht="13.8" x14ac:dyDescent="0.25">
      <c r="A325" s="13"/>
      <c r="B325" s="11"/>
      <c r="C325" s="30"/>
      <c r="D325" s="30"/>
      <c r="E325" s="30"/>
      <c r="F325" s="13"/>
      <c r="G325" s="13"/>
      <c r="H325" s="13"/>
    </row>
    <row r="326" spans="1:8" ht="13.8" x14ac:dyDescent="0.25">
      <c r="A326" s="13"/>
      <c r="B326" s="11"/>
      <c r="C326" s="30"/>
      <c r="D326" s="30"/>
      <c r="E326" s="30"/>
      <c r="F326" s="13"/>
      <c r="G326" s="13"/>
      <c r="H326" s="13"/>
    </row>
    <row r="327" spans="1:8" ht="13.8" x14ac:dyDescent="0.25">
      <c r="A327" s="13"/>
      <c r="B327" s="11"/>
      <c r="C327" s="30"/>
      <c r="D327" s="30"/>
      <c r="E327" s="30"/>
      <c r="F327" s="13"/>
      <c r="G327" s="13"/>
      <c r="H327" s="13"/>
    </row>
    <row r="328" spans="1:8" ht="13.8" x14ac:dyDescent="0.25">
      <c r="A328" s="13"/>
      <c r="B328" s="11"/>
      <c r="C328" s="30"/>
      <c r="D328" s="30"/>
      <c r="E328" s="30"/>
      <c r="F328" s="13"/>
      <c r="G328" s="13"/>
      <c r="H328" s="13"/>
    </row>
    <row r="329" spans="1:8" ht="13.8" x14ac:dyDescent="0.25">
      <c r="A329" s="13"/>
      <c r="B329" s="11"/>
      <c r="C329" s="30"/>
      <c r="D329" s="30"/>
      <c r="E329" s="30"/>
      <c r="F329" s="13"/>
      <c r="G329" s="13"/>
      <c r="H329" s="13"/>
    </row>
    <row r="330" spans="1:8" ht="13.8" x14ac:dyDescent="0.25">
      <c r="A330" s="13"/>
      <c r="B330" s="11"/>
      <c r="C330" s="30"/>
      <c r="D330" s="30"/>
      <c r="E330" s="30"/>
      <c r="F330" s="13"/>
      <c r="G330" s="13"/>
      <c r="H330" s="13"/>
    </row>
    <row r="331" spans="1:8" ht="13.8" x14ac:dyDescent="0.25">
      <c r="A331" s="13"/>
      <c r="B331" s="11"/>
      <c r="C331" s="30"/>
      <c r="D331" s="30"/>
      <c r="E331" s="30"/>
      <c r="F331" s="13"/>
      <c r="G331" s="13"/>
      <c r="H331" s="13"/>
    </row>
    <row r="332" spans="1:8" ht="13.8" x14ac:dyDescent="0.25">
      <c r="A332" s="13"/>
      <c r="B332" s="11"/>
      <c r="C332" s="30"/>
      <c r="D332" s="30"/>
      <c r="E332" s="30"/>
      <c r="F332" s="13"/>
      <c r="G332" s="13"/>
      <c r="H332" s="13"/>
    </row>
    <row r="333" spans="1:8" ht="13.8" x14ac:dyDescent="0.25">
      <c r="A333" s="13"/>
      <c r="B333" s="11"/>
      <c r="C333" s="30"/>
      <c r="D333" s="30"/>
      <c r="E333" s="30"/>
      <c r="F333" s="13"/>
      <c r="G333" s="13"/>
      <c r="H333" s="13"/>
    </row>
    <row r="334" spans="1:8" ht="13.8" x14ac:dyDescent="0.25">
      <c r="A334" s="13"/>
      <c r="B334" s="11"/>
      <c r="C334" s="30"/>
      <c r="D334" s="30"/>
      <c r="E334" s="30"/>
      <c r="F334" s="13"/>
      <c r="G334" s="13"/>
      <c r="H334" s="13"/>
    </row>
    <row r="335" spans="1:8" ht="13.8" x14ac:dyDescent="0.25">
      <c r="A335" s="13"/>
      <c r="B335" s="11"/>
      <c r="C335" s="30"/>
      <c r="D335" s="30"/>
      <c r="E335" s="30"/>
      <c r="F335" s="13"/>
      <c r="G335" s="13"/>
      <c r="H335" s="13"/>
    </row>
    <row r="336" spans="1:8" ht="13.8" x14ac:dyDescent="0.25">
      <c r="A336" s="13"/>
      <c r="B336" s="11"/>
      <c r="C336" s="30"/>
      <c r="D336" s="30"/>
      <c r="E336" s="30"/>
      <c r="F336" s="13"/>
      <c r="G336" s="13"/>
      <c r="H336" s="13"/>
    </row>
    <row r="337" spans="1:8" ht="13.8" x14ac:dyDescent="0.25">
      <c r="A337" s="13"/>
      <c r="B337" s="11"/>
      <c r="C337" s="30"/>
      <c r="D337" s="30"/>
      <c r="E337" s="30"/>
      <c r="F337" s="13"/>
      <c r="G337" s="13"/>
      <c r="H337" s="13"/>
    </row>
    <row r="338" spans="1:8" ht="13.8" x14ac:dyDescent="0.25">
      <c r="A338" s="13"/>
      <c r="B338" s="11"/>
      <c r="C338" s="30"/>
      <c r="D338" s="30"/>
      <c r="E338" s="30"/>
      <c r="F338" s="13"/>
      <c r="G338" s="13"/>
      <c r="H338" s="13"/>
    </row>
    <row r="339" spans="1:8" ht="13.8" x14ac:dyDescent="0.25">
      <c r="A339" s="13"/>
      <c r="B339" s="11"/>
      <c r="C339" s="30"/>
      <c r="D339" s="30"/>
      <c r="E339" s="30"/>
      <c r="F339" s="13"/>
      <c r="G339" s="13"/>
      <c r="H339" s="13"/>
    </row>
    <row r="340" spans="1:8" ht="13.8" x14ac:dyDescent="0.25">
      <c r="A340" s="13"/>
      <c r="B340" s="11"/>
      <c r="C340" s="30"/>
      <c r="D340" s="30"/>
      <c r="E340" s="30"/>
      <c r="F340" s="13"/>
      <c r="G340" s="13"/>
      <c r="H340" s="13"/>
    </row>
    <row r="341" spans="1:8" ht="13.8" x14ac:dyDescent="0.25">
      <c r="A341" s="13"/>
      <c r="B341" s="11"/>
      <c r="C341" s="30"/>
      <c r="D341" s="30"/>
      <c r="E341" s="30"/>
      <c r="F341" s="13"/>
      <c r="G341" s="13"/>
      <c r="H341" s="13"/>
    </row>
    <row r="342" spans="1:8" ht="13.8" x14ac:dyDescent="0.25">
      <c r="A342" s="13"/>
      <c r="B342" s="11"/>
      <c r="C342" s="30"/>
      <c r="D342" s="30"/>
      <c r="E342" s="30"/>
      <c r="F342" s="13"/>
      <c r="G342" s="13"/>
      <c r="H342" s="13"/>
    </row>
    <row r="343" spans="1:8" ht="13.8" x14ac:dyDescent="0.25">
      <c r="A343" s="13"/>
      <c r="B343" s="11"/>
      <c r="C343" s="30"/>
      <c r="D343" s="30"/>
      <c r="E343" s="30"/>
      <c r="F343" s="13"/>
      <c r="G343" s="13"/>
      <c r="H343" s="13"/>
    </row>
    <row r="344" spans="1:8" ht="13.8" x14ac:dyDescent="0.25">
      <c r="A344" s="13"/>
      <c r="B344" s="11"/>
      <c r="C344" s="30"/>
      <c r="D344" s="30"/>
      <c r="E344" s="30"/>
      <c r="F344" s="13"/>
      <c r="G344" s="13"/>
      <c r="H344" s="13"/>
    </row>
    <row r="345" spans="1:8" ht="13.8" x14ac:dyDescent="0.25">
      <c r="A345" s="13"/>
      <c r="B345" s="11"/>
      <c r="C345" s="30"/>
      <c r="D345" s="30"/>
      <c r="E345" s="30"/>
      <c r="F345" s="13"/>
      <c r="G345" s="13"/>
      <c r="H345" s="13"/>
    </row>
    <row r="346" spans="1:8" ht="13.8" x14ac:dyDescent="0.25">
      <c r="A346" s="13"/>
      <c r="B346" s="11"/>
      <c r="C346" s="30"/>
      <c r="D346" s="30"/>
      <c r="E346" s="30"/>
      <c r="F346" s="13"/>
      <c r="G346" s="13"/>
      <c r="H346" s="13"/>
    </row>
    <row r="347" spans="1:8" ht="13.8" x14ac:dyDescent="0.25">
      <c r="A347" s="13"/>
      <c r="B347" s="11"/>
      <c r="C347" s="30"/>
      <c r="D347" s="30"/>
      <c r="E347" s="30"/>
      <c r="F347" s="13"/>
      <c r="G347" s="13"/>
      <c r="H347" s="13"/>
    </row>
    <row r="348" spans="1:8" ht="13.8" x14ac:dyDescent="0.25">
      <c r="A348" s="13"/>
      <c r="B348" s="11"/>
      <c r="C348" s="30"/>
      <c r="D348" s="30"/>
      <c r="E348" s="30"/>
      <c r="F348" s="13"/>
      <c r="G348" s="13"/>
      <c r="H348" s="13"/>
    </row>
    <row r="349" spans="1:8" ht="13.8" x14ac:dyDescent="0.25">
      <c r="A349" s="13"/>
      <c r="B349" s="11"/>
      <c r="C349" s="30"/>
      <c r="D349" s="30"/>
      <c r="E349" s="30"/>
      <c r="F349" s="13"/>
      <c r="G349" s="13"/>
      <c r="H349" s="13"/>
    </row>
    <row r="350" spans="1:8" ht="13.8" x14ac:dyDescent="0.25">
      <c r="A350" s="13"/>
      <c r="B350" s="11"/>
      <c r="C350" s="30"/>
      <c r="D350" s="30"/>
      <c r="E350" s="30"/>
      <c r="F350" s="13"/>
      <c r="G350" s="13"/>
      <c r="H350" s="13"/>
    </row>
    <row r="351" spans="1:8" ht="13.8" x14ac:dyDescent="0.25">
      <c r="A351" s="13"/>
      <c r="B351" s="11"/>
      <c r="C351" s="30"/>
      <c r="D351" s="30"/>
      <c r="E351" s="30"/>
      <c r="F351" s="13"/>
      <c r="G351" s="13"/>
      <c r="H351" s="13"/>
    </row>
    <row r="352" spans="1:8" ht="13.8" x14ac:dyDescent="0.25">
      <c r="A352" s="13"/>
      <c r="B352" s="11"/>
      <c r="C352" s="30"/>
      <c r="D352" s="30"/>
      <c r="E352" s="30"/>
      <c r="F352" s="13"/>
      <c r="G352" s="13"/>
      <c r="H352" s="13"/>
    </row>
    <row r="353" spans="1:8" ht="13.8" x14ac:dyDescent="0.25">
      <c r="A353" s="13"/>
      <c r="B353" s="11"/>
      <c r="C353" s="30"/>
      <c r="D353" s="30"/>
      <c r="E353" s="30"/>
      <c r="F353" s="13"/>
      <c r="G353" s="13"/>
      <c r="H353" s="13"/>
    </row>
    <row r="354" spans="1:8" ht="13.8" x14ac:dyDescent="0.25">
      <c r="A354" s="13"/>
      <c r="B354" s="11"/>
      <c r="C354" s="30"/>
      <c r="D354" s="30"/>
      <c r="E354" s="30"/>
      <c r="F354" s="13"/>
      <c r="G354" s="13"/>
      <c r="H354" s="13"/>
    </row>
    <row r="355" spans="1:8" ht="13.8" x14ac:dyDescent="0.25">
      <c r="A355" s="13"/>
      <c r="B355" s="11"/>
      <c r="C355" s="30"/>
      <c r="D355" s="30"/>
      <c r="E355" s="30"/>
      <c r="F355" s="13"/>
      <c r="G355" s="13"/>
      <c r="H355" s="13"/>
    </row>
    <row r="356" spans="1:8" ht="13.8" x14ac:dyDescent="0.25">
      <c r="A356" s="13"/>
      <c r="B356" s="11"/>
      <c r="C356" s="30"/>
      <c r="D356" s="30"/>
      <c r="E356" s="30"/>
      <c r="F356" s="13"/>
      <c r="G356" s="13"/>
      <c r="H356" s="13"/>
    </row>
    <row r="357" spans="1:8" ht="13.8" x14ac:dyDescent="0.25">
      <c r="A357" s="13"/>
      <c r="B357" s="11"/>
      <c r="C357" s="30"/>
      <c r="D357" s="30"/>
      <c r="E357" s="30"/>
      <c r="F357" s="13"/>
      <c r="G357" s="13"/>
      <c r="H357" s="13"/>
    </row>
    <row r="358" spans="1:8" ht="13.8" x14ac:dyDescent="0.25">
      <c r="A358" s="13"/>
      <c r="B358" s="11"/>
      <c r="C358" s="30"/>
      <c r="D358" s="30"/>
      <c r="E358" s="30"/>
      <c r="F358" s="13"/>
      <c r="G358" s="13"/>
      <c r="H358" s="13"/>
    </row>
    <row r="359" spans="1:8" ht="13.8" x14ac:dyDescent="0.25">
      <c r="A359" s="13"/>
      <c r="B359" s="11"/>
      <c r="C359" s="30"/>
      <c r="D359" s="30"/>
      <c r="E359" s="30"/>
      <c r="F359" s="13"/>
      <c r="G359" s="13"/>
      <c r="H359" s="13"/>
    </row>
    <row r="360" spans="1:8" ht="13.8" x14ac:dyDescent="0.25">
      <c r="A360" s="13"/>
      <c r="B360" s="11"/>
      <c r="C360" s="30"/>
      <c r="D360" s="30"/>
      <c r="E360" s="30"/>
      <c r="F360" s="13"/>
      <c r="G360" s="13"/>
      <c r="H360" s="13"/>
    </row>
    <row r="361" spans="1:8" ht="13.8" x14ac:dyDescent="0.25">
      <c r="A361" s="13"/>
      <c r="B361" s="11"/>
      <c r="C361" s="30"/>
      <c r="D361" s="30"/>
      <c r="E361" s="30"/>
      <c r="F361" s="13"/>
      <c r="G361" s="13"/>
      <c r="H361" s="13"/>
    </row>
    <row r="362" spans="1:8" ht="13.8" x14ac:dyDescent="0.25">
      <c r="A362" s="13"/>
      <c r="B362" s="11"/>
      <c r="C362" s="30"/>
      <c r="D362" s="30"/>
      <c r="E362" s="30"/>
      <c r="F362" s="13"/>
      <c r="G362" s="13"/>
      <c r="H362" s="13"/>
    </row>
    <row r="363" spans="1:8" ht="13.8" x14ac:dyDescent="0.25">
      <c r="A363" s="13"/>
      <c r="B363" s="11"/>
      <c r="C363" s="30"/>
      <c r="D363" s="30"/>
      <c r="E363" s="30"/>
      <c r="F363" s="13"/>
      <c r="G363" s="13"/>
      <c r="H363" s="13"/>
    </row>
    <row r="364" spans="1:8" ht="13.8" x14ac:dyDescent="0.25">
      <c r="A364" s="13"/>
      <c r="B364" s="11"/>
      <c r="C364" s="30"/>
      <c r="D364" s="30"/>
      <c r="E364" s="30"/>
      <c r="F364" s="13"/>
      <c r="G364" s="13"/>
      <c r="H364" s="13"/>
    </row>
    <row r="365" spans="1:8" ht="13.8" x14ac:dyDescent="0.25">
      <c r="A365" s="13"/>
      <c r="B365" s="11"/>
      <c r="C365" s="30"/>
      <c r="D365" s="30"/>
      <c r="E365" s="30"/>
      <c r="F365" s="13"/>
      <c r="G365" s="13"/>
      <c r="H365" s="13"/>
    </row>
    <row r="366" spans="1:8" ht="13.8" x14ac:dyDescent="0.25">
      <c r="A366" s="13"/>
      <c r="B366" s="11"/>
      <c r="C366" s="30"/>
      <c r="D366" s="30"/>
      <c r="E366" s="30"/>
      <c r="F366" s="13"/>
      <c r="G366" s="13"/>
      <c r="H366" s="13"/>
    </row>
    <row r="367" spans="1:8" ht="13.8" x14ac:dyDescent="0.25">
      <c r="A367" s="13"/>
      <c r="B367" s="11"/>
      <c r="C367" s="30"/>
      <c r="D367" s="30"/>
      <c r="E367" s="30"/>
      <c r="F367" s="13"/>
      <c r="G367" s="13"/>
      <c r="H367" s="13"/>
    </row>
    <row r="368" spans="1:8" ht="13.8" x14ac:dyDescent="0.25">
      <c r="A368" s="13"/>
      <c r="B368" s="11"/>
      <c r="C368" s="30"/>
      <c r="D368" s="30"/>
      <c r="E368" s="30"/>
      <c r="F368" s="13"/>
      <c r="G368" s="13"/>
      <c r="H368" s="13"/>
    </row>
    <row r="369" spans="1:8" ht="13.8" x14ac:dyDescent="0.25">
      <c r="A369" s="13"/>
      <c r="B369" s="11"/>
      <c r="C369" s="30"/>
      <c r="D369" s="30"/>
      <c r="E369" s="30"/>
      <c r="F369" s="13"/>
      <c r="G369" s="13"/>
      <c r="H369" s="13"/>
    </row>
    <row r="370" spans="1:8" ht="13.8" x14ac:dyDescent="0.25">
      <c r="A370" s="13"/>
      <c r="B370" s="11"/>
      <c r="C370" s="30"/>
      <c r="D370" s="30"/>
      <c r="E370" s="30"/>
      <c r="F370" s="13"/>
      <c r="G370" s="13"/>
      <c r="H370" s="13"/>
    </row>
    <row r="371" spans="1:8" ht="13.8" x14ac:dyDescent="0.25">
      <c r="A371" s="13"/>
      <c r="B371" s="11"/>
      <c r="C371" s="30"/>
      <c r="D371" s="30"/>
      <c r="E371" s="30"/>
      <c r="F371" s="13"/>
      <c r="G371" s="13"/>
      <c r="H371" s="13"/>
    </row>
    <row r="372" spans="1:8" ht="13.8" x14ac:dyDescent="0.25">
      <c r="A372" s="13"/>
      <c r="B372" s="11"/>
      <c r="C372" s="30"/>
      <c r="D372" s="30"/>
      <c r="E372" s="30"/>
      <c r="F372" s="13"/>
      <c r="G372" s="13"/>
      <c r="H372" s="13"/>
    </row>
    <row r="373" spans="1:8" ht="13.8" x14ac:dyDescent="0.25">
      <c r="A373" s="13"/>
      <c r="B373" s="11"/>
      <c r="C373" s="30"/>
      <c r="D373" s="30"/>
      <c r="E373" s="30"/>
      <c r="F373" s="13"/>
      <c r="G373" s="13"/>
      <c r="H373" s="13"/>
    </row>
    <row r="374" spans="1:8" ht="13.8" x14ac:dyDescent="0.25">
      <c r="A374" s="13"/>
      <c r="B374" s="11"/>
      <c r="C374" s="30"/>
      <c r="D374" s="30"/>
      <c r="E374" s="30"/>
      <c r="F374" s="13"/>
      <c r="G374" s="13"/>
      <c r="H374" s="13"/>
    </row>
    <row r="375" spans="1:8" ht="13.8" x14ac:dyDescent="0.25">
      <c r="A375" s="13"/>
      <c r="B375" s="11"/>
      <c r="C375" s="30"/>
      <c r="D375" s="30"/>
      <c r="E375" s="30"/>
      <c r="F375" s="13"/>
      <c r="G375" s="13"/>
      <c r="H375" s="13"/>
    </row>
    <row r="376" spans="1:8" ht="13.8" x14ac:dyDescent="0.25">
      <c r="A376" s="13"/>
      <c r="B376" s="11"/>
      <c r="C376" s="30"/>
      <c r="D376" s="30"/>
      <c r="E376" s="30"/>
      <c r="F376" s="13"/>
      <c r="G376" s="13"/>
      <c r="H376" s="13"/>
    </row>
    <row r="377" spans="1:8" ht="13.8" x14ac:dyDescent="0.25">
      <c r="A377" s="13"/>
      <c r="B377" s="11"/>
      <c r="C377" s="30"/>
      <c r="D377" s="30"/>
      <c r="E377" s="30"/>
      <c r="F377" s="13"/>
      <c r="G377" s="13"/>
      <c r="H377" s="13"/>
    </row>
    <row r="378" spans="1:8" ht="13.8" x14ac:dyDescent="0.25">
      <c r="A378" s="13"/>
      <c r="B378" s="11"/>
      <c r="C378" s="30"/>
      <c r="D378" s="30"/>
      <c r="E378" s="30"/>
      <c r="F378" s="13"/>
      <c r="G378" s="13"/>
      <c r="H378" s="13"/>
    </row>
    <row r="379" spans="1:8" ht="13.8" x14ac:dyDescent="0.25">
      <c r="A379" s="13"/>
      <c r="B379" s="11"/>
      <c r="C379" s="30"/>
      <c r="D379" s="30"/>
      <c r="E379" s="30"/>
      <c r="F379" s="13"/>
      <c r="G379" s="13"/>
      <c r="H379" s="13"/>
    </row>
    <row r="380" spans="1:8" ht="13.8" x14ac:dyDescent="0.25">
      <c r="A380" s="13"/>
      <c r="B380" s="11"/>
      <c r="C380" s="30"/>
      <c r="D380" s="30"/>
      <c r="E380" s="30"/>
      <c r="F380" s="13"/>
      <c r="G380" s="13"/>
      <c r="H380" s="13"/>
    </row>
    <row r="381" spans="1:8" ht="13.8" x14ac:dyDescent="0.25">
      <c r="A381" s="13"/>
      <c r="B381" s="11"/>
      <c r="C381" s="30"/>
      <c r="D381" s="30"/>
      <c r="E381" s="30"/>
      <c r="F381" s="13"/>
      <c r="G381" s="13"/>
      <c r="H381" s="13"/>
    </row>
    <row r="382" spans="1:8" ht="13.8" x14ac:dyDescent="0.25">
      <c r="A382" s="13"/>
      <c r="B382" s="11"/>
      <c r="C382" s="30"/>
      <c r="D382" s="30"/>
      <c r="E382" s="30"/>
      <c r="F382" s="13"/>
      <c r="G382" s="13"/>
      <c r="H382" s="13"/>
    </row>
    <row r="383" spans="1:8" ht="13.8" x14ac:dyDescent="0.25">
      <c r="A383" s="13"/>
      <c r="B383" s="11"/>
      <c r="C383" s="30"/>
      <c r="D383" s="30"/>
      <c r="E383" s="30"/>
      <c r="F383" s="13"/>
      <c r="G383" s="13"/>
      <c r="H383" s="13"/>
    </row>
    <row r="384" spans="1:8" ht="13.8" x14ac:dyDescent="0.25">
      <c r="A384" s="13"/>
      <c r="B384" s="11"/>
      <c r="C384" s="30"/>
      <c r="D384" s="30"/>
      <c r="E384" s="30"/>
      <c r="F384" s="13"/>
      <c r="G384" s="13"/>
      <c r="H384" s="13"/>
    </row>
    <row r="385" spans="1:8" ht="13.8" x14ac:dyDescent="0.25">
      <c r="A385" s="13"/>
      <c r="B385" s="11"/>
      <c r="C385" s="30"/>
      <c r="D385" s="30"/>
      <c r="E385" s="30"/>
      <c r="F385" s="13"/>
      <c r="G385" s="13"/>
      <c r="H385" s="13"/>
    </row>
    <row r="386" spans="1:8" ht="13.8" x14ac:dyDescent="0.25">
      <c r="A386" s="13"/>
      <c r="B386" s="11"/>
      <c r="C386" s="30"/>
      <c r="D386" s="30"/>
      <c r="E386" s="30"/>
      <c r="F386" s="13"/>
      <c r="G386" s="13"/>
      <c r="H386" s="13"/>
    </row>
    <row r="387" spans="1:8" ht="13.8" x14ac:dyDescent="0.25">
      <c r="A387" s="13"/>
      <c r="B387" s="11"/>
      <c r="C387" s="30"/>
      <c r="D387" s="30"/>
      <c r="E387" s="30"/>
      <c r="F387" s="13"/>
      <c r="G387" s="13"/>
      <c r="H387" s="13"/>
    </row>
    <row r="388" spans="1:8" ht="13.8" x14ac:dyDescent="0.25">
      <c r="A388" s="13"/>
      <c r="B388" s="11"/>
      <c r="C388" s="30"/>
      <c r="D388" s="30"/>
      <c r="E388" s="30"/>
      <c r="F388" s="13"/>
      <c r="G388" s="13"/>
      <c r="H388" s="13"/>
    </row>
    <row r="389" spans="1:8" ht="13.8" x14ac:dyDescent="0.25">
      <c r="A389" s="13"/>
      <c r="B389" s="11"/>
      <c r="C389" s="30"/>
      <c r="D389" s="30"/>
      <c r="E389" s="30"/>
      <c r="F389" s="13"/>
      <c r="G389" s="13"/>
      <c r="H389" s="13"/>
    </row>
    <row r="390" spans="1:8" ht="13.8" x14ac:dyDescent="0.25">
      <c r="A390" s="13"/>
      <c r="B390" s="11"/>
      <c r="C390" s="30"/>
      <c r="D390" s="30"/>
      <c r="E390" s="30"/>
      <c r="F390" s="13"/>
      <c r="G390" s="13"/>
      <c r="H390" s="13"/>
    </row>
    <row r="391" spans="1:8" ht="13.8" x14ac:dyDescent="0.25">
      <c r="A391" s="13"/>
      <c r="B391" s="11"/>
      <c r="C391" s="30"/>
      <c r="D391" s="30"/>
      <c r="E391" s="30"/>
      <c r="F391" s="13"/>
      <c r="G391" s="13"/>
      <c r="H391" s="13"/>
    </row>
    <row r="392" spans="1:8" ht="13.8" x14ac:dyDescent="0.25">
      <c r="A392" s="13"/>
      <c r="B392" s="11"/>
      <c r="C392" s="30"/>
      <c r="D392" s="30"/>
      <c r="E392" s="30"/>
      <c r="F392" s="13"/>
      <c r="G392" s="13"/>
      <c r="H392" s="13"/>
    </row>
    <row r="393" spans="1:8" ht="13.8" x14ac:dyDescent="0.25">
      <c r="A393" s="13"/>
      <c r="B393" s="11"/>
      <c r="C393" s="30"/>
      <c r="D393" s="30"/>
      <c r="E393" s="30"/>
      <c r="F393" s="13"/>
      <c r="G393" s="13"/>
      <c r="H393" s="13"/>
    </row>
    <row r="394" spans="1:8" ht="13.8" x14ac:dyDescent="0.25">
      <c r="A394" s="13"/>
      <c r="B394" s="11"/>
      <c r="C394" s="30"/>
      <c r="D394" s="30"/>
      <c r="E394" s="30"/>
      <c r="F394" s="13"/>
      <c r="G394" s="13"/>
      <c r="H394" s="13"/>
    </row>
    <row r="395" spans="1:8" ht="13.8" x14ac:dyDescent="0.25">
      <c r="A395" s="13"/>
      <c r="B395" s="11"/>
      <c r="C395" s="30"/>
      <c r="D395" s="30"/>
      <c r="E395" s="30"/>
      <c r="F395" s="13"/>
      <c r="G395" s="13"/>
      <c r="H395" s="13"/>
    </row>
    <row r="396" spans="1:8" ht="13.8" x14ac:dyDescent="0.25">
      <c r="A396" s="13"/>
      <c r="B396" s="11"/>
      <c r="C396" s="30"/>
      <c r="D396" s="30"/>
      <c r="E396" s="30"/>
      <c r="F396" s="13"/>
      <c r="G396" s="13"/>
      <c r="H396" s="13"/>
    </row>
    <row r="397" spans="1:8" ht="13.8" x14ac:dyDescent="0.25">
      <c r="A397" s="13"/>
      <c r="B397" s="11"/>
      <c r="C397" s="30"/>
      <c r="D397" s="30"/>
      <c r="E397" s="30"/>
      <c r="F397" s="13"/>
      <c r="G397" s="13"/>
      <c r="H397" s="13"/>
    </row>
    <row r="398" spans="1:8" ht="13.8" x14ac:dyDescent="0.25">
      <c r="A398" s="13"/>
      <c r="B398" s="11"/>
      <c r="C398" s="30"/>
      <c r="D398" s="30"/>
      <c r="E398" s="30"/>
      <c r="F398" s="13"/>
      <c r="G398" s="13"/>
      <c r="H398" s="13"/>
    </row>
    <row r="399" spans="1:8" ht="13.8" x14ac:dyDescent="0.25">
      <c r="A399" s="13"/>
      <c r="B399" s="11"/>
      <c r="C399" s="30"/>
      <c r="D399" s="30"/>
      <c r="E399" s="30"/>
      <c r="F399" s="13"/>
      <c r="G399" s="13"/>
      <c r="H399" s="13"/>
    </row>
    <row r="400" spans="1:8" ht="13.8" x14ac:dyDescent="0.25">
      <c r="A400" s="13"/>
      <c r="B400" s="11"/>
      <c r="C400" s="30"/>
      <c r="D400" s="30"/>
      <c r="E400" s="30"/>
      <c r="F400" s="13"/>
      <c r="G400" s="13"/>
      <c r="H400" s="13"/>
    </row>
    <row r="401" spans="1:8" ht="13.8" x14ac:dyDescent="0.25">
      <c r="A401" s="13"/>
      <c r="B401" s="11"/>
      <c r="C401" s="30"/>
      <c r="D401" s="30"/>
      <c r="E401" s="30"/>
      <c r="F401" s="13"/>
      <c r="G401" s="13"/>
      <c r="H401" s="13"/>
    </row>
    <row r="402" spans="1:8" ht="13.8" x14ac:dyDescent="0.25">
      <c r="A402" s="13"/>
      <c r="B402" s="11"/>
      <c r="C402" s="30"/>
      <c r="D402" s="30"/>
      <c r="E402" s="30"/>
      <c r="F402" s="13"/>
      <c r="G402" s="13"/>
      <c r="H402" s="13"/>
    </row>
    <row r="403" spans="1:8" ht="13.8" x14ac:dyDescent="0.25">
      <c r="A403" s="13"/>
      <c r="B403" s="11"/>
      <c r="C403" s="30"/>
      <c r="D403" s="30"/>
      <c r="E403" s="30"/>
      <c r="F403" s="13"/>
      <c r="G403" s="13"/>
      <c r="H403" s="13"/>
    </row>
    <row r="404" spans="1:8" ht="13.8" x14ac:dyDescent="0.25">
      <c r="A404" s="13"/>
      <c r="B404" s="11"/>
      <c r="C404" s="30"/>
      <c r="D404" s="30"/>
      <c r="E404" s="30"/>
      <c r="F404" s="13"/>
      <c r="G404" s="13"/>
      <c r="H404" s="13"/>
    </row>
    <row r="405" spans="1:8" ht="13.8" x14ac:dyDescent="0.25">
      <c r="A405" s="13"/>
      <c r="B405" s="11"/>
      <c r="C405" s="30"/>
      <c r="D405" s="30"/>
      <c r="E405" s="30"/>
      <c r="F405" s="13"/>
      <c r="G405" s="13"/>
      <c r="H405" s="13"/>
    </row>
    <row r="406" spans="1:8" ht="13.8" x14ac:dyDescent="0.25">
      <c r="A406" s="13"/>
      <c r="B406" s="11"/>
      <c r="C406" s="30"/>
      <c r="D406" s="30"/>
      <c r="E406" s="30"/>
      <c r="F406" s="13"/>
      <c r="G406" s="13"/>
      <c r="H406" s="13"/>
    </row>
    <row r="407" spans="1:8" ht="13.8" x14ac:dyDescent="0.25">
      <c r="A407" s="13"/>
      <c r="B407" s="11"/>
      <c r="C407" s="30"/>
      <c r="D407" s="30"/>
      <c r="E407" s="30"/>
      <c r="F407" s="13"/>
      <c r="G407" s="13"/>
      <c r="H407" s="13"/>
    </row>
    <row r="408" spans="1:8" ht="13.8" x14ac:dyDescent="0.25">
      <c r="A408" s="13"/>
      <c r="B408" s="11"/>
      <c r="C408" s="30"/>
      <c r="D408" s="30"/>
      <c r="E408" s="30"/>
      <c r="F408" s="13"/>
      <c r="G408" s="13"/>
      <c r="H408" s="13"/>
    </row>
    <row r="409" spans="1:8" ht="13.8" x14ac:dyDescent="0.25">
      <c r="A409" s="13"/>
      <c r="B409" s="11"/>
      <c r="C409" s="30"/>
      <c r="D409" s="30"/>
      <c r="E409" s="30"/>
      <c r="F409" s="13"/>
      <c r="G409" s="13"/>
      <c r="H409" s="13"/>
    </row>
    <row r="410" spans="1:8" ht="13.8" x14ac:dyDescent="0.25">
      <c r="A410" s="13"/>
      <c r="B410" s="11"/>
      <c r="C410" s="30"/>
      <c r="D410" s="30"/>
      <c r="E410" s="30"/>
      <c r="F410" s="13"/>
      <c r="G410" s="13"/>
      <c r="H410" s="13"/>
    </row>
    <row r="411" spans="1:8" ht="13.8" x14ac:dyDescent="0.25">
      <c r="A411" s="13"/>
      <c r="B411" s="11"/>
      <c r="C411" s="30"/>
      <c r="D411" s="30"/>
      <c r="E411" s="30"/>
      <c r="F411" s="13"/>
      <c r="G411" s="13"/>
      <c r="H411" s="13"/>
    </row>
    <row r="412" spans="1:8" ht="13.8" x14ac:dyDescent="0.25">
      <c r="A412" s="13"/>
      <c r="B412" s="11"/>
      <c r="C412" s="30"/>
      <c r="D412" s="30"/>
      <c r="E412" s="30"/>
      <c r="F412" s="13"/>
      <c r="G412" s="13"/>
      <c r="H412" s="13"/>
    </row>
    <row r="413" spans="1:8" ht="13.8" x14ac:dyDescent="0.25">
      <c r="A413" s="13"/>
      <c r="B413" s="11"/>
      <c r="C413" s="30"/>
      <c r="D413" s="30"/>
      <c r="E413" s="30"/>
      <c r="F413" s="13"/>
      <c r="G413" s="13"/>
      <c r="H413" s="13"/>
    </row>
    <row r="414" spans="1:8" ht="13.8" x14ac:dyDescent="0.25">
      <c r="A414" s="13"/>
      <c r="B414" s="11"/>
      <c r="C414" s="30"/>
      <c r="D414" s="30"/>
      <c r="E414" s="30"/>
      <c r="F414" s="13"/>
      <c r="G414" s="13"/>
      <c r="H414" s="13"/>
    </row>
    <row r="415" spans="1:8" ht="13.8" x14ac:dyDescent="0.25">
      <c r="A415" s="13"/>
      <c r="B415" s="11"/>
      <c r="C415" s="30"/>
      <c r="D415" s="30"/>
      <c r="E415" s="30"/>
      <c r="F415" s="13"/>
      <c r="G415" s="13"/>
      <c r="H415" s="13"/>
    </row>
    <row r="416" spans="1:8" ht="13.8" x14ac:dyDescent="0.25">
      <c r="A416" s="13"/>
      <c r="B416" s="11"/>
      <c r="C416" s="30"/>
      <c r="D416" s="30"/>
      <c r="E416" s="30"/>
      <c r="F416" s="13"/>
      <c r="G416" s="13"/>
      <c r="H416" s="13"/>
    </row>
    <row r="417" spans="1:8" ht="13.8" x14ac:dyDescent="0.25">
      <c r="A417" s="13"/>
      <c r="B417" s="11"/>
      <c r="C417" s="30"/>
      <c r="D417" s="30"/>
      <c r="E417" s="30"/>
      <c r="F417" s="13"/>
      <c r="G417" s="13"/>
      <c r="H417" s="13"/>
    </row>
    <row r="418" spans="1:8" ht="13.8" x14ac:dyDescent="0.25">
      <c r="A418" s="13"/>
      <c r="B418" s="11"/>
      <c r="C418" s="30"/>
      <c r="D418" s="30"/>
      <c r="E418" s="30"/>
      <c r="F418" s="13"/>
      <c r="G418" s="13"/>
      <c r="H418" s="13"/>
    </row>
    <row r="419" spans="1:8" ht="13.8" x14ac:dyDescent="0.25">
      <c r="A419" s="13"/>
      <c r="B419" s="11"/>
      <c r="C419" s="30"/>
      <c r="D419" s="30"/>
      <c r="E419" s="30"/>
      <c r="F419" s="13"/>
      <c r="G419" s="13"/>
      <c r="H419" s="13"/>
    </row>
    <row r="420" spans="1:8" ht="13.8" x14ac:dyDescent="0.25">
      <c r="A420" s="13"/>
      <c r="B420" s="11"/>
      <c r="C420" s="30"/>
      <c r="D420" s="30"/>
      <c r="E420" s="30"/>
      <c r="F420" s="13"/>
      <c r="G420" s="13"/>
      <c r="H420" s="13"/>
    </row>
    <row r="421" spans="1:8" ht="13.8" x14ac:dyDescent="0.25">
      <c r="A421" s="13"/>
      <c r="B421" s="11"/>
      <c r="C421" s="30"/>
      <c r="D421" s="30"/>
      <c r="E421" s="30"/>
      <c r="F421" s="13"/>
      <c r="G421" s="13"/>
      <c r="H421" s="13"/>
    </row>
    <row r="422" spans="1:8" ht="13.8" x14ac:dyDescent="0.25">
      <c r="A422" s="13"/>
      <c r="B422" s="11"/>
      <c r="C422" s="30"/>
      <c r="D422" s="30"/>
      <c r="E422" s="30"/>
      <c r="F422" s="13"/>
      <c r="G422" s="13"/>
      <c r="H422" s="13"/>
    </row>
    <row r="423" spans="1:8" ht="13.8" x14ac:dyDescent="0.25">
      <c r="A423" s="13"/>
      <c r="B423" s="11"/>
      <c r="C423" s="30"/>
      <c r="D423" s="30"/>
      <c r="E423" s="30"/>
      <c r="F423" s="13"/>
      <c r="G423" s="13"/>
      <c r="H423" s="13"/>
    </row>
    <row r="424" spans="1:8" ht="13.8" x14ac:dyDescent="0.25">
      <c r="A424" s="13"/>
      <c r="B424" s="11"/>
      <c r="C424" s="30"/>
      <c r="D424" s="30"/>
      <c r="E424" s="30"/>
      <c r="F424" s="13"/>
      <c r="G424" s="13"/>
      <c r="H424" s="13"/>
    </row>
    <row r="425" spans="1:8" ht="13.8" x14ac:dyDescent="0.25">
      <c r="A425" s="13"/>
      <c r="B425" s="11"/>
      <c r="C425" s="30"/>
      <c r="D425" s="30"/>
      <c r="E425" s="30"/>
      <c r="F425" s="13"/>
      <c r="G425" s="13"/>
      <c r="H425" s="13"/>
    </row>
    <row r="426" spans="1:8" ht="13.8" x14ac:dyDescent="0.25">
      <c r="A426" s="13"/>
      <c r="B426" s="11"/>
      <c r="C426" s="30"/>
      <c r="D426" s="30"/>
      <c r="E426" s="30"/>
      <c r="F426" s="13"/>
      <c r="G426" s="13"/>
      <c r="H426" s="13"/>
    </row>
    <row r="427" spans="1:8" ht="13.8" x14ac:dyDescent="0.25">
      <c r="A427" s="13"/>
      <c r="B427" s="11"/>
      <c r="C427" s="30"/>
      <c r="D427" s="30"/>
      <c r="E427" s="30"/>
      <c r="F427" s="13"/>
      <c r="G427" s="13"/>
      <c r="H427" s="13"/>
    </row>
    <row r="428" spans="1:8" ht="13.8" x14ac:dyDescent="0.25">
      <c r="A428" s="13"/>
      <c r="B428" s="11"/>
      <c r="C428" s="30"/>
      <c r="D428" s="30"/>
      <c r="E428" s="30"/>
      <c r="F428" s="13"/>
      <c r="G428" s="13"/>
      <c r="H428" s="13"/>
    </row>
    <row r="429" spans="1:8" ht="13.8" x14ac:dyDescent="0.25">
      <c r="A429" s="13"/>
      <c r="B429" s="11"/>
      <c r="C429" s="30"/>
      <c r="D429" s="30"/>
      <c r="E429" s="30"/>
      <c r="F429" s="13"/>
      <c r="G429" s="13"/>
      <c r="H429" s="13"/>
    </row>
    <row r="430" spans="1:8" ht="13.8" x14ac:dyDescent="0.25">
      <c r="A430" s="13"/>
      <c r="B430" s="11"/>
      <c r="C430" s="30"/>
      <c r="D430" s="30"/>
      <c r="E430" s="30"/>
      <c r="F430" s="13"/>
      <c r="G430" s="13"/>
      <c r="H430" s="13"/>
    </row>
    <row r="431" spans="1:8" ht="13.8" x14ac:dyDescent="0.25">
      <c r="A431" s="13"/>
      <c r="B431" s="11"/>
      <c r="C431" s="30"/>
      <c r="D431" s="30"/>
      <c r="E431" s="30"/>
      <c r="F431" s="13"/>
      <c r="G431" s="13"/>
      <c r="H431" s="13"/>
    </row>
    <row r="432" spans="1:8" ht="13.8" x14ac:dyDescent="0.25">
      <c r="A432" s="13"/>
      <c r="B432" s="11"/>
      <c r="C432" s="30"/>
      <c r="D432" s="30"/>
      <c r="E432" s="30"/>
      <c r="F432" s="13"/>
      <c r="G432" s="13"/>
      <c r="H432" s="13"/>
    </row>
    <row r="433" spans="1:8" ht="13.8" x14ac:dyDescent="0.25">
      <c r="A433" s="13"/>
      <c r="B433" s="11"/>
      <c r="C433" s="30"/>
      <c r="D433" s="30"/>
      <c r="E433" s="30"/>
      <c r="F433" s="13"/>
      <c r="G433" s="13"/>
      <c r="H433" s="13"/>
    </row>
    <row r="434" spans="1:8" ht="13.8" x14ac:dyDescent="0.25">
      <c r="A434" s="13"/>
      <c r="B434" s="11"/>
      <c r="C434" s="30"/>
      <c r="D434" s="30"/>
      <c r="E434" s="30"/>
      <c r="F434" s="13"/>
      <c r="G434" s="13"/>
      <c r="H434" s="13"/>
    </row>
    <row r="435" spans="1:8" ht="13.8" x14ac:dyDescent="0.25">
      <c r="A435" s="13"/>
      <c r="B435" s="11"/>
      <c r="C435" s="30"/>
      <c r="D435" s="30"/>
      <c r="E435" s="30"/>
      <c r="F435" s="13"/>
      <c r="G435" s="13"/>
      <c r="H435" s="13"/>
    </row>
    <row r="436" spans="1:8" ht="13.8" x14ac:dyDescent="0.25">
      <c r="A436" s="13"/>
      <c r="B436" s="11"/>
      <c r="C436" s="30"/>
      <c r="D436" s="30"/>
      <c r="E436" s="30"/>
      <c r="F436" s="13"/>
      <c r="G436" s="13"/>
      <c r="H436" s="13"/>
    </row>
    <row r="437" spans="1:8" ht="13.8" x14ac:dyDescent="0.25">
      <c r="A437" s="13"/>
      <c r="B437" s="11"/>
      <c r="C437" s="30"/>
      <c r="D437" s="30"/>
      <c r="E437" s="30"/>
      <c r="F437" s="13"/>
      <c r="G437" s="13"/>
      <c r="H437" s="13"/>
    </row>
    <row r="438" spans="1:8" ht="13.8" x14ac:dyDescent="0.25">
      <c r="A438" s="13"/>
      <c r="B438" s="11"/>
      <c r="C438" s="30"/>
      <c r="D438" s="30"/>
      <c r="E438" s="30"/>
      <c r="F438" s="13"/>
      <c r="G438" s="13"/>
      <c r="H438" s="13"/>
    </row>
    <row r="439" spans="1:8" ht="13.8" x14ac:dyDescent="0.25">
      <c r="A439" s="13"/>
      <c r="B439" s="11"/>
      <c r="C439" s="30"/>
      <c r="D439" s="30"/>
      <c r="E439" s="30"/>
      <c r="F439" s="13"/>
      <c r="G439" s="13"/>
      <c r="H439" s="13"/>
    </row>
    <row r="440" spans="1:8" ht="13.8" x14ac:dyDescent="0.25">
      <c r="A440" s="13"/>
      <c r="B440" s="11"/>
      <c r="C440" s="30"/>
      <c r="D440" s="30"/>
      <c r="E440" s="30"/>
      <c r="F440" s="13"/>
      <c r="G440" s="13"/>
      <c r="H440" s="13"/>
    </row>
    <row r="441" spans="1:8" ht="13.8" x14ac:dyDescent="0.25">
      <c r="A441" s="13"/>
      <c r="B441" s="11"/>
      <c r="C441" s="30"/>
      <c r="D441" s="30"/>
      <c r="E441" s="30"/>
      <c r="F441" s="13"/>
      <c r="G441" s="13"/>
      <c r="H441" s="13"/>
    </row>
    <row r="442" spans="1:8" ht="13.8" x14ac:dyDescent="0.25">
      <c r="A442" s="13"/>
      <c r="B442" s="11"/>
      <c r="C442" s="30"/>
      <c r="D442" s="30"/>
      <c r="E442" s="30"/>
      <c r="F442" s="13"/>
      <c r="G442" s="13"/>
      <c r="H442" s="13"/>
    </row>
    <row r="443" spans="1:8" ht="13.8" x14ac:dyDescent="0.25">
      <c r="A443" s="13"/>
      <c r="B443" s="11"/>
      <c r="C443" s="30"/>
      <c r="D443" s="30"/>
      <c r="E443" s="30"/>
      <c r="F443" s="13"/>
      <c r="G443" s="13"/>
      <c r="H443" s="13"/>
    </row>
    <row r="444" spans="1:8" ht="13.8" x14ac:dyDescent="0.25">
      <c r="A444" s="13"/>
      <c r="B444" s="11"/>
      <c r="C444" s="30"/>
      <c r="D444" s="30"/>
      <c r="E444" s="30"/>
      <c r="F444" s="13"/>
      <c r="G444" s="13"/>
      <c r="H444" s="13"/>
    </row>
    <row r="445" spans="1:8" ht="13.8" x14ac:dyDescent="0.25">
      <c r="A445" s="13"/>
      <c r="B445" s="11"/>
      <c r="C445" s="30"/>
      <c r="D445" s="30"/>
      <c r="E445" s="30"/>
      <c r="F445" s="13"/>
      <c r="G445" s="13"/>
      <c r="H445" s="13"/>
    </row>
    <row r="446" spans="1:8" ht="13.8" x14ac:dyDescent="0.25">
      <c r="A446" s="13"/>
      <c r="B446" s="11"/>
      <c r="C446" s="30"/>
      <c r="D446" s="30"/>
      <c r="E446" s="30"/>
      <c r="F446" s="13"/>
      <c r="G446" s="13"/>
      <c r="H446" s="13"/>
    </row>
    <row r="447" spans="1:8" ht="13.8" x14ac:dyDescent="0.25">
      <c r="A447" s="13"/>
      <c r="B447" s="11"/>
      <c r="C447" s="30"/>
      <c r="D447" s="30"/>
      <c r="E447" s="30"/>
      <c r="F447" s="13"/>
      <c r="G447" s="13"/>
      <c r="H447" s="13"/>
    </row>
    <row r="448" spans="1:8" ht="13.8" x14ac:dyDescent="0.25">
      <c r="A448" s="13"/>
      <c r="B448" s="11"/>
      <c r="C448" s="30"/>
      <c r="D448" s="30"/>
      <c r="E448" s="30"/>
      <c r="F448" s="13"/>
      <c r="G448" s="13"/>
      <c r="H448" s="13"/>
    </row>
    <row r="449" spans="1:8" ht="13.8" x14ac:dyDescent="0.25">
      <c r="A449" s="13"/>
      <c r="B449" s="11"/>
      <c r="C449" s="30"/>
      <c r="D449" s="30"/>
      <c r="E449" s="30"/>
      <c r="F449" s="13"/>
      <c r="G449" s="13"/>
      <c r="H449" s="13"/>
    </row>
    <row r="450" spans="1:8" ht="13.8" x14ac:dyDescent="0.25">
      <c r="A450" s="13"/>
      <c r="B450" s="11"/>
      <c r="C450" s="30"/>
      <c r="D450" s="30"/>
      <c r="E450" s="30"/>
      <c r="F450" s="13"/>
      <c r="G450" s="13"/>
      <c r="H450" s="13"/>
    </row>
    <row r="451" spans="1:8" ht="13.8" x14ac:dyDescent="0.25">
      <c r="A451" s="13"/>
      <c r="B451" s="11"/>
      <c r="C451" s="30"/>
      <c r="D451" s="30"/>
      <c r="E451" s="30"/>
      <c r="F451" s="13"/>
      <c r="G451" s="13"/>
      <c r="H451" s="13"/>
    </row>
    <row r="452" spans="1:8" ht="13.8" x14ac:dyDescent="0.25">
      <c r="A452" s="13"/>
      <c r="B452" s="11"/>
      <c r="C452" s="30"/>
      <c r="D452" s="30"/>
      <c r="E452" s="30"/>
      <c r="F452" s="13"/>
      <c r="G452" s="13"/>
      <c r="H452" s="13"/>
    </row>
    <row r="453" spans="1:8" ht="13.8" x14ac:dyDescent="0.25">
      <c r="A453" s="13"/>
      <c r="B453" s="11"/>
      <c r="C453" s="30"/>
      <c r="D453" s="30"/>
      <c r="E453" s="30"/>
      <c r="F453" s="13"/>
      <c r="G453" s="13"/>
      <c r="H453" s="13"/>
    </row>
    <row r="454" spans="1:8" ht="13.8" x14ac:dyDescent="0.25">
      <c r="A454" s="13"/>
      <c r="B454" s="11"/>
      <c r="C454" s="30"/>
      <c r="D454" s="30"/>
      <c r="E454" s="30"/>
      <c r="F454" s="13"/>
      <c r="G454" s="13"/>
      <c r="H454" s="13"/>
    </row>
    <row r="455" spans="1:8" ht="13.8" x14ac:dyDescent="0.25">
      <c r="A455" s="13"/>
      <c r="B455" s="11"/>
      <c r="C455" s="30"/>
      <c r="D455" s="30"/>
      <c r="E455" s="30"/>
      <c r="F455" s="13"/>
      <c r="G455" s="13"/>
      <c r="H455" s="13"/>
    </row>
    <row r="456" spans="1:8" ht="13.8" x14ac:dyDescent="0.25">
      <c r="A456" s="13"/>
      <c r="B456" s="11"/>
      <c r="C456" s="30"/>
      <c r="D456" s="30"/>
      <c r="E456" s="30"/>
      <c r="F456" s="13"/>
      <c r="G456" s="13"/>
      <c r="H456" s="13"/>
    </row>
    <row r="457" spans="1:8" ht="13.8" x14ac:dyDescent="0.25">
      <c r="A457" s="13"/>
      <c r="B457" s="11"/>
      <c r="C457" s="30"/>
      <c r="D457" s="30"/>
      <c r="E457" s="30"/>
      <c r="F457" s="13"/>
      <c r="G457" s="13"/>
      <c r="H457" s="13"/>
    </row>
    <row r="458" spans="1:8" ht="13.8" x14ac:dyDescent="0.25">
      <c r="A458" s="13"/>
      <c r="B458" s="11"/>
      <c r="C458" s="30"/>
      <c r="D458" s="30"/>
      <c r="E458" s="30"/>
      <c r="F458" s="13"/>
      <c r="G458" s="13"/>
      <c r="H458" s="13"/>
    </row>
    <row r="459" spans="1:8" ht="13.8" x14ac:dyDescent="0.25">
      <c r="A459" s="13"/>
      <c r="B459" s="11"/>
      <c r="C459" s="30"/>
      <c r="D459" s="30"/>
      <c r="E459" s="30"/>
      <c r="F459" s="13"/>
      <c r="G459" s="13"/>
      <c r="H459" s="13"/>
    </row>
    <row r="460" spans="1:8" ht="13.8" x14ac:dyDescent="0.25">
      <c r="A460" s="13"/>
      <c r="B460" s="11"/>
      <c r="C460" s="30"/>
      <c r="D460" s="30"/>
      <c r="E460" s="30"/>
      <c r="F460" s="13"/>
      <c r="G460" s="13"/>
      <c r="H460" s="13"/>
    </row>
    <row r="461" spans="1:8" ht="13.8" x14ac:dyDescent="0.25">
      <c r="A461" s="13"/>
      <c r="B461" s="11"/>
      <c r="C461" s="30"/>
      <c r="D461" s="30"/>
      <c r="E461" s="30"/>
      <c r="F461" s="13"/>
      <c r="G461" s="13"/>
      <c r="H461" s="13"/>
    </row>
    <row r="462" spans="1:8" ht="13.8" x14ac:dyDescent="0.25">
      <c r="A462" s="13"/>
      <c r="B462" s="11"/>
      <c r="C462" s="30"/>
      <c r="D462" s="30"/>
      <c r="E462" s="30"/>
      <c r="F462" s="13"/>
      <c r="G462" s="13"/>
      <c r="H462" s="13"/>
    </row>
    <row r="463" spans="1:8" ht="13.8" x14ac:dyDescent="0.25">
      <c r="A463" s="13"/>
      <c r="B463" s="11"/>
      <c r="C463" s="30"/>
      <c r="D463" s="30"/>
      <c r="E463" s="30"/>
      <c r="F463" s="13"/>
      <c r="G463" s="13"/>
      <c r="H463" s="13"/>
    </row>
    <row r="464" spans="1:8" ht="13.8" x14ac:dyDescent="0.25">
      <c r="A464" s="13"/>
      <c r="B464" s="11"/>
      <c r="C464" s="30"/>
      <c r="D464" s="30"/>
      <c r="E464" s="30"/>
      <c r="F464" s="13"/>
      <c r="G464" s="13"/>
      <c r="H464" s="13"/>
    </row>
    <row r="465" spans="1:8" ht="13.8" x14ac:dyDescent="0.25">
      <c r="A465" s="13"/>
      <c r="B465" s="11"/>
      <c r="C465" s="30"/>
      <c r="D465" s="30"/>
      <c r="E465" s="30"/>
      <c r="F465" s="13"/>
      <c r="G465" s="13"/>
      <c r="H465" s="13"/>
    </row>
    <row r="466" spans="1:8" ht="13.8" x14ac:dyDescent="0.25">
      <c r="A466" s="13"/>
      <c r="B466" s="11"/>
      <c r="C466" s="30"/>
      <c r="D466" s="30"/>
      <c r="E466" s="30"/>
      <c r="F466" s="13"/>
      <c r="G466" s="13"/>
      <c r="H466" s="13"/>
    </row>
    <row r="467" spans="1:8" ht="13.8" x14ac:dyDescent="0.25">
      <c r="A467" s="13"/>
      <c r="B467" s="11"/>
      <c r="C467" s="30"/>
      <c r="D467" s="30"/>
      <c r="E467" s="30"/>
      <c r="F467" s="13"/>
      <c r="G467" s="13"/>
      <c r="H467" s="13"/>
    </row>
    <row r="468" spans="1:8" ht="13.8" x14ac:dyDescent="0.25">
      <c r="A468" s="13"/>
      <c r="B468" s="11"/>
      <c r="C468" s="30"/>
      <c r="D468" s="30"/>
      <c r="E468" s="30"/>
      <c r="F468" s="13"/>
      <c r="G468" s="13"/>
      <c r="H468" s="13"/>
    </row>
    <row r="469" spans="1:8" ht="13.8" x14ac:dyDescent="0.25">
      <c r="A469" s="13"/>
      <c r="B469" s="11"/>
      <c r="C469" s="30"/>
      <c r="D469" s="30"/>
      <c r="E469" s="30"/>
      <c r="F469" s="13"/>
      <c r="G469" s="13"/>
      <c r="H469" s="13"/>
    </row>
    <row r="470" spans="1:8" ht="13.8" x14ac:dyDescent="0.25">
      <c r="A470" s="13"/>
      <c r="B470" s="11"/>
      <c r="C470" s="30"/>
      <c r="D470" s="30"/>
      <c r="E470" s="30"/>
      <c r="F470" s="13"/>
      <c r="G470" s="13"/>
      <c r="H470" s="13"/>
    </row>
    <row r="471" spans="1:8" ht="13.8" x14ac:dyDescent="0.25">
      <c r="A471" s="13"/>
      <c r="B471" s="11"/>
      <c r="C471" s="30"/>
      <c r="D471" s="30"/>
      <c r="E471" s="30"/>
      <c r="F471" s="13"/>
      <c r="G471" s="13"/>
      <c r="H471" s="13"/>
    </row>
    <row r="472" spans="1:8" ht="13.8" x14ac:dyDescent="0.25">
      <c r="A472" s="13"/>
      <c r="B472" s="11"/>
      <c r="C472" s="30"/>
      <c r="D472" s="30"/>
      <c r="E472" s="30"/>
      <c r="F472" s="13"/>
      <c r="G472" s="13"/>
      <c r="H472" s="13"/>
    </row>
    <row r="473" spans="1:8" ht="13.8" x14ac:dyDescent="0.25">
      <c r="A473" s="13"/>
      <c r="B473" s="11"/>
      <c r="C473" s="30"/>
      <c r="D473" s="30"/>
      <c r="E473" s="30"/>
      <c r="F473" s="13"/>
      <c r="G473" s="13"/>
      <c r="H473" s="13"/>
    </row>
    <row r="474" spans="1:8" ht="13.8" x14ac:dyDescent="0.25">
      <c r="A474" s="13"/>
      <c r="B474" s="11"/>
      <c r="C474" s="30"/>
      <c r="D474" s="30"/>
      <c r="E474" s="30"/>
      <c r="F474" s="13"/>
      <c r="G474" s="13"/>
      <c r="H474" s="13"/>
    </row>
    <row r="475" spans="1:8" ht="13.8" x14ac:dyDescent="0.25">
      <c r="A475" s="13"/>
      <c r="B475" s="11"/>
      <c r="C475" s="30"/>
      <c r="D475" s="30"/>
      <c r="E475" s="30"/>
      <c r="F475" s="13"/>
      <c r="G475" s="13"/>
      <c r="H475" s="13"/>
    </row>
    <row r="476" spans="1:8" ht="13.8" x14ac:dyDescent="0.25">
      <c r="A476" s="13"/>
      <c r="B476" s="11"/>
      <c r="C476" s="30"/>
      <c r="D476" s="30"/>
      <c r="E476" s="30"/>
      <c r="F476" s="13"/>
      <c r="G476" s="13"/>
      <c r="H476" s="13"/>
    </row>
    <row r="477" spans="1:8" ht="13.8" x14ac:dyDescent="0.25">
      <c r="A477" s="13"/>
      <c r="B477" s="11"/>
      <c r="C477" s="30"/>
      <c r="D477" s="30"/>
      <c r="E477" s="30"/>
      <c r="F477" s="13"/>
      <c r="G477" s="13"/>
      <c r="H477" s="13"/>
    </row>
    <row r="478" spans="1:8" ht="13.8" x14ac:dyDescent="0.25">
      <c r="A478" s="13"/>
      <c r="B478" s="11"/>
      <c r="C478" s="30"/>
      <c r="D478" s="30"/>
      <c r="E478" s="30"/>
      <c r="F478" s="13"/>
      <c r="G478" s="13"/>
      <c r="H478" s="13"/>
    </row>
    <row r="479" spans="1:8" ht="13.8" x14ac:dyDescent="0.25">
      <c r="A479" s="13"/>
      <c r="B479" s="11"/>
      <c r="C479" s="30"/>
      <c r="D479" s="30"/>
      <c r="E479" s="30"/>
      <c r="F479" s="13"/>
      <c r="G479" s="13"/>
      <c r="H479" s="13"/>
    </row>
    <row r="480" spans="1:8" ht="13.8" x14ac:dyDescent="0.25">
      <c r="A480" s="13"/>
      <c r="B480" s="11"/>
      <c r="C480" s="30"/>
      <c r="D480" s="30"/>
      <c r="E480" s="30"/>
      <c r="F480" s="13"/>
      <c r="G480" s="13"/>
      <c r="H480" s="13"/>
    </row>
    <row r="481" spans="1:8" ht="13.8" x14ac:dyDescent="0.25">
      <c r="A481" s="13"/>
      <c r="B481" s="11"/>
      <c r="C481" s="30"/>
      <c r="D481" s="30"/>
      <c r="E481" s="30"/>
      <c r="F481" s="13"/>
      <c r="G481" s="13"/>
      <c r="H481" s="13"/>
    </row>
    <row r="482" spans="1:8" ht="13.8" x14ac:dyDescent="0.25">
      <c r="A482" s="13"/>
      <c r="B482" s="11"/>
      <c r="C482" s="30"/>
      <c r="D482" s="30"/>
      <c r="E482" s="30"/>
      <c r="F482" s="13"/>
      <c r="G482" s="13"/>
      <c r="H482" s="13"/>
    </row>
    <row r="483" spans="1:8" ht="13.8" x14ac:dyDescent="0.25">
      <c r="A483" s="13"/>
      <c r="B483" s="11"/>
      <c r="C483" s="30"/>
      <c r="D483" s="30"/>
      <c r="E483" s="30"/>
      <c r="F483" s="13"/>
      <c r="G483" s="13"/>
      <c r="H483" s="13"/>
    </row>
    <row r="484" spans="1:8" ht="13.8" x14ac:dyDescent="0.25">
      <c r="A484" s="13"/>
      <c r="B484" s="11"/>
      <c r="C484" s="30"/>
      <c r="D484" s="30"/>
      <c r="E484" s="30"/>
      <c r="F484" s="13"/>
      <c r="G484" s="13"/>
      <c r="H484" s="13"/>
    </row>
    <row r="485" spans="1:8" ht="13.8" x14ac:dyDescent="0.25">
      <c r="A485" s="13"/>
      <c r="B485" s="11"/>
      <c r="C485" s="30"/>
      <c r="D485" s="30"/>
      <c r="E485" s="30"/>
      <c r="F485" s="13"/>
      <c r="G485" s="13"/>
      <c r="H485" s="13"/>
    </row>
    <row r="486" spans="1:8" ht="13.8" x14ac:dyDescent="0.25">
      <c r="A486" s="13"/>
      <c r="B486" s="11"/>
      <c r="C486" s="30"/>
      <c r="D486" s="30"/>
      <c r="E486" s="30"/>
      <c r="F486" s="13"/>
      <c r="G486" s="13"/>
      <c r="H486" s="13"/>
    </row>
    <row r="487" spans="1:8" ht="13.8" x14ac:dyDescent="0.25">
      <c r="A487" s="13"/>
      <c r="B487" s="11"/>
      <c r="C487" s="30"/>
      <c r="D487" s="30"/>
      <c r="E487" s="30"/>
      <c r="F487" s="13"/>
      <c r="G487" s="13"/>
      <c r="H487" s="13"/>
    </row>
    <row r="488" spans="1:8" ht="13.8" x14ac:dyDescent="0.25">
      <c r="A488" s="13"/>
      <c r="B488" s="11"/>
      <c r="C488" s="30"/>
      <c r="D488" s="30"/>
      <c r="E488" s="30"/>
      <c r="F488" s="13"/>
      <c r="G488" s="13"/>
      <c r="H488" s="13"/>
    </row>
    <row r="489" spans="1:8" ht="13.8" x14ac:dyDescent="0.25">
      <c r="A489" s="13"/>
      <c r="B489" s="11"/>
      <c r="C489" s="30"/>
      <c r="D489" s="30"/>
      <c r="E489" s="30"/>
      <c r="F489" s="13"/>
      <c r="G489" s="13"/>
      <c r="H489" s="13"/>
    </row>
    <row r="490" spans="1:8" ht="13.8" x14ac:dyDescent="0.25">
      <c r="A490" s="13"/>
      <c r="B490" s="11"/>
      <c r="C490" s="30"/>
      <c r="D490" s="30"/>
      <c r="E490" s="30"/>
      <c r="F490" s="13"/>
      <c r="G490" s="13"/>
      <c r="H490" s="13"/>
    </row>
    <row r="491" spans="1:8" ht="13.8" x14ac:dyDescent="0.25">
      <c r="A491" s="13"/>
      <c r="B491" s="11"/>
      <c r="C491" s="30"/>
      <c r="D491" s="30"/>
      <c r="E491" s="30"/>
      <c r="F491" s="13"/>
      <c r="G491" s="13"/>
      <c r="H491" s="13"/>
    </row>
    <row r="492" spans="1:8" ht="13.8" x14ac:dyDescent="0.25">
      <c r="A492" s="13"/>
      <c r="B492" s="11"/>
      <c r="C492" s="30"/>
      <c r="D492" s="30"/>
      <c r="E492" s="30"/>
      <c r="F492" s="13"/>
      <c r="G492" s="13"/>
      <c r="H492" s="13"/>
    </row>
    <row r="493" spans="1:8" ht="13.8" x14ac:dyDescent="0.25">
      <c r="A493" s="13"/>
      <c r="B493" s="11"/>
      <c r="C493" s="30"/>
      <c r="D493" s="30"/>
      <c r="E493" s="30"/>
      <c r="F493" s="13"/>
      <c r="G493" s="13"/>
      <c r="H493" s="13"/>
    </row>
    <row r="494" spans="1:8" ht="13.8" x14ac:dyDescent="0.25">
      <c r="A494" s="13"/>
      <c r="B494" s="11"/>
      <c r="C494" s="30"/>
      <c r="D494" s="30"/>
      <c r="E494" s="30"/>
      <c r="F494" s="13"/>
      <c r="G494" s="13"/>
      <c r="H494" s="13"/>
    </row>
    <row r="495" spans="1:8" ht="13.8" x14ac:dyDescent="0.25">
      <c r="A495" s="13"/>
      <c r="B495" s="11"/>
      <c r="C495" s="30"/>
      <c r="D495" s="30"/>
      <c r="E495" s="30"/>
      <c r="F495" s="13"/>
      <c r="G495" s="13"/>
      <c r="H495" s="13"/>
    </row>
    <row r="496" spans="1:8" ht="13.8" x14ac:dyDescent="0.25">
      <c r="A496" s="13"/>
      <c r="B496" s="11"/>
      <c r="C496" s="30"/>
      <c r="D496" s="30"/>
      <c r="E496" s="30"/>
      <c r="F496" s="13"/>
      <c r="G496" s="13"/>
      <c r="H496" s="13"/>
    </row>
    <row r="497" spans="1:8" ht="13.8" x14ac:dyDescent="0.25">
      <c r="A497" s="13"/>
      <c r="B497" s="11"/>
      <c r="C497" s="30"/>
      <c r="D497" s="30"/>
      <c r="E497" s="30"/>
      <c r="F497" s="13"/>
      <c r="G497" s="13"/>
      <c r="H497" s="13"/>
    </row>
    <row r="498" spans="1:8" ht="13.8" x14ac:dyDescent="0.25">
      <c r="A498" s="13"/>
      <c r="B498" s="11"/>
      <c r="C498" s="30"/>
      <c r="D498" s="30"/>
      <c r="E498" s="30"/>
      <c r="F498" s="13"/>
      <c r="G498" s="13"/>
      <c r="H498" s="13"/>
    </row>
    <row r="499" spans="1:8" ht="13.8" x14ac:dyDescent="0.25">
      <c r="A499" s="13"/>
      <c r="B499" s="11"/>
      <c r="C499" s="30"/>
      <c r="D499" s="30"/>
      <c r="E499" s="30"/>
      <c r="F499" s="13"/>
      <c r="G499" s="13"/>
      <c r="H499" s="13"/>
    </row>
    <row r="500" spans="1:8" ht="13.8" x14ac:dyDescent="0.25">
      <c r="A500" s="13"/>
      <c r="B500" s="11"/>
      <c r="C500" s="30"/>
      <c r="D500" s="30"/>
      <c r="E500" s="30"/>
      <c r="F500" s="13"/>
      <c r="G500" s="13"/>
      <c r="H500" s="13"/>
    </row>
    <row r="501" spans="1:8" ht="13.8" x14ac:dyDescent="0.25">
      <c r="A501" s="13"/>
      <c r="B501" s="11"/>
      <c r="C501" s="30"/>
      <c r="D501" s="30"/>
      <c r="E501" s="30"/>
      <c r="F501" s="13"/>
      <c r="G501" s="13"/>
      <c r="H501" s="13"/>
    </row>
    <row r="502" spans="1:8" ht="13.8" x14ac:dyDescent="0.25">
      <c r="A502" s="13"/>
      <c r="B502" s="11"/>
      <c r="C502" s="30"/>
      <c r="D502" s="30"/>
      <c r="E502" s="30"/>
      <c r="F502" s="13"/>
      <c r="G502" s="13"/>
      <c r="H502" s="13"/>
    </row>
    <row r="503" spans="1:8" ht="13.8" x14ac:dyDescent="0.25">
      <c r="A503" s="13"/>
      <c r="B503" s="11"/>
      <c r="C503" s="30"/>
      <c r="D503" s="30"/>
      <c r="E503" s="30"/>
      <c r="F503" s="13"/>
      <c r="G503" s="13"/>
      <c r="H503" s="13"/>
    </row>
    <row r="504" spans="1:8" ht="13.8" x14ac:dyDescent="0.25">
      <c r="A504" s="13"/>
      <c r="B504" s="11"/>
      <c r="C504" s="30"/>
      <c r="D504" s="30"/>
      <c r="E504" s="30"/>
      <c r="F504" s="13"/>
      <c r="G504" s="13"/>
      <c r="H504" s="13"/>
    </row>
    <row r="505" spans="1:8" ht="13.8" x14ac:dyDescent="0.25">
      <c r="A505" s="13"/>
      <c r="B505" s="11"/>
      <c r="C505" s="30"/>
      <c r="D505" s="30"/>
      <c r="E505" s="30"/>
      <c r="F505" s="13"/>
      <c r="G505" s="13"/>
      <c r="H505" s="13"/>
    </row>
    <row r="506" spans="1:8" ht="13.8" x14ac:dyDescent="0.25">
      <c r="A506" s="13"/>
      <c r="B506" s="11"/>
      <c r="C506" s="30"/>
      <c r="D506" s="30"/>
      <c r="E506" s="30"/>
      <c r="F506" s="13"/>
      <c r="G506" s="13"/>
      <c r="H506" s="13"/>
    </row>
    <row r="507" spans="1:8" ht="13.8" x14ac:dyDescent="0.25">
      <c r="A507" s="13"/>
      <c r="B507" s="11"/>
      <c r="C507" s="30"/>
      <c r="D507" s="30"/>
      <c r="E507" s="30"/>
      <c r="F507" s="13"/>
      <c r="G507" s="13"/>
      <c r="H507" s="13"/>
    </row>
    <row r="508" spans="1:8" ht="13.8" x14ac:dyDescent="0.25">
      <c r="A508" s="13"/>
      <c r="B508" s="11"/>
      <c r="C508" s="30"/>
      <c r="D508" s="30"/>
      <c r="E508" s="30"/>
      <c r="F508" s="13"/>
      <c r="G508" s="13"/>
      <c r="H508" s="13"/>
    </row>
    <row r="509" spans="1:8" ht="13.8" x14ac:dyDescent="0.25">
      <c r="A509" s="13"/>
      <c r="B509" s="11"/>
      <c r="C509" s="30"/>
      <c r="D509" s="30"/>
      <c r="E509" s="30"/>
      <c r="F509" s="13"/>
      <c r="G509" s="13"/>
      <c r="H509" s="13"/>
    </row>
    <row r="510" spans="1:8" ht="13.8" x14ac:dyDescent="0.25">
      <c r="A510" s="13"/>
      <c r="B510" s="11"/>
      <c r="C510" s="30"/>
      <c r="D510" s="30"/>
      <c r="E510" s="30"/>
      <c r="F510" s="13"/>
      <c r="G510" s="13"/>
      <c r="H510" s="13"/>
    </row>
    <row r="511" spans="1:8" ht="13.8" x14ac:dyDescent="0.25">
      <c r="A511" s="13"/>
      <c r="B511" s="11"/>
      <c r="C511" s="30"/>
      <c r="D511" s="30"/>
      <c r="E511" s="30"/>
      <c r="F511" s="13"/>
      <c r="G511" s="13"/>
      <c r="H511" s="13"/>
    </row>
    <row r="512" spans="1:8" ht="13.8" x14ac:dyDescent="0.25">
      <c r="A512" s="13"/>
      <c r="B512" s="11"/>
      <c r="C512" s="30"/>
      <c r="D512" s="30"/>
      <c r="E512" s="30"/>
      <c r="F512" s="13"/>
      <c r="G512" s="13"/>
      <c r="H512" s="13"/>
    </row>
    <row r="513" spans="1:8" ht="13.8" x14ac:dyDescent="0.25">
      <c r="A513" s="13"/>
      <c r="B513" s="11"/>
      <c r="C513" s="30"/>
      <c r="D513" s="30"/>
      <c r="E513" s="30"/>
      <c r="F513" s="13"/>
      <c r="G513" s="13"/>
      <c r="H513" s="13"/>
    </row>
    <row r="514" spans="1:8" ht="13.8" x14ac:dyDescent="0.25">
      <c r="A514" s="13"/>
      <c r="B514" s="11"/>
      <c r="C514" s="30"/>
      <c r="D514" s="30"/>
      <c r="E514" s="30"/>
      <c r="F514" s="13"/>
      <c r="G514" s="13"/>
      <c r="H514" s="13"/>
    </row>
    <row r="515" spans="1:8" ht="13.8" x14ac:dyDescent="0.25">
      <c r="A515" s="13"/>
      <c r="B515" s="11"/>
      <c r="C515" s="30"/>
      <c r="D515" s="30"/>
      <c r="E515" s="30"/>
      <c r="F515" s="13"/>
      <c r="G515" s="13"/>
      <c r="H515" s="13"/>
    </row>
    <row r="516" spans="1:8" ht="13.8" x14ac:dyDescent="0.25">
      <c r="A516" s="13"/>
      <c r="B516" s="11"/>
      <c r="C516" s="30"/>
      <c r="D516" s="30"/>
      <c r="E516" s="30"/>
      <c r="F516" s="13"/>
      <c r="G516" s="13"/>
      <c r="H516" s="13"/>
    </row>
    <row r="517" spans="1:8" ht="13.8" x14ac:dyDescent="0.25">
      <c r="A517" s="13"/>
      <c r="B517" s="11"/>
      <c r="C517" s="30"/>
      <c r="D517" s="30"/>
      <c r="E517" s="30"/>
      <c r="F517" s="13"/>
      <c r="G517" s="13"/>
      <c r="H517" s="13"/>
    </row>
    <row r="518" spans="1:8" ht="13.8" x14ac:dyDescent="0.25">
      <c r="A518" s="13"/>
      <c r="B518" s="11"/>
      <c r="C518" s="30"/>
      <c r="D518" s="30"/>
      <c r="E518" s="30"/>
      <c r="F518" s="13"/>
      <c r="G518" s="13"/>
      <c r="H518" s="13"/>
    </row>
    <row r="519" spans="1:8" ht="13.8" x14ac:dyDescent="0.25">
      <c r="A519" s="13"/>
      <c r="B519" s="11"/>
      <c r="C519" s="30"/>
      <c r="D519" s="30"/>
      <c r="E519" s="30"/>
      <c r="F519" s="13"/>
      <c r="G519" s="13"/>
      <c r="H519" s="13"/>
    </row>
    <row r="520" spans="1:8" ht="13.8" x14ac:dyDescent="0.25">
      <c r="A520" s="13"/>
      <c r="B520" s="11"/>
      <c r="C520" s="30"/>
      <c r="D520" s="30"/>
      <c r="E520" s="30"/>
      <c r="F520" s="13"/>
      <c r="G520" s="13"/>
      <c r="H520" s="13"/>
    </row>
    <row r="521" spans="1:8" ht="13.8" x14ac:dyDescent="0.25">
      <c r="A521" s="13"/>
      <c r="B521" s="11"/>
      <c r="C521" s="30"/>
      <c r="D521" s="30"/>
      <c r="E521" s="30"/>
      <c r="F521" s="13"/>
      <c r="G521" s="13"/>
      <c r="H521" s="13"/>
    </row>
    <row r="522" spans="1:8" ht="13.8" x14ac:dyDescent="0.25">
      <c r="A522" s="13"/>
      <c r="B522" s="11"/>
      <c r="C522" s="30"/>
      <c r="D522" s="30"/>
      <c r="E522" s="30"/>
      <c r="F522" s="13"/>
      <c r="G522" s="13"/>
      <c r="H522" s="13"/>
    </row>
    <row r="523" spans="1:8" ht="13.8" x14ac:dyDescent="0.25">
      <c r="A523" s="13"/>
      <c r="B523" s="11"/>
      <c r="C523" s="30"/>
      <c r="D523" s="30"/>
      <c r="E523" s="30"/>
      <c r="F523" s="13"/>
      <c r="G523" s="13"/>
      <c r="H523" s="13"/>
    </row>
    <row r="524" spans="1:8" ht="13.8" x14ac:dyDescent="0.25">
      <c r="A524" s="13"/>
      <c r="B524" s="11"/>
      <c r="C524" s="30"/>
      <c r="D524" s="30"/>
      <c r="E524" s="30"/>
      <c r="F524" s="13"/>
      <c r="G524" s="13"/>
      <c r="H524" s="13"/>
    </row>
    <row r="525" spans="1:8" ht="13.8" x14ac:dyDescent="0.25">
      <c r="A525" s="13"/>
      <c r="B525" s="11"/>
      <c r="C525" s="30"/>
      <c r="D525" s="30"/>
      <c r="E525" s="30"/>
      <c r="F525" s="13"/>
      <c r="G525" s="13"/>
      <c r="H525" s="13"/>
    </row>
    <row r="526" spans="1:8" ht="13.8" x14ac:dyDescent="0.25">
      <c r="A526" s="13"/>
      <c r="B526" s="11"/>
      <c r="C526" s="30"/>
      <c r="D526" s="30"/>
      <c r="E526" s="30"/>
      <c r="F526" s="13"/>
      <c r="G526" s="13"/>
      <c r="H526" s="13"/>
    </row>
    <row r="527" spans="1:8" ht="13.8" x14ac:dyDescent="0.25">
      <c r="A527" s="13"/>
      <c r="B527" s="11"/>
      <c r="C527" s="30"/>
      <c r="D527" s="30"/>
      <c r="E527" s="30"/>
      <c r="F527" s="13"/>
      <c r="G527" s="13"/>
      <c r="H527" s="13"/>
    </row>
    <row r="528" spans="1:8" ht="13.8" x14ac:dyDescent="0.25">
      <c r="A528" s="13"/>
      <c r="B528" s="11"/>
      <c r="C528" s="30"/>
      <c r="D528" s="30"/>
      <c r="E528" s="30"/>
      <c r="F528" s="13"/>
      <c r="G528" s="13"/>
      <c r="H528" s="13"/>
    </row>
    <row r="529" spans="1:8" ht="13.8" x14ac:dyDescent="0.25">
      <c r="A529" s="13"/>
      <c r="B529" s="11"/>
      <c r="C529" s="30"/>
      <c r="D529" s="30"/>
      <c r="E529" s="30"/>
      <c r="F529" s="13"/>
      <c r="G529" s="13"/>
      <c r="H529" s="13"/>
    </row>
    <row r="530" spans="1:8" ht="13.8" x14ac:dyDescent="0.25">
      <c r="A530" s="13"/>
      <c r="B530" s="11"/>
      <c r="C530" s="30"/>
      <c r="D530" s="30"/>
      <c r="E530" s="30"/>
      <c r="F530" s="13"/>
      <c r="G530" s="13"/>
      <c r="H530" s="13"/>
    </row>
    <row r="531" spans="1:8" ht="13.8" x14ac:dyDescent="0.25">
      <c r="A531" s="13"/>
      <c r="B531" s="11"/>
      <c r="C531" s="30"/>
      <c r="D531" s="30"/>
      <c r="E531" s="30"/>
      <c r="F531" s="13"/>
      <c r="G531" s="13"/>
      <c r="H531" s="13"/>
    </row>
    <row r="532" spans="1:8" ht="13.8" x14ac:dyDescent="0.25">
      <c r="A532" s="13"/>
      <c r="B532" s="11"/>
      <c r="C532" s="30"/>
      <c r="D532" s="30"/>
      <c r="E532" s="30"/>
      <c r="F532" s="13"/>
      <c r="G532" s="13"/>
      <c r="H532" s="13"/>
    </row>
    <row r="533" spans="1:8" ht="13.8" x14ac:dyDescent="0.25">
      <c r="A533" s="13"/>
      <c r="B533" s="11"/>
      <c r="C533" s="30"/>
      <c r="D533" s="30"/>
      <c r="E533" s="30"/>
      <c r="F533" s="13"/>
      <c r="G533" s="13"/>
      <c r="H533" s="13"/>
    </row>
    <row r="534" spans="1:8" ht="13.8" x14ac:dyDescent="0.25">
      <c r="A534" s="13"/>
      <c r="B534" s="11"/>
      <c r="C534" s="30"/>
      <c r="D534" s="30"/>
      <c r="E534" s="30"/>
      <c r="F534" s="13"/>
      <c r="G534" s="13"/>
      <c r="H534" s="13"/>
    </row>
    <row r="535" spans="1:8" ht="13.8" x14ac:dyDescent="0.25">
      <c r="A535" s="13"/>
      <c r="B535" s="11"/>
      <c r="C535" s="30"/>
      <c r="D535" s="30"/>
      <c r="E535" s="30"/>
      <c r="F535" s="13"/>
      <c r="G535" s="13"/>
      <c r="H535" s="13"/>
    </row>
    <row r="536" spans="1:8" ht="13.8" x14ac:dyDescent="0.25">
      <c r="A536" s="13"/>
      <c r="B536" s="11"/>
      <c r="C536" s="30"/>
      <c r="D536" s="30"/>
      <c r="E536" s="30"/>
      <c r="F536" s="13"/>
      <c r="G536" s="13"/>
      <c r="H536" s="13"/>
    </row>
    <row r="537" spans="1:8" ht="13.8" x14ac:dyDescent="0.25">
      <c r="A537" s="13"/>
      <c r="B537" s="11"/>
      <c r="C537" s="30"/>
      <c r="D537" s="30"/>
      <c r="E537" s="30"/>
      <c r="F537" s="13"/>
      <c r="G537" s="13"/>
      <c r="H537" s="13"/>
    </row>
    <row r="538" spans="1:8" ht="13.8" x14ac:dyDescent="0.25">
      <c r="A538" s="13"/>
      <c r="B538" s="11"/>
      <c r="C538" s="30"/>
      <c r="D538" s="30"/>
      <c r="E538" s="30"/>
      <c r="F538" s="13"/>
      <c r="G538" s="13"/>
      <c r="H538" s="13"/>
    </row>
    <row r="539" spans="1:8" ht="13.8" x14ac:dyDescent="0.25">
      <c r="A539" s="13"/>
      <c r="B539" s="11"/>
      <c r="C539" s="30"/>
      <c r="D539" s="30"/>
      <c r="E539" s="30"/>
      <c r="F539" s="13"/>
      <c r="G539" s="13"/>
      <c r="H539" s="13"/>
    </row>
    <row r="540" spans="1:8" ht="13.8" x14ac:dyDescent="0.25">
      <c r="A540" s="13"/>
      <c r="B540" s="11"/>
      <c r="C540" s="30"/>
      <c r="D540" s="30"/>
      <c r="E540" s="30"/>
      <c r="F540" s="13"/>
      <c r="G540" s="13"/>
      <c r="H540" s="13"/>
    </row>
    <row r="541" spans="1:8" ht="13.8" x14ac:dyDescent="0.25">
      <c r="A541" s="13"/>
      <c r="B541" s="11"/>
      <c r="C541" s="30"/>
      <c r="D541" s="30"/>
      <c r="E541" s="30"/>
      <c r="F541" s="13"/>
      <c r="G541" s="13"/>
      <c r="H541" s="13"/>
    </row>
    <row r="542" spans="1:8" ht="13.8" x14ac:dyDescent="0.25">
      <c r="A542" s="13"/>
      <c r="B542" s="11"/>
      <c r="C542" s="30"/>
      <c r="D542" s="30"/>
      <c r="E542" s="30"/>
      <c r="F542" s="13"/>
      <c r="G542" s="13"/>
      <c r="H542" s="13"/>
    </row>
    <row r="543" spans="1:8" ht="13.8" x14ac:dyDescent="0.25">
      <c r="A543" s="13"/>
      <c r="B543" s="11"/>
      <c r="C543" s="30"/>
      <c r="D543" s="30"/>
      <c r="E543" s="30"/>
      <c r="F543" s="13"/>
      <c r="G543" s="13"/>
      <c r="H543" s="13"/>
    </row>
    <row r="544" spans="1:8" ht="13.8" x14ac:dyDescent="0.25">
      <c r="A544" s="13"/>
      <c r="B544" s="11"/>
      <c r="C544" s="30"/>
      <c r="D544" s="30"/>
      <c r="E544" s="30"/>
      <c r="F544" s="13"/>
      <c r="G544" s="13"/>
      <c r="H544" s="13"/>
    </row>
    <row r="545" spans="1:8" ht="13.8" x14ac:dyDescent="0.25">
      <c r="A545" s="13"/>
      <c r="B545" s="11"/>
      <c r="C545" s="30"/>
      <c r="D545" s="30"/>
      <c r="E545" s="30"/>
      <c r="F545" s="13"/>
      <c r="G545" s="13"/>
      <c r="H545" s="13"/>
    </row>
    <row r="546" spans="1:8" ht="13.8" x14ac:dyDescent="0.25">
      <c r="A546" s="13"/>
      <c r="B546" s="11"/>
      <c r="C546" s="30"/>
      <c r="D546" s="30"/>
      <c r="E546" s="30"/>
      <c r="F546" s="13"/>
      <c r="G546" s="13"/>
      <c r="H546" s="13"/>
    </row>
    <row r="547" spans="1:8" ht="13.8" x14ac:dyDescent="0.25">
      <c r="A547" s="13"/>
      <c r="B547" s="11"/>
      <c r="C547" s="30"/>
      <c r="D547" s="30"/>
      <c r="E547" s="30"/>
      <c r="F547" s="13"/>
      <c r="G547" s="13"/>
      <c r="H547" s="13"/>
    </row>
    <row r="548" spans="1:8" ht="13.8" x14ac:dyDescent="0.25">
      <c r="A548" s="13"/>
      <c r="B548" s="11"/>
      <c r="C548" s="30"/>
      <c r="D548" s="30"/>
      <c r="E548" s="30"/>
      <c r="F548" s="13"/>
      <c r="G548" s="13"/>
      <c r="H548" s="13"/>
    </row>
    <row r="549" spans="1:8" ht="13.8" x14ac:dyDescent="0.25">
      <c r="A549" s="13"/>
      <c r="B549" s="11"/>
      <c r="C549" s="30"/>
      <c r="D549" s="30"/>
      <c r="E549" s="30"/>
      <c r="F549" s="13"/>
      <c r="G549" s="13"/>
      <c r="H549" s="13"/>
    </row>
    <row r="550" spans="1:8" ht="13.8" x14ac:dyDescent="0.25">
      <c r="A550" s="13"/>
      <c r="B550" s="11"/>
      <c r="C550" s="30"/>
      <c r="D550" s="30"/>
      <c r="E550" s="30"/>
      <c r="F550" s="13"/>
      <c r="G550" s="13"/>
      <c r="H550" s="13"/>
    </row>
    <row r="551" spans="1:8" ht="13.8" x14ac:dyDescent="0.25">
      <c r="A551" s="13"/>
      <c r="B551" s="11"/>
      <c r="C551" s="30"/>
      <c r="D551" s="30"/>
      <c r="E551" s="30"/>
      <c r="F551" s="13"/>
      <c r="G551" s="13"/>
      <c r="H551" s="13"/>
    </row>
    <row r="552" spans="1:8" ht="13.8" x14ac:dyDescent="0.25">
      <c r="A552" s="13"/>
      <c r="B552" s="11"/>
      <c r="C552" s="30"/>
      <c r="D552" s="30"/>
      <c r="E552" s="30"/>
      <c r="F552" s="13"/>
      <c r="G552" s="13"/>
      <c r="H552" s="13"/>
    </row>
    <row r="553" spans="1:8" ht="13.8" x14ac:dyDescent="0.25">
      <c r="A553" s="13"/>
      <c r="B553" s="11"/>
      <c r="C553" s="30"/>
      <c r="D553" s="30"/>
      <c r="E553" s="30"/>
      <c r="F553" s="13"/>
      <c r="G553" s="13"/>
      <c r="H553" s="13"/>
    </row>
    <row r="554" spans="1:8" ht="13.8" x14ac:dyDescent="0.25">
      <c r="A554" s="13"/>
      <c r="B554" s="11"/>
      <c r="C554" s="30"/>
      <c r="D554" s="30"/>
      <c r="E554" s="30"/>
      <c r="F554" s="13"/>
      <c r="G554" s="13"/>
      <c r="H554" s="13"/>
    </row>
    <row r="555" spans="1:8" ht="13.8" x14ac:dyDescent="0.25">
      <c r="A555" s="13"/>
      <c r="B555" s="11"/>
      <c r="C555" s="30"/>
      <c r="D555" s="30"/>
      <c r="E555" s="30"/>
      <c r="F555" s="13"/>
      <c r="G555" s="13"/>
      <c r="H555" s="13"/>
    </row>
    <row r="556" spans="1:8" ht="13.8" x14ac:dyDescent="0.25">
      <c r="A556" s="13"/>
      <c r="B556" s="11"/>
      <c r="C556" s="30"/>
      <c r="D556" s="30"/>
      <c r="E556" s="30"/>
      <c r="F556" s="13"/>
      <c r="G556" s="13"/>
      <c r="H556" s="13"/>
    </row>
    <row r="557" spans="1:8" ht="13.8" x14ac:dyDescent="0.25">
      <c r="A557" s="13"/>
      <c r="B557" s="11"/>
      <c r="C557" s="30"/>
      <c r="D557" s="30"/>
      <c r="E557" s="30"/>
      <c r="F557" s="13"/>
      <c r="G557" s="13"/>
      <c r="H557" s="13"/>
    </row>
    <row r="558" spans="1:8" ht="13.8" x14ac:dyDescent="0.25">
      <c r="A558" s="13"/>
      <c r="B558" s="11"/>
      <c r="C558" s="30"/>
      <c r="D558" s="30"/>
      <c r="E558" s="30"/>
      <c r="F558" s="13"/>
      <c r="G558" s="13"/>
      <c r="H558" s="13"/>
    </row>
    <row r="559" spans="1:8" ht="13.8" x14ac:dyDescent="0.25">
      <c r="A559" s="13"/>
      <c r="B559" s="11"/>
      <c r="C559" s="30"/>
      <c r="D559" s="30"/>
      <c r="E559" s="30"/>
      <c r="F559" s="13"/>
      <c r="G559" s="13"/>
      <c r="H559" s="13"/>
    </row>
    <row r="560" spans="1:8" ht="13.8" x14ac:dyDescent="0.25">
      <c r="A560" s="13"/>
      <c r="B560" s="11"/>
      <c r="C560" s="30"/>
      <c r="D560" s="30"/>
      <c r="E560" s="30"/>
      <c r="F560" s="13"/>
      <c r="G560" s="13"/>
      <c r="H560" s="13"/>
    </row>
    <row r="561" spans="1:8" ht="13.8" x14ac:dyDescent="0.25">
      <c r="A561" s="13"/>
      <c r="B561" s="11"/>
      <c r="C561" s="30"/>
      <c r="D561" s="30"/>
      <c r="E561" s="30"/>
      <c r="F561" s="13"/>
      <c r="G561" s="13"/>
      <c r="H561" s="13"/>
    </row>
    <row r="562" spans="1:8" ht="13.8" x14ac:dyDescent="0.25">
      <c r="A562" s="13"/>
      <c r="B562" s="11"/>
      <c r="C562" s="30"/>
      <c r="D562" s="30"/>
      <c r="E562" s="30"/>
      <c r="F562" s="13"/>
      <c r="G562" s="13"/>
      <c r="H562" s="13"/>
    </row>
    <row r="563" spans="1:8" ht="13.8" x14ac:dyDescent="0.25">
      <c r="A563" s="13"/>
      <c r="B563" s="11"/>
      <c r="C563" s="30"/>
      <c r="D563" s="30"/>
      <c r="E563" s="30"/>
      <c r="F563" s="13"/>
      <c r="G563" s="13"/>
      <c r="H563" s="13"/>
    </row>
    <row r="564" spans="1:8" ht="13.8" x14ac:dyDescent="0.25">
      <c r="A564" s="13"/>
      <c r="B564" s="11"/>
      <c r="C564" s="30"/>
      <c r="D564" s="30"/>
      <c r="E564" s="30"/>
      <c r="F564" s="13"/>
      <c r="G564" s="13"/>
      <c r="H564" s="13"/>
    </row>
    <row r="565" spans="1:8" ht="13.8" x14ac:dyDescent="0.25">
      <c r="A565" s="13"/>
      <c r="B565" s="11"/>
      <c r="C565" s="30"/>
      <c r="D565" s="30"/>
      <c r="E565" s="30"/>
      <c r="F565" s="13"/>
      <c r="G565" s="13"/>
      <c r="H565" s="13"/>
    </row>
    <row r="566" spans="1:8" ht="13.8" x14ac:dyDescent="0.25">
      <c r="A566" s="13"/>
      <c r="B566" s="11"/>
      <c r="C566" s="30"/>
      <c r="D566" s="30"/>
      <c r="E566" s="30"/>
      <c r="F566" s="13"/>
      <c r="G566" s="13"/>
      <c r="H566" s="13"/>
    </row>
    <row r="567" spans="1:8" ht="13.8" x14ac:dyDescent="0.25">
      <c r="A567" s="13"/>
      <c r="B567" s="11"/>
      <c r="C567" s="30"/>
      <c r="D567" s="30"/>
      <c r="E567" s="30"/>
      <c r="F567" s="13"/>
      <c r="G567" s="13"/>
      <c r="H567" s="13"/>
    </row>
    <row r="568" spans="1:8" ht="13.8" x14ac:dyDescent="0.25">
      <c r="A568" s="13"/>
      <c r="B568" s="11"/>
      <c r="C568" s="30"/>
      <c r="D568" s="30"/>
      <c r="E568" s="30"/>
      <c r="F568" s="13"/>
      <c r="G568" s="13"/>
      <c r="H568" s="13"/>
    </row>
    <row r="569" spans="1:8" ht="13.8" x14ac:dyDescent="0.25">
      <c r="A569" s="13"/>
      <c r="B569" s="11"/>
      <c r="C569" s="30"/>
      <c r="D569" s="30"/>
      <c r="E569" s="30"/>
      <c r="F569" s="13"/>
      <c r="G569" s="13"/>
      <c r="H569" s="13"/>
    </row>
    <row r="570" spans="1:8" ht="13.8" x14ac:dyDescent="0.25">
      <c r="A570" s="13"/>
      <c r="B570" s="11"/>
      <c r="C570" s="30"/>
      <c r="D570" s="30"/>
      <c r="E570" s="30"/>
      <c r="F570" s="13"/>
      <c r="G570" s="13"/>
      <c r="H570" s="13"/>
    </row>
    <row r="571" spans="1:8" ht="13.8" x14ac:dyDescent="0.25">
      <c r="A571" s="13"/>
      <c r="B571" s="11"/>
      <c r="C571" s="30"/>
      <c r="D571" s="30"/>
      <c r="E571" s="30"/>
      <c r="F571" s="13"/>
      <c r="G571" s="13"/>
      <c r="H571" s="13"/>
    </row>
    <row r="572" spans="1:8" ht="13.8" x14ac:dyDescent="0.25">
      <c r="A572" s="13"/>
      <c r="B572" s="11"/>
      <c r="C572" s="30"/>
      <c r="D572" s="30"/>
      <c r="E572" s="30"/>
      <c r="F572" s="13"/>
      <c r="G572" s="13"/>
      <c r="H572" s="13"/>
    </row>
    <row r="573" spans="1:8" ht="13.8" x14ac:dyDescent="0.25">
      <c r="A573" s="13"/>
      <c r="B573" s="11"/>
      <c r="C573" s="30"/>
      <c r="D573" s="30"/>
      <c r="E573" s="30"/>
      <c r="F573" s="13"/>
      <c r="G573" s="13"/>
      <c r="H573" s="13"/>
    </row>
    <row r="574" spans="1:8" ht="13.8" x14ac:dyDescent="0.25">
      <c r="A574" s="13"/>
      <c r="B574" s="11"/>
      <c r="C574" s="30"/>
      <c r="D574" s="30"/>
      <c r="E574" s="30"/>
      <c r="F574" s="13"/>
      <c r="G574" s="13"/>
      <c r="H574" s="13"/>
    </row>
    <row r="575" spans="1:8" ht="13.8" x14ac:dyDescent="0.25">
      <c r="A575" s="13"/>
      <c r="B575" s="11"/>
      <c r="C575" s="30"/>
      <c r="D575" s="30"/>
      <c r="E575" s="30"/>
      <c r="F575" s="13"/>
      <c r="G575" s="13"/>
      <c r="H575" s="13"/>
    </row>
    <row r="576" spans="1:8" ht="13.8" x14ac:dyDescent="0.25">
      <c r="A576" s="13"/>
      <c r="B576" s="11"/>
      <c r="C576" s="30"/>
      <c r="D576" s="30"/>
      <c r="E576" s="30"/>
      <c r="F576" s="13"/>
      <c r="G576" s="13"/>
      <c r="H576" s="13"/>
    </row>
    <row r="577" spans="1:8" ht="13.8" x14ac:dyDescent="0.25">
      <c r="A577" s="13"/>
      <c r="B577" s="11"/>
      <c r="C577" s="30"/>
      <c r="D577" s="30"/>
      <c r="E577" s="30"/>
      <c r="F577" s="13"/>
      <c r="G577" s="13"/>
      <c r="H577" s="13"/>
    </row>
    <row r="578" spans="1:8" ht="13.8" x14ac:dyDescent="0.25">
      <c r="A578" s="13"/>
      <c r="B578" s="11"/>
      <c r="C578" s="30"/>
      <c r="D578" s="30"/>
      <c r="E578" s="30"/>
      <c r="F578" s="13"/>
      <c r="G578" s="13"/>
      <c r="H578" s="13"/>
    </row>
    <row r="579" spans="1:8" ht="13.8" x14ac:dyDescent="0.25">
      <c r="A579" s="13"/>
      <c r="B579" s="11"/>
      <c r="C579" s="30"/>
      <c r="D579" s="30"/>
      <c r="E579" s="30"/>
      <c r="F579" s="13"/>
      <c r="G579" s="13"/>
      <c r="H579" s="13"/>
    </row>
    <row r="580" spans="1:8" ht="13.8" x14ac:dyDescent="0.25">
      <c r="A580" s="13"/>
      <c r="B580" s="11"/>
      <c r="C580" s="30"/>
      <c r="D580" s="30"/>
      <c r="E580" s="30"/>
      <c r="F580" s="13"/>
      <c r="G580" s="13"/>
      <c r="H580" s="13"/>
    </row>
    <row r="581" spans="1:8" ht="13.8" x14ac:dyDescent="0.25">
      <c r="A581" s="13"/>
      <c r="B581" s="11"/>
      <c r="C581" s="30"/>
      <c r="D581" s="30"/>
      <c r="E581" s="30"/>
      <c r="F581" s="13"/>
      <c r="G581" s="13"/>
      <c r="H581" s="13"/>
    </row>
    <row r="582" spans="1:8" ht="13.8" x14ac:dyDescent="0.25">
      <c r="A582" s="13"/>
      <c r="B582" s="11"/>
      <c r="C582" s="30"/>
      <c r="D582" s="30"/>
      <c r="E582" s="30"/>
      <c r="F582" s="13"/>
      <c r="G582" s="13"/>
      <c r="H582" s="13"/>
    </row>
    <row r="583" spans="1:8" ht="13.8" x14ac:dyDescent="0.25">
      <c r="A583" s="13"/>
      <c r="B583" s="11"/>
      <c r="C583" s="30"/>
      <c r="D583" s="30"/>
      <c r="E583" s="30"/>
      <c r="F583" s="13"/>
      <c r="G583" s="13"/>
      <c r="H583" s="13"/>
    </row>
    <row r="584" spans="1:8" ht="13.8" x14ac:dyDescent="0.25">
      <c r="A584" s="13"/>
      <c r="B584" s="11"/>
      <c r="C584" s="30"/>
      <c r="D584" s="30"/>
      <c r="E584" s="30"/>
      <c r="F584" s="13"/>
      <c r="G584" s="13"/>
      <c r="H584" s="13"/>
    </row>
    <row r="585" spans="1:8" ht="13.8" x14ac:dyDescent="0.25">
      <c r="A585" s="13"/>
      <c r="B585" s="11"/>
      <c r="C585" s="30"/>
      <c r="D585" s="30"/>
      <c r="E585" s="30"/>
      <c r="F585" s="13"/>
      <c r="G585" s="13"/>
      <c r="H585" s="13"/>
    </row>
    <row r="586" spans="1:8" ht="13.8" x14ac:dyDescent="0.25">
      <c r="A586" s="13"/>
      <c r="B586" s="11"/>
      <c r="C586" s="30"/>
      <c r="D586" s="30"/>
      <c r="E586" s="30"/>
      <c r="F586" s="13"/>
      <c r="G586" s="13"/>
      <c r="H586" s="13"/>
    </row>
    <row r="587" spans="1:8" ht="13.8" x14ac:dyDescent="0.25">
      <c r="A587" s="13"/>
      <c r="B587" s="11"/>
      <c r="C587" s="30"/>
      <c r="D587" s="30"/>
      <c r="E587" s="30"/>
      <c r="F587" s="13"/>
      <c r="G587" s="13"/>
      <c r="H587" s="13"/>
    </row>
    <row r="588" spans="1:8" ht="13.8" x14ac:dyDescent="0.25">
      <c r="A588" s="13"/>
      <c r="B588" s="11"/>
      <c r="C588" s="30"/>
      <c r="D588" s="30"/>
      <c r="E588" s="30"/>
      <c r="F588" s="13"/>
      <c r="G588" s="13"/>
      <c r="H588" s="13"/>
    </row>
    <row r="589" spans="1:8" ht="13.8" x14ac:dyDescent="0.25">
      <c r="A589" s="13"/>
      <c r="B589" s="11"/>
      <c r="C589" s="30"/>
      <c r="D589" s="30"/>
      <c r="E589" s="30"/>
      <c r="F589" s="13"/>
      <c r="G589" s="13"/>
      <c r="H589" s="13"/>
    </row>
    <row r="590" spans="1:8" ht="13.8" x14ac:dyDescent="0.25">
      <c r="A590" s="13"/>
      <c r="B590" s="11"/>
      <c r="C590" s="30"/>
      <c r="D590" s="30"/>
      <c r="E590" s="30"/>
      <c r="F590" s="13"/>
      <c r="G590" s="13"/>
      <c r="H590" s="13"/>
    </row>
    <row r="591" spans="1:8" ht="13.8" x14ac:dyDescent="0.25">
      <c r="A591" s="13"/>
      <c r="B591" s="11"/>
      <c r="C591" s="30"/>
      <c r="D591" s="30"/>
      <c r="E591" s="30"/>
      <c r="F591" s="13"/>
      <c r="G591" s="13"/>
      <c r="H591" s="13"/>
    </row>
    <row r="592" spans="1:8" ht="13.8" x14ac:dyDescent="0.25">
      <c r="A592" s="13"/>
      <c r="B592" s="11"/>
      <c r="C592" s="30"/>
      <c r="D592" s="30"/>
      <c r="E592" s="30"/>
      <c r="F592" s="13"/>
      <c r="G592" s="13"/>
      <c r="H592" s="13"/>
    </row>
    <row r="593" spans="1:8" ht="13.8" x14ac:dyDescent="0.25">
      <c r="A593" s="13"/>
      <c r="B593" s="11"/>
      <c r="C593" s="30"/>
      <c r="D593" s="30"/>
      <c r="E593" s="30"/>
      <c r="F593" s="13"/>
      <c r="G593" s="13"/>
      <c r="H593" s="13"/>
    </row>
    <row r="594" spans="1:8" ht="13.8" x14ac:dyDescent="0.25">
      <c r="A594" s="13"/>
      <c r="B594" s="11"/>
      <c r="C594" s="30"/>
      <c r="D594" s="30"/>
      <c r="E594" s="30"/>
      <c r="F594" s="13"/>
      <c r="G594" s="13"/>
      <c r="H594" s="13"/>
    </row>
    <row r="595" spans="1:8" ht="13.8" x14ac:dyDescent="0.25">
      <c r="A595" s="13"/>
      <c r="B595" s="11"/>
      <c r="C595" s="30"/>
      <c r="D595" s="30"/>
      <c r="E595" s="30"/>
      <c r="F595" s="13"/>
      <c r="G595" s="13"/>
      <c r="H595" s="13"/>
    </row>
    <row r="596" spans="1:8" ht="13.8" x14ac:dyDescent="0.25">
      <c r="A596" s="13"/>
      <c r="B596" s="11"/>
      <c r="C596" s="30"/>
      <c r="D596" s="30"/>
      <c r="E596" s="30"/>
      <c r="F596" s="13"/>
      <c r="G596" s="13"/>
      <c r="H596" s="13"/>
    </row>
    <row r="597" spans="1:8" ht="13.8" x14ac:dyDescent="0.25">
      <c r="A597" s="13"/>
      <c r="B597" s="11"/>
      <c r="C597" s="30"/>
      <c r="D597" s="30"/>
      <c r="E597" s="30"/>
      <c r="F597" s="13"/>
      <c r="G597" s="13"/>
      <c r="H597" s="13"/>
    </row>
    <row r="598" spans="1:8" ht="13.8" x14ac:dyDescent="0.25">
      <c r="A598" s="13"/>
      <c r="B598" s="11"/>
      <c r="C598" s="30"/>
      <c r="D598" s="30"/>
      <c r="E598" s="30"/>
      <c r="F598" s="13"/>
      <c r="G598" s="13"/>
      <c r="H598" s="13"/>
    </row>
    <row r="599" spans="1:8" ht="13.8" x14ac:dyDescent="0.25">
      <c r="A599" s="13"/>
      <c r="B599" s="11"/>
      <c r="C599" s="30"/>
      <c r="D599" s="30"/>
      <c r="E599" s="30"/>
      <c r="F599" s="13"/>
      <c r="G599" s="13"/>
      <c r="H599" s="13"/>
    </row>
    <row r="600" spans="1:8" ht="13.8" x14ac:dyDescent="0.25">
      <c r="A600" s="13"/>
      <c r="B600" s="11"/>
      <c r="C600" s="30"/>
      <c r="D600" s="30"/>
      <c r="E600" s="30"/>
      <c r="F600" s="13"/>
      <c r="G600" s="13"/>
      <c r="H600" s="13"/>
    </row>
    <row r="601" spans="1:8" ht="13.8" x14ac:dyDescent="0.25">
      <c r="A601" s="13"/>
      <c r="B601" s="11"/>
      <c r="C601" s="30"/>
      <c r="D601" s="30"/>
      <c r="E601" s="30"/>
      <c r="F601" s="13"/>
      <c r="G601" s="13"/>
      <c r="H601" s="13"/>
    </row>
    <row r="602" spans="1:8" ht="13.8" x14ac:dyDescent="0.25">
      <c r="A602" s="13"/>
      <c r="B602" s="11"/>
      <c r="C602" s="30"/>
      <c r="D602" s="30"/>
      <c r="E602" s="30"/>
      <c r="F602" s="13"/>
      <c r="G602" s="13"/>
      <c r="H602" s="13"/>
    </row>
    <row r="603" spans="1:8" ht="13.8" x14ac:dyDescent="0.25">
      <c r="A603" s="13"/>
      <c r="B603" s="11"/>
      <c r="C603" s="30"/>
      <c r="D603" s="30"/>
      <c r="E603" s="30"/>
      <c r="F603" s="13"/>
      <c r="G603" s="13"/>
      <c r="H603" s="13"/>
    </row>
    <row r="604" spans="1:8" ht="13.8" x14ac:dyDescent="0.25">
      <c r="A604" s="13"/>
      <c r="B604" s="11"/>
      <c r="C604" s="30"/>
      <c r="D604" s="30"/>
      <c r="E604" s="30"/>
      <c r="F604" s="13"/>
      <c r="G604" s="13"/>
      <c r="H604" s="13"/>
    </row>
    <row r="605" spans="1:8" ht="13.8" x14ac:dyDescent="0.25">
      <c r="A605" s="13"/>
      <c r="B605" s="11"/>
      <c r="C605" s="30"/>
      <c r="D605" s="30"/>
      <c r="E605" s="30"/>
      <c r="F605" s="13"/>
      <c r="G605" s="13"/>
      <c r="H605" s="13"/>
    </row>
    <row r="606" spans="1:8" ht="13.8" x14ac:dyDescent="0.25">
      <c r="A606" s="13"/>
      <c r="B606" s="11"/>
      <c r="C606" s="30"/>
      <c r="D606" s="30"/>
      <c r="E606" s="30"/>
      <c r="F606" s="13"/>
      <c r="G606" s="13"/>
      <c r="H606" s="13"/>
    </row>
    <row r="607" spans="1:8" ht="13.8" x14ac:dyDescent="0.25">
      <c r="A607" s="13"/>
      <c r="B607" s="11"/>
      <c r="C607" s="30"/>
      <c r="D607" s="30"/>
      <c r="E607" s="30"/>
      <c r="F607" s="13"/>
      <c r="G607" s="13"/>
      <c r="H607" s="13"/>
    </row>
    <row r="608" spans="1:8" ht="13.8" x14ac:dyDescent="0.25">
      <c r="A608" s="13"/>
      <c r="B608" s="11"/>
      <c r="C608" s="30"/>
      <c r="D608" s="30"/>
      <c r="E608" s="30"/>
      <c r="F608" s="13"/>
      <c r="G608" s="13"/>
      <c r="H608" s="13"/>
    </row>
    <row r="609" spans="1:8" ht="13.8" x14ac:dyDescent="0.25">
      <c r="A609" s="13"/>
      <c r="B609" s="11"/>
      <c r="C609" s="30"/>
      <c r="D609" s="30"/>
      <c r="E609" s="30"/>
      <c r="F609" s="13"/>
      <c r="G609" s="13"/>
      <c r="H609" s="13"/>
    </row>
    <row r="610" spans="1:8" ht="13.8" x14ac:dyDescent="0.25">
      <c r="A610" s="13"/>
      <c r="B610" s="11"/>
      <c r="C610" s="30"/>
      <c r="D610" s="30"/>
      <c r="E610" s="30"/>
      <c r="F610" s="13"/>
      <c r="G610" s="13"/>
      <c r="H610" s="13"/>
    </row>
    <row r="611" spans="1:8" ht="13.8" x14ac:dyDescent="0.25">
      <c r="A611" s="13"/>
      <c r="B611" s="11"/>
      <c r="C611" s="30"/>
      <c r="D611" s="30"/>
      <c r="E611" s="30"/>
      <c r="F611" s="13"/>
      <c r="G611" s="13"/>
      <c r="H611" s="13"/>
    </row>
    <row r="612" spans="1:8" ht="13.8" x14ac:dyDescent="0.25">
      <c r="A612" s="13"/>
      <c r="B612" s="11"/>
      <c r="C612" s="30"/>
      <c r="D612" s="30"/>
      <c r="E612" s="30"/>
      <c r="F612" s="13"/>
      <c r="G612" s="13"/>
      <c r="H612" s="13"/>
    </row>
    <row r="613" spans="1:8" ht="13.8" x14ac:dyDescent="0.25">
      <c r="A613" s="13"/>
      <c r="B613" s="11"/>
      <c r="C613" s="30"/>
      <c r="D613" s="30"/>
      <c r="E613" s="30"/>
      <c r="F613" s="13"/>
      <c r="G613" s="13"/>
      <c r="H613" s="13"/>
    </row>
    <row r="614" spans="1:8" ht="13.8" x14ac:dyDescent="0.25">
      <c r="A614" s="13"/>
      <c r="B614" s="11"/>
      <c r="C614" s="30"/>
      <c r="D614" s="30"/>
      <c r="E614" s="30"/>
      <c r="F614" s="13"/>
      <c r="G614" s="13"/>
      <c r="H614" s="13"/>
    </row>
    <row r="615" spans="1:8" ht="13.8" x14ac:dyDescent="0.25">
      <c r="A615" s="13"/>
      <c r="B615" s="11"/>
      <c r="C615" s="30"/>
      <c r="D615" s="30"/>
      <c r="E615" s="30"/>
      <c r="F615" s="13"/>
      <c r="G615" s="13"/>
      <c r="H615" s="13"/>
    </row>
    <row r="616" spans="1:8" ht="13.8" x14ac:dyDescent="0.25">
      <c r="A616" s="13"/>
      <c r="B616" s="11"/>
      <c r="C616" s="30"/>
      <c r="D616" s="30"/>
      <c r="E616" s="30"/>
      <c r="F616" s="13"/>
      <c r="G616" s="13"/>
      <c r="H616" s="13"/>
    </row>
    <row r="617" spans="1:8" ht="13.8" x14ac:dyDescent="0.25">
      <c r="A617" s="13"/>
      <c r="B617" s="11"/>
      <c r="C617" s="30"/>
      <c r="D617" s="30"/>
      <c r="E617" s="30"/>
      <c r="F617" s="13"/>
      <c r="G617" s="13"/>
      <c r="H617" s="13"/>
    </row>
    <row r="618" spans="1:8" ht="13.8" x14ac:dyDescent="0.25">
      <c r="A618" s="13"/>
      <c r="B618" s="11"/>
      <c r="C618" s="30"/>
      <c r="D618" s="30"/>
      <c r="E618" s="30"/>
      <c r="F618" s="13"/>
      <c r="G618" s="13"/>
      <c r="H618" s="13"/>
    </row>
    <row r="619" spans="1:8" ht="13.8" x14ac:dyDescent="0.25">
      <c r="A619" s="13"/>
      <c r="B619" s="11"/>
      <c r="C619" s="30"/>
      <c r="D619" s="30"/>
      <c r="E619" s="30"/>
      <c r="F619" s="13"/>
      <c r="G619" s="13"/>
      <c r="H619" s="13"/>
    </row>
    <row r="620" spans="1:8" ht="13.8" x14ac:dyDescent="0.25">
      <c r="A620" s="13"/>
      <c r="B620" s="11"/>
      <c r="C620" s="30"/>
      <c r="D620" s="30"/>
      <c r="E620" s="30"/>
      <c r="F620" s="13"/>
      <c r="G620" s="13"/>
      <c r="H620" s="13"/>
    </row>
    <row r="621" spans="1:8" ht="13.8" x14ac:dyDescent="0.25">
      <c r="A621" s="13"/>
      <c r="B621" s="11"/>
      <c r="C621" s="30"/>
      <c r="D621" s="30"/>
      <c r="E621" s="30"/>
      <c r="F621" s="13"/>
      <c r="G621" s="13"/>
      <c r="H621" s="13"/>
    </row>
    <row r="622" spans="1:8" ht="13.8" x14ac:dyDescent="0.25">
      <c r="A622" s="13"/>
      <c r="B622" s="11"/>
      <c r="C622" s="30"/>
      <c r="D622" s="30"/>
      <c r="E622" s="30"/>
      <c r="F622" s="13"/>
      <c r="G622" s="13"/>
      <c r="H622" s="13"/>
    </row>
    <row r="623" spans="1:8" ht="13.8" x14ac:dyDescent="0.25">
      <c r="A623" s="13"/>
      <c r="B623" s="11"/>
      <c r="C623" s="30"/>
      <c r="D623" s="30"/>
      <c r="E623" s="30"/>
      <c r="F623" s="13"/>
      <c r="G623" s="13"/>
      <c r="H623" s="13"/>
    </row>
    <row r="624" spans="1:8" ht="13.8" x14ac:dyDescent="0.25">
      <c r="A624" s="13"/>
      <c r="B624" s="11"/>
      <c r="C624" s="30"/>
      <c r="D624" s="30"/>
      <c r="E624" s="30"/>
      <c r="F624" s="13"/>
      <c r="G624" s="13"/>
      <c r="H624" s="13"/>
    </row>
    <row r="625" spans="1:8" ht="13.8" x14ac:dyDescent="0.25">
      <c r="A625" s="13"/>
      <c r="B625" s="11"/>
      <c r="C625" s="30"/>
      <c r="D625" s="30"/>
      <c r="E625" s="30"/>
      <c r="F625" s="13"/>
      <c r="G625" s="13"/>
      <c r="H625" s="13"/>
    </row>
    <row r="626" spans="1:8" ht="13.8" x14ac:dyDescent="0.25">
      <c r="A626" s="13"/>
      <c r="B626" s="11"/>
      <c r="C626" s="30"/>
      <c r="D626" s="30"/>
      <c r="E626" s="30"/>
      <c r="F626" s="13"/>
      <c r="G626" s="13"/>
      <c r="H626" s="13"/>
    </row>
    <row r="627" spans="1:8" ht="13.8" x14ac:dyDescent="0.25">
      <c r="A627" s="13"/>
      <c r="B627" s="11"/>
      <c r="C627" s="30"/>
      <c r="D627" s="30"/>
      <c r="E627" s="30"/>
      <c r="F627" s="13"/>
      <c r="G627" s="13"/>
      <c r="H627" s="13"/>
    </row>
    <row r="628" spans="1:8" ht="13.8" x14ac:dyDescent="0.25">
      <c r="A628" s="13"/>
      <c r="B628" s="11"/>
      <c r="C628" s="30"/>
      <c r="D628" s="30"/>
      <c r="E628" s="30"/>
      <c r="F628" s="13"/>
      <c r="G628" s="13"/>
      <c r="H628" s="13"/>
    </row>
    <row r="629" spans="1:8" ht="13.8" x14ac:dyDescent="0.25">
      <c r="A629" s="13"/>
      <c r="B629" s="11"/>
      <c r="C629" s="30"/>
      <c r="D629" s="30"/>
      <c r="E629" s="30"/>
      <c r="F629" s="13"/>
      <c r="G629" s="13"/>
      <c r="H629" s="13"/>
    </row>
    <row r="630" spans="1:8" ht="13.8" x14ac:dyDescent="0.25">
      <c r="A630" s="13"/>
      <c r="B630" s="11"/>
      <c r="C630" s="30"/>
      <c r="D630" s="30"/>
      <c r="E630" s="30"/>
      <c r="F630" s="13"/>
      <c r="G630" s="13"/>
      <c r="H630" s="13"/>
    </row>
    <row r="631" spans="1:8" ht="13.8" x14ac:dyDescent="0.25">
      <c r="A631" s="13"/>
      <c r="B631" s="11"/>
      <c r="C631" s="30"/>
      <c r="D631" s="30"/>
      <c r="E631" s="30"/>
      <c r="F631" s="13"/>
      <c r="G631" s="13"/>
      <c r="H631" s="13"/>
    </row>
    <row r="632" spans="1:8" ht="13.8" x14ac:dyDescent="0.25">
      <c r="A632" s="13"/>
      <c r="B632" s="11"/>
      <c r="C632" s="30"/>
      <c r="D632" s="30"/>
      <c r="E632" s="30"/>
      <c r="F632" s="13"/>
      <c r="G632" s="13"/>
      <c r="H632" s="13"/>
    </row>
    <row r="633" spans="1:8" ht="13.8" x14ac:dyDescent="0.25">
      <c r="A633" s="13"/>
      <c r="B633" s="11"/>
      <c r="C633" s="30"/>
      <c r="D633" s="30"/>
      <c r="E633" s="30"/>
      <c r="F633" s="13"/>
      <c r="G633" s="13"/>
      <c r="H633" s="13"/>
    </row>
    <row r="634" spans="1:8" ht="13.8" x14ac:dyDescent="0.25">
      <c r="A634" s="13"/>
      <c r="B634" s="11"/>
      <c r="C634" s="30"/>
      <c r="D634" s="30"/>
      <c r="E634" s="30"/>
      <c r="F634" s="13"/>
      <c r="G634" s="13"/>
      <c r="H634" s="13"/>
    </row>
    <row r="635" spans="1:8" ht="13.8" x14ac:dyDescent="0.25">
      <c r="A635" s="13"/>
      <c r="B635" s="11"/>
      <c r="C635" s="30"/>
      <c r="D635" s="30"/>
      <c r="E635" s="30"/>
      <c r="F635" s="13"/>
      <c r="G635" s="13"/>
      <c r="H635" s="13"/>
    </row>
    <row r="636" spans="1:8" ht="13.8" x14ac:dyDescent="0.25">
      <c r="A636" s="13"/>
      <c r="B636" s="11"/>
      <c r="C636" s="30"/>
      <c r="D636" s="30"/>
      <c r="E636" s="30"/>
      <c r="F636" s="13"/>
      <c r="G636" s="13"/>
      <c r="H636" s="13"/>
    </row>
    <row r="637" spans="1:8" ht="13.8" x14ac:dyDescent="0.25">
      <c r="A637" s="13"/>
      <c r="B637" s="11"/>
      <c r="C637" s="30"/>
      <c r="D637" s="30"/>
      <c r="E637" s="30"/>
      <c r="F637" s="13"/>
      <c r="G637" s="13"/>
      <c r="H637" s="13"/>
    </row>
    <row r="638" spans="1:8" ht="13.8" x14ac:dyDescent="0.25">
      <c r="A638" s="13"/>
      <c r="B638" s="11"/>
      <c r="C638" s="30"/>
      <c r="D638" s="30"/>
      <c r="E638" s="30"/>
      <c r="F638" s="13"/>
      <c r="G638" s="13"/>
      <c r="H638" s="13"/>
    </row>
    <row r="639" spans="1:8" ht="13.8" x14ac:dyDescent="0.25">
      <c r="A639" s="13"/>
      <c r="B639" s="11"/>
      <c r="C639" s="30"/>
      <c r="D639" s="30"/>
      <c r="E639" s="30"/>
      <c r="F639" s="13"/>
      <c r="G639" s="13"/>
      <c r="H639" s="13"/>
    </row>
    <row r="640" spans="1:8" ht="13.8" x14ac:dyDescent="0.25">
      <c r="A640" s="13"/>
      <c r="B640" s="11"/>
      <c r="C640" s="30"/>
      <c r="D640" s="30"/>
      <c r="E640" s="30"/>
      <c r="F640" s="13"/>
      <c r="G640" s="13"/>
      <c r="H640" s="13"/>
    </row>
    <row r="641" spans="1:8" ht="13.8" x14ac:dyDescent="0.25">
      <c r="A641" s="13"/>
      <c r="B641" s="11"/>
      <c r="C641" s="30"/>
      <c r="D641" s="30"/>
      <c r="E641" s="30"/>
      <c r="F641" s="13"/>
      <c r="G641" s="13"/>
      <c r="H641" s="13"/>
    </row>
    <row r="642" spans="1:8" ht="13.8" x14ac:dyDescent="0.25">
      <c r="A642" s="13"/>
      <c r="B642" s="11"/>
      <c r="C642" s="30"/>
      <c r="D642" s="30"/>
      <c r="E642" s="30"/>
      <c r="F642" s="13"/>
      <c r="G642" s="13"/>
      <c r="H642" s="13"/>
    </row>
    <row r="643" spans="1:8" ht="13.8" x14ac:dyDescent="0.25">
      <c r="A643" s="13"/>
      <c r="B643" s="11"/>
      <c r="C643" s="30"/>
      <c r="D643" s="30"/>
      <c r="E643" s="30"/>
      <c r="F643" s="13"/>
      <c r="G643" s="13"/>
      <c r="H643" s="13"/>
    </row>
    <row r="644" spans="1:8" ht="13.8" x14ac:dyDescent="0.25">
      <c r="A644" s="13"/>
      <c r="B644" s="11"/>
      <c r="C644" s="30"/>
      <c r="D644" s="30"/>
      <c r="E644" s="30"/>
      <c r="F644" s="13"/>
      <c r="G644" s="13"/>
      <c r="H644" s="13"/>
    </row>
    <row r="645" spans="1:8" ht="13.8" x14ac:dyDescent="0.25">
      <c r="A645" s="13"/>
      <c r="B645" s="11"/>
      <c r="C645" s="30"/>
      <c r="D645" s="30"/>
      <c r="E645" s="30"/>
      <c r="F645" s="13"/>
      <c r="G645" s="13"/>
      <c r="H645" s="13"/>
    </row>
    <row r="646" spans="1:8" ht="13.8" x14ac:dyDescent="0.25">
      <c r="A646" s="13"/>
      <c r="B646" s="11"/>
      <c r="C646" s="30"/>
      <c r="D646" s="30"/>
      <c r="E646" s="30"/>
      <c r="F646" s="13"/>
      <c r="G646" s="13"/>
      <c r="H646" s="13"/>
    </row>
    <row r="647" spans="1:8" ht="13.8" x14ac:dyDescent="0.25">
      <c r="A647" s="13"/>
      <c r="B647" s="11"/>
      <c r="C647" s="30"/>
      <c r="D647" s="30"/>
      <c r="E647" s="30"/>
      <c r="F647" s="13"/>
      <c r="G647" s="13"/>
      <c r="H647" s="13"/>
    </row>
    <row r="648" spans="1:8" ht="13.8" x14ac:dyDescent="0.25">
      <c r="A648" s="13"/>
      <c r="B648" s="11"/>
      <c r="C648" s="30"/>
      <c r="D648" s="30"/>
      <c r="E648" s="30"/>
      <c r="F648" s="13"/>
      <c r="G648" s="13"/>
      <c r="H648" s="13"/>
    </row>
    <row r="649" spans="1:8" ht="13.8" x14ac:dyDescent="0.25">
      <c r="A649" s="13"/>
      <c r="B649" s="11"/>
      <c r="C649" s="30"/>
      <c r="D649" s="30"/>
      <c r="E649" s="30"/>
      <c r="F649" s="13"/>
      <c r="G649" s="13"/>
      <c r="H649" s="13"/>
    </row>
    <row r="650" spans="1:8" ht="13.8" x14ac:dyDescent="0.25">
      <c r="A650" s="13"/>
      <c r="B650" s="11"/>
      <c r="C650" s="30"/>
      <c r="D650" s="30"/>
      <c r="E650" s="30"/>
      <c r="F650" s="13"/>
      <c r="G650" s="13"/>
      <c r="H650" s="13"/>
    </row>
    <row r="651" spans="1:8" ht="13.8" x14ac:dyDescent="0.25">
      <c r="A651" s="13"/>
      <c r="B651" s="11"/>
      <c r="C651" s="30"/>
      <c r="D651" s="30"/>
      <c r="E651" s="30"/>
      <c r="F651" s="13"/>
      <c r="G651" s="13"/>
      <c r="H651" s="13"/>
    </row>
    <row r="652" spans="1:8" ht="13.8" x14ac:dyDescent="0.25">
      <c r="A652" s="13"/>
      <c r="B652" s="11"/>
      <c r="C652" s="30"/>
      <c r="D652" s="30"/>
      <c r="E652" s="30"/>
      <c r="F652" s="13"/>
      <c r="G652" s="13"/>
      <c r="H652" s="13"/>
    </row>
    <row r="653" spans="1:8" ht="13.8" x14ac:dyDescent="0.25">
      <c r="A653" s="13"/>
      <c r="B653" s="11"/>
      <c r="C653" s="30"/>
      <c r="D653" s="30"/>
      <c r="E653" s="30"/>
      <c r="F653" s="13"/>
      <c r="G653" s="13"/>
      <c r="H653" s="13"/>
    </row>
    <row r="654" spans="1:8" ht="13.8" x14ac:dyDescent="0.25">
      <c r="A654" s="13"/>
      <c r="B654" s="11"/>
      <c r="C654" s="30"/>
      <c r="D654" s="30"/>
      <c r="E654" s="30"/>
      <c r="F654" s="13"/>
      <c r="G654" s="13"/>
      <c r="H654" s="13"/>
    </row>
    <row r="655" spans="1:8" ht="13.8" x14ac:dyDescent="0.25">
      <c r="A655" s="13"/>
      <c r="B655" s="11"/>
      <c r="C655" s="30"/>
      <c r="D655" s="30"/>
      <c r="E655" s="30"/>
      <c r="F655" s="13"/>
      <c r="G655" s="13"/>
      <c r="H655" s="13"/>
    </row>
    <row r="656" spans="1:8" ht="13.8" x14ac:dyDescent="0.25">
      <c r="A656" s="13"/>
      <c r="B656" s="11"/>
      <c r="C656" s="30"/>
      <c r="D656" s="30"/>
      <c r="E656" s="30"/>
      <c r="F656" s="13"/>
      <c r="G656" s="13"/>
      <c r="H656" s="13"/>
    </row>
    <row r="657" spans="1:8" ht="13.8" x14ac:dyDescent="0.25">
      <c r="A657" s="13"/>
      <c r="B657" s="11"/>
      <c r="C657" s="30"/>
      <c r="D657" s="30"/>
      <c r="E657" s="30"/>
      <c r="F657" s="13"/>
      <c r="G657" s="13"/>
      <c r="H657" s="13"/>
    </row>
    <row r="658" spans="1:8" ht="13.8" x14ac:dyDescent="0.25">
      <c r="A658" s="13"/>
      <c r="B658" s="11"/>
      <c r="C658" s="30"/>
      <c r="D658" s="30"/>
      <c r="E658" s="30"/>
      <c r="F658" s="13"/>
      <c r="G658" s="13"/>
      <c r="H658" s="13"/>
    </row>
    <row r="659" spans="1:8" ht="13.8" x14ac:dyDescent="0.25">
      <c r="A659" s="13"/>
      <c r="B659" s="11"/>
      <c r="C659" s="30"/>
      <c r="D659" s="30"/>
      <c r="E659" s="30"/>
      <c r="F659" s="13"/>
      <c r="G659" s="13"/>
      <c r="H659" s="13"/>
    </row>
    <row r="660" spans="1:8" ht="13.8" x14ac:dyDescent="0.25">
      <c r="A660" s="13"/>
      <c r="B660" s="11"/>
      <c r="C660" s="30"/>
      <c r="D660" s="30"/>
      <c r="E660" s="30"/>
      <c r="F660" s="13"/>
      <c r="G660" s="13"/>
      <c r="H660" s="13"/>
    </row>
    <row r="661" spans="1:8" ht="13.8" x14ac:dyDescent="0.25">
      <c r="A661" s="13"/>
      <c r="B661" s="11"/>
      <c r="C661" s="30"/>
      <c r="D661" s="30"/>
      <c r="E661" s="30"/>
      <c r="F661" s="13"/>
      <c r="G661" s="13"/>
      <c r="H661" s="13"/>
    </row>
    <row r="662" spans="1:8" ht="13.8" x14ac:dyDescent="0.25">
      <c r="A662" s="13"/>
      <c r="B662" s="11"/>
      <c r="C662" s="30"/>
      <c r="D662" s="30"/>
      <c r="E662" s="30"/>
      <c r="F662" s="13"/>
      <c r="G662" s="13"/>
      <c r="H662" s="13"/>
    </row>
    <row r="663" spans="1:8" ht="13.8" x14ac:dyDescent="0.25">
      <c r="A663" s="13"/>
      <c r="B663" s="11"/>
      <c r="C663" s="30"/>
      <c r="D663" s="30"/>
      <c r="E663" s="30"/>
      <c r="F663" s="13"/>
      <c r="G663" s="13"/>
      <c r="H663" s="13"/>
    </row>
    <row r="664" spans="1:8" ht="13.8" x14ac:dyDescent="0.25">
      <c r="A664" s="13"/>
      <c r="B664" s="11"/>
      <c r="C664" s="30"/>
      <c r="D664" s="30"/>
      <c r="E664" s="30"/>
      <c r="F664" s="13"/>
      <c r="G664" s="13"/>
      <c r="H664" s="13"/>
    </row>
    <row r="665" spans="1:8" ht="13.8" x14ac:dyDescent="0.25">
      <c r="A665" s="13"/>
      <c r="B665" s="11"/>
      <c r="C665" s="30"/>
      <c r="D665" s="30"/>
      <c r="E665" s="30"/>
      <c r="F665" s="13"/>
      <c r="G665" s="13"/>
      <c r="H665" s="13"/>
    </row>
    <row r="666" spans="1:8" ht="13.8" x14ac:dyDescent="0.25">
      <c r="A666" s="13"/>
      <c r="B666" s="11"/>
      <c r="C666" s="30"/>
      <c r="D666" s="30"/>
      <c r="E666" s="30"/>
      <c r="F666" s="13"/>
      <c r="G666" s="13"/>
      <c r="H666" s="13"/>
    </row>
    <row r="667" spans="1:8" ht="13.8" x14ac:dyDescent="0.25">
      <c r="A667" s="13"/>
      <c r="B667" s="11"/>
      <c r="C667" s="30"/>
      <c r="D667" s="30"/>
      <c r="E667" s="30"/>
      <c r="F667" s="13"/>
      <c r="G667" s="13"/>
      <c r="H667" s="13"/>
    </row>
    <row r="668" spans="1:8" ht="13.8" x14ac:dyDescent="0.25">
      <c r="A668" s="13"/>
      <c r="B668" s="11"/>
      <c r="C668" s="30"/>
      <c r="D668" s="30"/>
      <c r="E668" s="30"/>
      <c r="F668" s="13"/>
      <c r="G668" s="13"/>
      <c r="H668" s="13"/>
    </row>
    <row r="669" spans="1:8" ht="13.8" x14ac:dyDescent="0.25">
      <c r="A669" s="13"/>
      <c r="B669" s="11"/>
      <c r="C669" s="30"/>
      <c r="D669" s="30"/>
      <c r="E669" s="30"/>
      <c r="F669" s="13"/>
      <c r="G669" s="13"/>
      <c r="H669" s="13"/>
    </row>
    <row r="670" spans="1:8" ht="13.8" x14ac:dyDescent="0.25">
      <c r="A670" s="13"/>
      <c r="B670" s="11"/>
      <c r="C670" s="30"/>
      <c r="D670" s="30"/>
      <c r="E670" s="30"/>
      <c r="F670" s="13"/>
      <c r="G670" s="13"/>
      <c r="H670" s="13"/>
    </row>
    <row r="671" spans="1:8" ht="13.8" x14ac:dyDescent="0.25">
      <c r="A671" s="13"/>
      <c r="B671" s="11"/>
      <c r="C671" s="30"/>
      <c r="D671" s="30"/>
      <c r="E671" s="30"/>
      <c r="F671" s="13"/>
      <c r="G671" s="13"/>
      <c r="H671" s="13"/>
    </row>
    <row r="672" spans="1:8" ht="13.8" x14ac:dyDescent="0.25">
      <c r="A672" s="13"/>
      <c r="B672" s="11"/>
      <c r="C672" s="30"/>
      <c r="D672" s="30"/>
      <c r="E672" s="30"/>
      <c r="F672" s="13"/>
      <c r="G672" s="13"/>
      <c r="H672" s="13"/>
    </row>
    <row r="673" spans="1:8" ht="13.8" x14ac:dyDescent="0.25">
      <c r="A673" s="13"/>
      <c r="B673" s="11"/>
      <c r="C673" s="30"/>
      <c r="D673" s="30"/>
      <c r="E673" s="30"/>
      <c r="F673" s="13"/>
      <c r="G673" s="13"/>
      <c r="H673" s="13"/>
    </row>
    <row r="674" spans="1:8" ht="13.8" x14ac:dyDescent="0.25">
      <c r="A674" s="13"/>
      <c r="B674" s="11"/>
      <c r="C674" s="30"/>
      <c r="D674" s="30"/>
      <c r="E674" s="30"/>
      <c r="F674" s="13"/>
      <c r="G674" s="13"/>
      <c r="H674" s="13"/>
    </row>
    <row r="675" spans="1:8" ht="13.8" x14ac:dyDescent="0.25">
      <c r="A675" s="13"/>
      <c r="B675" s="11"/>
      <c r="C675" s="30"/>
      <c r="D675" s="30"/>
      <c r="E675" s="30"/>
      <c r="F675" s="13"/>
      <c r="G675" s="13"/>
      <c r="H675" s="13"/>
    </row>
    <row r="676" spans="1:8" ht="13.8" x14ac:dyDescent="0.25">
      <c r="A676" s="13"/>
      <c r="B676" s="11"/>
      <c r="C676" s="30"/>
      <c r="D676" s="30"/>
      <c r="E676" s="30"/>
      <c r="F676" s="13"/>
      <c r="G676" s="13"/>
      <c r="H676" s="13"/>
    </row>
    <row r="677" spans="1:8" ht="13.8" x14ac:dyDescent="0.25">
      <c r="A677" s="13"/>
      <c r="B677" s="11"/>
      <c r="C677" s="30"/>
      <c r="D677" s="30"/>
      <c r="E677" s="30"/>
      <c r="F677" s="13"/>
      <c r="G677" s="13"/>
      <c r="H677" s="13"/>
    </row>
    <row r="678" spans="1:8" ht="13.8" x14ac:dyDescent="0.25">
      <c r="A678" s="13"/>
      <c r="B678" s="11"/>
      <c r="C678" s="30"/>
      <c r="D678" s="30"/>
      <c r="E678" s="30"/>
      <c r="F678" s="13"/>
      <c r="G678" s="13"/>
      <c r="H678" s="13"/>
    </row>
    <row r="679" spans="1:8" ht="13.8" x14ac:dyDescent="0.25">
      <c r="A679" s="13"/>
      <c r="B679" s="11"/>
      <c r="C679" s="30"/>
      <c r="D679" s="30"/>
      <c r="E679" s="30"/>
      <c r="F679" s="13"/>
      <c r="G679" s="13"/>
      <c r="H679" s="13"/>
    </row>
    <row r="680" spans="1:8" ht="13.8" x14ac:dyDescent="0.25">
      <c r="A680" s="13"/>
      <c r="B680" s="11"/>
      <c r="C680" s="30"/>
      <c r="D680" s="30"/>
      <c r="E680" s="30"/>
      <c r="F680" s="13"/>
      <c r="G680" s="13"/>
      <c r="H680" s="13"/>
    </row>
    <row r="681" spans="1:8" ht="13.8" x14ac:dyDescent="0.25">
      <c r="A681" s="13"/>
      <c r="B681" s="11"/>
      <c r="C681" s="30"/>
      <c r="D681" s="30"/>
      <c r="E681" s="30"/>
      <c r="F681" s="13"/>
      <c r="G681" s="13"/>
      <c r="H681" s="13"/>
    </row>
    <row r="682" spans="1:8" ht="13.8" x14ac:dyDescent="0.25">
      <c r="A682" s="13"/>
      <c r="B682" s="11"/>
      <c r="C682" s="30"/>
      <c r="D682" s="30"/>
      <c r="E682" s="30"/>
      <c r="F682" s="13"/>
      <c r="G682" s="13"/>
      <c r="H682" s="13"/>
    </row>
    <row r="683" spans="1:8" ht="13.8" x14ac:dyDescent="0.25">
      <c r="A683" s="13"/>
      <c r="B683" s="11"/>
      <c r="C683" s="30"/>
      <c r="D683" s="30"/>
      <c r="E683" s="30"/>
      <c r="F683" s="13"/>
      <c r="G683" s="13"/>
      <c r="H683" s="13"/>
    </row>
    <row r="684" spans="1:8" ht="13.8" x14ac:dyDescent="0.25">
      <c r="A684" s="13"/>
      <c r="B684" s="11"/>
      <c r="C684" s="30"/>
      <c r="D684" s="30"/>
      <c r="E684" s="30"/>
      <c r="F684" s="13"/>
      <c r="G684" s="13"/>
      <c r="H684" s="13"/>
    </row>
    <row r="685" spans="1:8" ht="13.8" x14ac:dyDescent="0.25">
      <c r="A685" s="13"/>
      <c r="B685" s="11"/>
      <c r="C685" s="30"/>
      <c r="D685" s="30"/>
      <c r="E685" s="30"/>
      <c r="F685" s="13"/>
      <c r="G685" s="13"/>
      <c r="H685" s="13"/>
    </row>
    <row r="686" spans="1:8" ht="13.8" x14ac:dyDescent="0.25">
      <c r="A686" s="13"/>
      <c r="B686" s="11"/>
      <c r="C686" s="30"/>
      <c r="D686" s="30"/>
      <c r="E686" s="30"/>
      <c r="F686" s="13"/>
      <c r="G686" s="13"/>
      <c r="H686" s="13"/>
    </row>
    <row r="687" spans="1:8" ht="13.8" x14ac:dyDescent="0.25">
      <c r="A687" s="13"/>
      <c r="B687" s="11"/>
      <c r="C687" s="30"/>
      <c r="D687" s="30"/>
      <c r="E687" s="30"/>
      <c r="F687" s="13"/>
      <c r="G687" s="13"/>
      <c r="H687" s="13"/>
    </row>
    <row r="688" spans="1:8" ht="13.8" x14ac:dyDescent="0.25">
      <c r="A688" s="13"/>
      <c r="B688" s="11"/>
      <c r="C688" s="30"/>
      <c r="D688" s="30"/>
      <c r="E688" s="30"/>
      <c r="F688" s="13"/>
      <c r="G688" s="13"/>
      <c r="H688" s="13"/>
    </row>
    <row r="689" spans="1:8" ht="13.8" x14ac:dyDescent="0.25">
      <c r="A689" s="13"/>
      <c r="B689" s="11"/>
      <c r="C689" s="30"/>
      <c r="D689" s="30"/>
      <c r="E689" s="30"/>
      <c r="F689" s="13"/>
      <c r="G689" s="13"/>
      <c r="H689" s="13"/>
    </row>
    <row r="690" spans="1:8" ht="13.8" x14ac:dyDescent="0.25">
      <c r="A690" s="13"/>
      <c r="B690" s="11"/>
      <c r="C690" s="30"/>
      <c r="D690" s="30"/>
      <c r="E690" s="30"/>
      <c r="F690" s="13"/>
      <c r="G690" s="13"/>
      <c r="H690" s="13"/>
    </row>
    <row r="691" spans="1:8" ht="13.8" x14ac:dyDescent="0.25">
      <c r="A691" s="13"/>
      <c r="B691" s="11"/>
      <c r="C691" s="30"/>
      <c r="D691" s="30"/>
      <c r="E691" s="30"/>
      <c r="F691" s="13"/>
      <c r="G691" s="13"/>
      <c r="H691" s="13"/>
    </row>
    <row r="692" spans="1:8" ht="13.8" x14ac:dyDescent="0.25">
      <c r="A692" s="13"/>
      <c r="B692" s="11"/>
      <c r="C692" s="30"/>
      <c r="D692" s="30"/>
      <c r="E692" s="30"/>
      <c r="F692" s="13"/>
      <c r="G692" s="13"/>
      <c r="H692" s="13"/>
    </row>
    <row r="693" spans="1:8" ht="13.8" x14ac:dyDescent="0.25">
      <c r="A693" s="13"/>
      <c r="B693" s="11"/>
      <c r="C693" s="30"/>
      <c r="D693" s="30"/>
      <c r="E693" s="30"/>
      <c r="F693" s="13"/>
      <c r="G693" s="13"/>
      <c r="H693" s="13"/>
    </row>
    <row r="694" spans="1:8" ht="13.8" x14ac:dyDescent="0.25">
      <c r="A694" s="13"/>
      <c r="B694" s="11"/>
      <c r="C694" s="30"/>
      <c r="D694" s="30"/>
      <c r="E694" s="30"/>
      <c r="F694" s="13"/>
      <c r="G694" s="13"/>
      <c r="H694" s="13"/>
    </row>
    <row r="695" spans="1:8" ht="13.8" x14ac:dyDescent="0.25">
      <c r="A695" s="13"/>
      <c r="B695" s="11"/>
      <c r="C695" s="30"/>
      <c r="D695" s="30"/>
      <c r="E695" s="30"/>
      <c r="F695" s="13"/>
      <c r="G695" s="13"/>
      <c r="H695" s="13"/>
    </row>
    <row r="696" spans="1:8" ht="13.8" x14ac:dyDescent="0.25">
      <c r="A696" s="13"/>
      <c r="B696" s="11"/>
      <c r="C696" s="30"/>
      <c r="D696" s="30"/>
      <c r="E696" s="30"/>
      <c r="F696" s="13"/>
      <c r="G696" s="13"/>
      <c r="H696" s="13"/>
    </row>
    <row r="697" spans="1:8" ht="13.8" x14ac:dyDescent="0.25">
      <c r="A697" s="13"/>
      <c r="B697" s="11"/>
      <c r="C697" s="30"/>
      <c r="D697" s="30"/>
      <c r="E697" s="30"/>
      <c r="F697" s="13"/>
      <c r="G697" s="13"/>
      <c r="H697" s="13"/>
    </row>
    <row r="698" spans="1:8" ht="13.8" x14ac:dyDescent="0.25">
      <c r="A698" s="13"/>
      <c r="B698" s="11"/>
      <c r="C698" s="30"/>
      <c r="D698" s="30"/>
      <c r="E698" s="30"/>
      <c r="F698" s="13"/>
      <c r="G698" s="13"/>
      <c r="H698" s="13"/>
    </row>
    <row r="699" spans="1:8" ht="13.8" x14ac:dyDescent="0.25">
      <c r="A699" s="13"/>
      <c r="B699" s="11"/>
      <c r="C699" s="30"/>
      <c r="D699" s="30"/>
      <c r="E699" s="30"/>
      <c r="F699" s="13"/>
      <c r="G699" s="13"/>
      <c r="H699" s="13"/>
    </row>
    <row r="700" spans="1:8" ht="13.8" x14ac:dyDescent="0.25">
      <c r="A700" s="13"/>
      <c r="B700" s="11"/>
      <c r="C700" s="30"/>
      <c r="D700" s="30"/>
      <c r="E700" s="30"/>
      <c r="F700" s="13"/>
      <c r="G700" s="13"/>
      <c r="H700" s="13"/>
    </row>
    <row r="701" spans="1:8" ht="13.8" x14ac:dyDescent="0.25">
      <c r="A701" s="13"/>
      <c r="B701" s="11"/>
      <c r="C701" s="30"/>
      <c r="D701" s="30"/>
      <c r="E701" s="30"/>
      <c r="F701" s="13"/>
      <c r="G701" s="13"/>
      <c r="H701" s="13"/>
    </row>
    <row r="702" spans="1:8" ht="13.8" x14ac:dyDescent="0.25">
      <c r="A702" s="13"/>
      <c r="B702" s="11"/>
      <c r="C702" s="30"/>
      <c r="D702" s="30"/>
      <c r="E702" s="30"/>
      <c r="F702" s="13"/>
      <c r="G702" s="13"/>
      <c r="H702" s="13"/>
    </row>
    <row r="703" spans="1:8" ht="13.8" x14ac:dyDescent="0.25">
      <c r="A703" s="13"/>
      <c r="B703" s="11"/>
      <c r="C703" s="30"/>
      <c r="D703" s="30"/>
      <c r="E703" s="30"/>
      <c r="F703" s="13"/>
      <c r="G703" s="13"/>
      <c r="H703" s="13"/>
    </row>
    <row r="704" spans="1:8" ht="13.8" x14ac:dyDescent="0.25">
      <c r="A704" s="13"/>
      <c r="B704" s="11"/>
      <c r="C704" s="30"/>
      <c r="D704" s="30"/>
      <c r="E704" s="30"/>
      <c r="F704" s="13"/>
      <c r="G704" s="13"/>
      <c r="H704" s="13"/>
    </row>
    <row r="705" spans="1:8" ht="13.8" x14ac:dyDescent="0.25">
      <c r="A705" s="13"/>
      <c r="B705" s="11"/>
      <c r="C705" s="30"/>
      <c r="D705" s="30"/>
      <c r="E705" s="30"/>
      <c r="F705" s="13"/>
      <c r="G705" s="13"/>
      <c r="H705" s="13"/>
    </row>
    <row r="706" spans="1:8" ht="13.8" x14ac:dyDescent="0.25">
      <c r="A706" s="13"/>
      <c r="B706" s="11"/>
      <c r="C706" s="30"/>
      <c r="D706" s="30"/>
      <c r="E706" s="30"/>
      <c r="F706" s="13"/>
      <c r="G706" s="13"/>
      <c r="H706" s="13"/>
    </row>
    <row r="707" spans="1:8" ht="13.8" x14ac:dyDescent="0.25">
      <c r="A707" s="13"/>
      <c r="B707" s="11"/>
      <c r="C707" s="30"/>
      <c r="D707" s="30"/>
      <c r="E707" s="30"/>
      <c r="F707" s="13"/>
      <c r="G707" s="13"/>
      <c r="H707" s="13"/>
    </row>
    <row r="708" spans="1:8" ht="13.8" x14ac:dyDescent="0.25">
      <c r="A708" s="13"/>
      <c r="B708" s="11"/>
      <c r="C708" s="30"/>
      <c r="D708" s="30"/>
      <c r="E708" s="30"/>
      <c r="F708" s="13"/>
      <c r="G708" s="13"/>
      <c r="H708" s="13"/>
    </row>
    <row r="709" spans="1:8" ht="13.8" x14ac:dyDescent="0.25">
      <c r="A709" s="13"/>
      <c r="B709" s="11"/>
      <c r="C709" s="30"/>
      <c r="D709" s="30"/>
      <c r="E709" s="30"/>
      <c r="F709" s="13"/>
      <c r="G709" s="13"/>
      <c r="H709" s="13"/>
    </row>
    <row r="710" spans="1:8" ht="13.8" x14ac:dyDescent="0.25">
      <c r="A710" s="13"/>
      <c r="B710" s="11"/>
      <c r="C710" s="30"/>
      <c r="D710" s="30"/>
      <c r="E710" s="30"/>
      <c r="F710" s="13"/>
      <c r="G710" s="13"/>
      <c r="H710" s="13"/>
    </row>
    <row r="711" spans="1:8" ht="13.8" x14ac:dyDescent="0.25">
      <c r="A711" s="13"/>
      <c r="B711" s="11"/>
      <c r="C711" s="30"/>
      <c r="D711" s="30"/>
      <c r="E711" s="30"/>
      <c r="F711" s="13"/>
      <c r="G711" s="13"/>
      <c r="H711" s="13"/>
    </row>
    <row r="712" spans="1:8" ht="13.8" x14ac:dyDescent="0.25">
      <c r="A712" s="13"/>
      <c r="B712" s="11"/>
      <c r="C712" s="30"/>
      <c r="D712" s="30"/>
      <c r="E712" s="30"/>
      <c r="F712" s="13"/>
      <c r="G712" s="13"/>
      <c r="H712" s="13"/>
    </row>
    <row r="713" spans="1:8" ht="13.8" x14ac:dyDescent="0.25">
      <c r="A713" s="13"/>
      <c r="B713" s="11"/>
      <c r="C713" s="30"/>
      <c r="D713" s="30"/>
      <c r="E713" s="30"/>
      <c r="F713" s="13"/>
      <c r="G713" s="13"/>
      <c r="H713" s="13"/>
    </row>
    <row r="714" spans="1:8" ht="13.8" x14ac:dyDescent="0.25">
      <c r="A714" s="13"/>
      <c r="B714" s="11"/>
      <c r="C714" s="30"/>
      <c r="D714" s="30"/>
      <c r="E714" s="30"/>
      <c r="F714" s="13"/>
      <c r="G714" s="13"/>
      <c r="H714" s="13"/>
    </row>
    <row r="715" spans="1:8" ht="13.8" x14ac:dyDescent="0.25">
      <c r="A715" s="13"/>
      <c r="B715" s="11"/>
      <c r="C715" s="30"/>
      <c r="D715" s="30"/>
      <c r="E715" s="30"/>
      <c r="F715" s="13"/>
      <c r="G715" s="13"/>
      <c r="H715" s="13"/>
    </row>
    <row r="716" spans="1:8" ht="13.8" x14ac:dyDescent="0.25">
      <c r="A716" s="13"/>
      <c r="B716" s="11"/>
      <c r="C716" s="30"/>
      <c r="D716" s="30"/>
      <c r="E716" s="30"/>
      <c r="F716" s="13"/>
      <c r="G716" s="13"/>
      <c r="H716" s="13"/>
    </row>
    <row r="717" spans="1:8" ht="13.8" x14ac:dyDescent="0.25">
      <c r="A717" s="13"/>
      <c r="B717" s="11"/>
      <c r="C717" s="30"/>
      <c r="D717" s="30"/>
      <c r="E717" s="30"/>
      <c r="F717" s="13"/>
      <c r="G717" s="13"/>
      <c r="H717" s="13"/>
    </row>
    <row r="718" spans="1:8" ht="13.8" x14ac:dyDescent="0.25">
      <c r="A718" s="13"/>
      <c r="B718" s="11"/>
      <c r="C718" s="30"/>
      <c r="D718" s="30"/>
      <c r="E718" s="30"/>
      <c r="F718" s="13"/>
      <c r="G718" s="13"/>
      <c r="H718" s="13"/>
    </row>
    <row r="719" spans="1:8" ht="13.8" x14ac:dyDescent="0.25">
      <c r="A719" s="13"/>
      <c r="B719" s="11"/>
      <c r="C719" s="30"/>
      <c r="D719" s="30"/>
      <c r="E719" s="30"/>
      <c r="F719" s="13"/>
      <c r="G719" s="13"/>
      <c r="H719" s="13"/>
    </row>
    <row r="720" spans="1:8" ht="13.8" x14ac:dyDescent="0.25">
      <c r="A720" s="13"/>
      <c r="B720" s="11"/>
      <c r="C720" s="30"/>
      <c r="D720" s="30"/>
      <c r="E720" s="30"/>
      <c r="F720" s="13"/>
      <c r="G720" s="13"/>
      <c r="H720" s="13"/>
    </row>
    <row r="721" spans="1:8" ht="13.8" x14ac:dyDescent="0.25">
      <c r="A721" s="13"/>
      <c r="B721" s="11"/>
      <c r="C721" s="30"/>
      <c r="D721" s="30"/>
      <c r="E721" s="30"/>
      <c r="F721" s="13"/>
      <c r="G721" s="13"/>
      <c r="H721" s="13"/>
    </row>
    <row r="722" spans="1:8" ht="13.8" x14ac:dyDescent="0.25">
      <c r="A722" s="13"/>
      <c r="B722" s="11"/>
      <c r="C722" s="30"/>
      <c r="D722" s="30"/>
      <c r="E722" s="30"/>
      <c r="F722" s="13"/>
      <c r="G722" s="13"/>
      <c r="H722" s="13"/>
    </row>
    <row r="723" spans="1:8" ht="13.8" x14ac:dyDescent="0.25">
      <c r="A723" s="13"/>
      <c r="B723" s="11"/>
      <c r="C723" s="30"/>
      <c r="D723" s="30"/>
      <c r="E723" s="30"/>
      <c r="F723" s="13"/>
      <c r="G723" s="13"/>
      <c r="H723" s="13"/>
    </row>
    <row r="724" spans="1:8" ht="13.8" x14ac:dyDescent="0.25">
      <c r="A724" s="13"/>
      <c r="B724" s="11"/>
      <c r="C724" s="30"/>
      <c r="D724" s="30"/>
      <c r="E724" s="30"/>
      <c r="F724" s="13"/>
      <c r="G724" s="13"/>
      <c r="H724" s="13"/>
    </row>
    <row r="725" spans="1:8" ht="13.8" x14ac:dyDescent="0.25">
      <c r="A725" s="13"/>
      <c r="B725" s="11"/>
      <c r="C725" s="30"/>
      <c r="D725" s="30"/>
      <c r="E725" s="30"/>
      <c r="F725" s="13"/>
      <c r="G725" s="13"/>
      <c r="H725" s="13"/>
    </row>
    <row r="726" spans="1:8" ht="13.8" x14ac:dyDescent="0.25">
      <c r="A726" s="13"/>
      <c r="B726" s="11"/>
      <c r="C726" s="30"/>
      <c r="D726" s="30"/>
      <c r="E726" s="30"/>
      <c r="F726" s="13"/>
      <c r="G726" s="13"/>
      <c r="H726" s="13"/>
    </row>
    <row r="727" spans="1:8" ht="13.8" x14ac:dyDescent="0.25">
      <c r="A727" s="13"/>
      <c r="B727" s="11"/>
      <c r="C727" s="30"/>
      <c r="D727" s="30"/>
      <c r="E727" s="30"/>
      <c r="F727" s="13"/>
      <c r="G727" s="13"/>
      <c r="H727" s="13"/>
    </row>
    <row r="728" spans="1:8" ht="13.8" x14ac:dyDescent="0.25">
      <c r="A728" s="13"/>
      <c r="B728" s="11"/>
      <c r="C728" s="30"/>
      <c r="D728" s="30"/>
      <c r="E728" s="30"/>
      <c r="F728" s="13"/>
      <c r="G728" s="13"/>
      <c r="H728" s="13"/>
    </row>
    <row r="729" spans="1:8" ht="13.8" x14ac:dyDescent="0.25">
      <c r="A729" s="13"/>
      <c r="B729" s="11"/>
      <c r="C729" s="30"/>
      <c r="D729" s="30"/>
      <c r="E729" s="30"/>
      <c r="F729" s="13"/>
      <c r="G729" s="13"/>
      <c r="H729" s="13"/>
    </row>
    <row r="730" spans="1:8" ht="13.8" x14ac:dyDescent="0.25">
      <c r="A730" s="13"/>
      <c r="B730" s="11"/>
      <c r="C730" s="30"/>
      <c r="D730" s="30"/>
      <c r="E730" s="30"/>
      <c r="F730" s="13"/>
      <c r="G730" s="13"/>
      <c r="H730" s="13"/>
    </row>
    <row r="731" spans="1:8" ht="13.8" x14ac:dyDescent="0.25">
      <c r="A731" s="13"/>
      <c r="B731" s="11"/>
      <c r="C731" s="30"/>
      <c r="D731" s="30"/>
      <c r="E731" s="30"/>
      <c r="F731" s="13"/>
      <c r="G731" s="13"/>
      <c r="H731" s="13"/>
    </row>
    <row r="732" spans="1:8" ht="13.8" x14ac:dyDescent="0.25">
      <c r="A732" s="13"/>
      <c r="B732" s="11"/>
      <c r="C732" s="30"/>
      <c r="D732" s="30"/>
      <c r="E732" s="30"/>
      <c r="F732" s="13"/>
      <c r="G732" s="13"/>
      <c r="H732" s="13"/>
    </row>
    <row r="733" spans="1:8" ht="13.8" x14ac:dyDescent="0.25">
      <c r="A733" s="13"/>
      <c r="B733" s="11"/>
      <c r="C733" s="30"/>
      <c r="D733" s="30"/>
      <c r="E733" s="30"/>
      <c r="F733" s="13"/>
      <c r="G733" s="13"/>
      <c r="H733" s="13"/>
    </row>
    <row r="734" spans="1:8" ht="13.8" x14ac:dyDescent="0.25">
      <c r="A734" s="13"/>
      <c r="B734" s="11"/>
      <c r="C734" s="30"/>
      <c r="D734" s="30"/>
      <c r="E734" s="30"/>
      <c r="F734" s="13"/>
      <c r="G734" s="13"/>
      <c r="H734" s="13"/>
    </row>
    <row r="735" spans="1:8" ht="13.8" x14ac:dyDescent="0.25">
      <c r="A735" s="13"/>
      <c r="B735" s="11"/>
      <c r="C735" s="30"/>
      <c r="D735" s="30"/>
      <c r="E735" s="30"/>
      <c r="F735" s="13"/>
      <c r="G735" s="13"/>
      <c r="H735" s="13"/>
    </row>
    <row r="736" spans="1:8" ht="13.8" x14ac:dyDescent="0.25">
      <c r="A736" s="13"/>
      <c r="B736" s="11"/>
      <c r="C736" s="30"/>
      <c r="D736" s="30"/>
      <c r="E736" s="30"/>
      <c r="F736" s="13"/>
      <c r="G736" s="13"/>
      <c r="H736" s="13"/>
    </row>
    <row r="737" spans="1:8" ht="13.8" x14ac:dyDescent="0.25">
      <c r="A737" s="13"/>
      <c r="B737" s="11"/>
      <c r="C737" s="30"/>
      <c r="D737" s="30"/>
      <c r="E737" s="30"/>
      <c r="F737" s="13"/>
      <c r="G737" s="13"/>
      <c r="H737" s="13"/>
    </row>
    <row r="738" spans="1:8" ht="13.8" x14ac:dyDescent="0.25">
      <c r="A738" s="13"/>
      <c r="B738" s="11"/>
      <c r="C738" s="30"/>
      <c r="D738" s="30"/>
      <c r="E738" s="30"/>
      <c r="F738" s="13"/>
      <c r="G738" s="13"/>
      <c r="H738" s="13"/>
    </row>
    <row r="739" spans="1:8" ht="13.8" x14ac:dyDescent="0.25">
      <c r="A739" s="13"/>
      <c r="B739" s="11"/>
      <c r="C739" s="30"/>
      <c r="D739" s="30"/>
      <c r="E739" s="30"/>
      <c r="F739" s="13"/>
      <c r="G739" s="13"/>
      <c r="H739" s="13"/>
    </row>
    <row r="740" spans="1:8" ht="13.8" x14ac:dyDescent="0.25">
      <c r="A740" s="13"/>
      <c r="B740" s="11"/>
      <c r="C740" s="30"/>
      <c r="D740" s="30"/>
      <c r="E740" s="30"/>
      <c r="F740" s="13"/>
      <c r="G740" s="13"/>
      <c r="H740" s="13"/>
    </row>
    <row r="741" spans="1:8" ht="13.8" x14ac:dyDescent="0.25">
      <c r="A741" s="13"/>
      <c r="B741" s="11"/>
      <c r="C741" s="30"/>
      <c r="D741" s="30"/>
      <c r="E741" s="30"/>
      <c r="F741" s="13"/>
      <c r="G741" s="13"/>
      <c r="H741" s="13"/>
    </row>
    <row r="742" spans="1:8" ht="13.8" x14ac:dyDescent="0.25">
      <c r="A742" s="13"/>
      <c r="B742" s="11"/>
      <c r="C742" s="30"/>
      <c r="D742" s="30"/>
      <c r="E742" s="30"/>
      <c r="F742" s="13"/>
      <c r="G742" s="13"/>
      <c r="H742" s="13"/>
    </row>
    <row r="743" spans="1:8" ht="13.8" x14ac:dyDescent="0.25">
      <c r="A743" s="13"/>
      <c r="B743" s="11"/>
      <c r="C743" s="30"/>
      <c r="D743" s="30"/>
      <c r="E743" s="30"/>
      <c r="F743" s="13"/>
      <c r="G743" s="13"/>
      <c r="H743" s="13"/>
    </row>
    <row r="744" spans="1:8" ht="13.8" x14ac:dyDescent="0.25">
      <c r="A744" s="13"/>
      <c r="B744" s="11"/>
      <c r="C744" s="30"/>
      <c r="D744" s="30"/>
      <c r="E744" s="30"/>
      <c r="F744" s="13"/>
      <c r="G744" s="13"/>
      <c r="H744" s="13"/>
    </row>
    <row r="745" spans="1:8" ht="13.8" x14ac:dyDescent="0.25">
      <c r="A745" s="13"/>
      <c r="B745" s="11"/>
      <c r="C745" s="30"/>
      <c r="D745" s="30"/>
      <c r="E745" s="30"/>
      <c r="F745" s="13"/>
      <c r="G745" s="13"/>
      <c r="H745" s="13"/>
    </row>
    <row r="746" spans="1:8" ht="13.8" x14ac:dyDescent="0.25">
      <c r="A746" s="13"/>
      <c r="B746" s="11"/>
      <c r="C746" s="30"/>
      <c r="D746" s="30"/>
      <c r="E746" s="30"/>
      <c r="F746" s="13"/>
      <c r="G746" s="13"/>
      <c r="H746" s="13"/>
    </row>
    <row r="747" spans="1:8" ht="13.8" x14ac:dyDescent="0.25">
      <c r="A747" s="13"/>
      <c r="B747" s="11"/>
      <c r="C747" s="30"/>
      <c r="D747" s="30"/>
      <c r="E747" s="30"/>
      <c r="F747" s="13"/>
      <c r="G747" s="13"/>
      <c r="H747" s="13"/>
    </row>
    <row r="748" spans="1:8" ht="13.8" x14ac:dyDescent="0.25">
      <c r="A748" s="13"/>
      <c r="B748" s="11"/>
      <c r="C748" s="30"/>
      <c r="D748" s="30"/>
      <c r="E748" s="30"/>
      <c r="F748" s="13"/>
      <c r="G748" s="13"/>
      <c r="H748" s="13"/>
    </row>
    <row r="749" spans="1:8" ht="13.8" x14ac:dyDescent="0.25">
      <c r="A749" s="13"/>
      <c r="B749" s="11"/>
      <c r="C749" s="30"/>
      <c r="D749" s="30"/>
      <c r="E749" s="30"/>
      <c r="F749" s="13"/>
      <c r="G749" s="13"/>
      <c r="H749" s="13"/>
    </row>
    <row r="750" spans="1:8" ht="13.8" x14ac:dyDescent="0.25">
      <c r="A750" s="13"/>
      <c r="B750" s="11"/>
      <c r="C750" s="30"/>
      <c r="D750" s="30"/>
      <c r="E750" s="30"/>
      <c r="F750" s="13"/>
      <c r="G750" s="13"/>
      <c r="H750" s="13"/>
    </row>
    <row r="751" spans="1:8" ht="13.8" x14ac:dyDescent="0.25">
      <c r="A751" s="13"/>
      <c r="B751" s="11"/>
      <c r="C751" s="30"/>
      <c r="D751" s="30"/>
      <c r="E751" s="30"/>
      <c r="F751" s="13"/>
      <c r="G751" s="13"/>
      <c r="H751" s="13"/>
    </row>
    <row r="752" spans="1:8" ht="13.8" x14ac:dyDescent="0.25">
      <c r="A752" s="13"/>
      <c r="B752" s="11"/>
      <c r="C752" s="30"/>
      <c r="D752" s="30"/>
      <c r="E752" s="30"/>
      <c r="F752" s="13"/>
      <c r="G752" s="13"/>
      <c r="H752" s="13"/>
    </row>
    <row r="753" spans="1:8" ht="13.8" x14ac:dyDescent="0.25">
      <c r="A753" s="13"/>
      <c r="B753" s="11"/>
      <c r="C753" s="30"/>
      <c r="D753" s="30"/>
      <c r="E753" s="30"/>
      <c r="F753" s="13"/>
      <c r="G753" s="13"/>
      <c r="H753" s="13"/>
    </row>
    <row r="754" spans="1:8" ht="13.8" x14ac:dyDescent="0.25">
      <c r="A754" s="13"/>
      <c r="B754" s="11"/>
      <c r="C754" s="30"/>
      <c r="D754" s="30"/>
      <c r="E754" s="30"/>
      <c r="F754" s="13"/>
      <c r="G754" s="13"/>
      <c r="H754" s="13"/>
    </row>
    <row r="755" spans="1:8" ht="13.8" x14ac:dyDescent="0.25">
      <c r="A755" s="13"/>
      <c r="B755" s="11"/>
      <c r="C755" s="30"/>
      <c r="D755" s="30"/>
      <c r="E755" s="30"/>
      <c r="F755" s="13"/>
      <c r="G755" s="13"/>
      <c r="H755" s="13"/>
    </row>
    <row r="756" spans="1:8" ht="13.8" x14ac:dyDescent="0.25">
      <c r="A756" s="13"/>
      <c r="B756" s="11"/>
      <c r="C756" s="30"/>
      <c r="D756" s="30"/>
      <c r="E756" s="30"/>
      <c r="F756" s="13"/>
      <c r="G756" s="13"/>
      <c r="H756" s="13"/>
    </row>
    <row r="757" spans="1:8" ht="13.8" x14ac:dyDescent="0.25">
      <c r="A757" s="13"/>
      <c r="B757" s="11"/>
      <c r="C757" s="30"/>
      <c r="D757" s="30"/>
      <c r="E757" s="30"/>
      <c r="F757" s="13"/>
      <c r="G757" s="13"/>
      <c r="H757" s="13"/>
    </row>
    <row r="758" spans="1:8" ht="13.8" x14ac:dyDescent="0.25">
      <c r="A758" s="13"/>
      <c r="B758" s="11"/>
      <c r="C758" s="30"/>
      <c r="D758" s="30"/>
      <c r="E758" s="30"/>
      <c r="F758" s="13"/>
      <c r="G758" s="13"/>
      <c r="H758" s="13"/>
    </row>
    <row r="759" spans="1:8" ht="13.8" x14ac:dyDescent="0.25">
      <c r="A759" s="13"/>
      <c r="B759" s="11"/>
      <c r="C759" s="30"/>
      <c r="D759" s="30"/>
      <c r="E759" s="30"/>
      <c r="F759" s="13"/>
      <c r="G759" s="13"/>
      <c r="H759" s="13"/>
    </row>
    <row r="760" spans="1:8" ht="13.8" x14ac:dyDescent="0.25">
      <c r="A760" s="13"/>
      <c r="B760" s="11"/>
      <c r="C760" s="30"/>
      <c r="D760" s="30"/>
      <c r="E760" s="30"/>
      <c r="F760" s="13"/>
      <c r="G760" s="13"/>
      <c r="H760" s="13"/>
    </row>
    <row r="761" spans="1:8" ht="13.8" x14ac:dyDescent="0.25">
      <c r="A761" s="13"/>
      <c r="B761" s="11"/>
      <c r="C761" s="30"/>
      <c r="D761" s="30"/>
      <c r="E761" s="30"/>
      <c r="F761" s="13"/>
      <c r="G761" s="13"/>
      <c r="H761" s="13"/>
    </row>
    <row r="762" spans="1:8" ht="13.8" x14ac:dyDescent="0.25">
      <c r="A762" s="13"/>
      <c r="B762" s="11"/>
      <c r="C762" s="30"/>
      <c r="D762" s="30"/>
      <c r="E762" s="30"/>
      <c r="F762" s="13"/>
      <c r="G762" s="13"/>
      <c r="H762" s="13"/>
    </row>
    <row r="763" spans="1:8" ht="13.8" x14ac:dyDescent="0.25">
      <c r="A763" s="13"/>
      <c r="B763" s="11"/>
      <c r="C763" s="30"/>
      <c r="D763" s="30"/>
      <c r="E763" s="30"/>
      <c r="F763" s="13"/>
      <c r="G763" s="13"/>
      <c r="H763" s="13"/>
    </row>
    <row r="764" spans="1:8" ht="13.8" x14ac:dyDescent="0.25">
      <c r="A764" s="13"/>
      <c r="B764" s="11"/>
      <c r="C764" s="30"/>
      <c r="D764" s="30"/>
      <c r="E764" s="30"/>
      <c r="F764" s="13"/>
      <c r="G764" s="13"/>
      <c r="H764" s="13"/>
    </row>
    <row r="765" spans="1:8" ht="13.8" x14ac:dyDescent="0.25">
      <c r="A765" s="13"/>
      <c r="B765" s="11"/>
      <c r="C765" s="30"/>
      <c r="D765" s="30"/>
      <c r="E765" s="30"/>
      <c r="F765" s="13"/>
      <c r="G765" s="13"/>
      <c r="H765" s="13"/>
    </row>
    <row r="766" spans="1:8" ht="13.8" x14ac:dyDescent="0.25">
      <c r="A766" s="13"/>
      <c r="B766" s="11"/>
      <c r="C766" s="30"/>
      <c r="D766" s="30"/>
      <c r="E766" s="30"/>
      <c r="F766" s="13"/>
      <c r="G766" s="13"/>
      <c r="H766" s="13"/>
    </row>
    <row r="767" spans="1:8" ht="13.8" x14ac:dyDescent="0.25">
      <c r="A767" s="13"/>
      <c r="B767" s="11"/>
      <c r="C767" s="30"/>
      <c r="D767" s="30"/>
      <c r="E767" s="30"/>
      <c r="F767" s="13"/>
      <c r="G767" s="13"/>
      <c r="H767" s="13"/>
    </row>
    <row r="768" spans="1:8" ht="13.8" x14ac:dyDescent="0.25">
      <c r="A768" s="13"/>
      <c r="B768" s="11"/>
      <c r="C768" s="30"/>
      <c r="D768" s="30"/>
      <c r="E768" s="30"/>
      <c r="F768" s="13"/>
      <c r="G768" s="13"/>
      <c r="H768" s="13"/>
    </row>
    <row r="769" spans="1:8" ht="13.8" x14ac:dyDescent="0.25">
      <c r="A769" s="13"/>
      <c r="B769" s="11"/>
      <c r="C769" s="30"/>
      <c r="D769" s="30"/>
      <c r="E769" s="30"/>
      <c r="F769" s="13"/>
      <c r="G769" s="13"/>
      <c r="H769" s="13"/>
    </row>
    <row r="770" spans="1:8" ht="13.8" x14ac:dyDescent="0.25">
      <c r="A770" s="13"/>
      <c r="B770" s="11"/>
      <c r="C770" s="30"/>
      <c r="D770" s="30"/>
      <c r="E770" s="30"/>
      <c r="F770" s="13"/>
      <c r="G770" s="13"/>
      <c r="H770" s="13"/>
    </row>
    <row r="771" spans="1:8" ht="13.8" x14ac:dyDescent="0.25">
      <c r="A771" s="13"/>
      <c r="B771" s="11"/>
      <c r="C771" s="30"/>
      <c r="D771" s="30"/>
      <c r="E771" s="30"/>
      <c r="F771" s="13"/>
      <c r="G771" s="13"/>
      <c r="H771" s="13"/>
    </row>
    <row r="772" spans="1:8" ht="13.8" x14ac:dyDescent="0.25">
      <c r="A772" s="13"/>
      <c r="B772" s="11"/>
      <c r="C772" s="30"/>
      <c r="D772" s="30"/>
      <c r="E772" s="30"/>
      <c r="F772" s="13"/>
      <c r="G772" s="13"/>
      <c r="H772" s="13"/>
    </row>
    <row r="773" spans="1:8" ht="13.8" x14ac:dyDescent="0.25">
      <c r="A773" s="13"/>
      <c r="B773" s="11"/>
      <c r="C773" s="30"/>
      <c r="D773" s="30"/>
      <c r="E773" s="30"/>
      <c r="F773" s="13"/>
      <c r="G773" s="13"/>
      <c r="H773" s="13"/>
    </row>
    <row r="774" spans="1:8" ht="13.8" x14ac:dyDescent="0.25">
      <c r="A774" s="13"/>
      <c r="B774" s="11"/>
      <c r="C774" s="30"/>
      <c r="D774" s="30"/>
      <c r="E774" s="30"/>
      <c r="F774" s="13"/>
      <c r="G774" s="13"/>
      <c r="H774" s="13"/>
    </row>
    <row r="775" spans="1:8" ht="13.8" x14ac:dyDescent="0.25">
      <c r="A775" s="13"/>
      <c r="B775" s="11"/>
      <c r="C775" s="30"/>
      <c r="D775" s="30"/>
      <c r="E775" s="30"/>
      <c r="F775" s="13"/>
      <c r="G775" s="13"/>
      <c r="H775" s="13"/>
    </row>
    <row r="776" spans="1:8" ht="13.8" x14ac:dyDescent="0.25">
      <c r="A776" s="13"/>
      <c r="B776" s="11"/>
      <c r="C776" s="30"/>
      <c r="D776" s="30"/>
      <c r="E776" s="30"/>
      <c r="F776" s="13"/>
      <c r="G776" s="13"/>
      <c r="H776" s="13"/>
    </row>
    <row r="777" spans="1:8" ht="13.8" x14ac:dyDescent="0.25">
      <c r="A777" s="13"/>
      <c r="B777" s="11"/>
      <c r="C777" s="30"/>
      <c r="D777" s="30"/>
      <c r="E777" s="30"/>
      <c r="F777" s="13"/>
      <c r="G777" s="13"/>
      <c r="H777" s="13"/>
    </row>
    <row r="778" spans="1:8" ht="13.8" x14ac:dyDescent="0.25">
      <c r="A778" s="13"/>
      <c r="B778" s="11"/>
      <c r="C778" s="30"/>
      <c r="D778" s="30"/>
      <c r="E778" s="30"/>
      <c r="F778" s="13"/>
      <c r="G778" s="13"/>
      <c r="H778" s="13"/>
    </row>
    <row r="779" spans="1:8" ht="13.8" x14ac:dyDescent="0.25">
      <c r="A779" s="13"/>
      <c r="B779" s="11"/>
      <c r="C779" s="30"/>
      <c r="D779" s="30"/>
      <c r="E779" s="30"/>
      <c r="F779" s="13"/>
      <c r="G779" s="13"/>
      <c r="H779" s="13"/>
    </row>
    <row r="780" spans="1:8" ht="13.8" x14ac:dyDescent="0.25">
      <c r="A780" s="13"/>
      <c r="B780" s="11"/>
      <c r="C780" s="30"/>
      <c r="D780" s="30"/>
      <c r="E780" s="30"/>
      <c r="F780" s="13"/>
      <c r="G780" s="13"/>
      <c r="H780" s="13"/>
    </row>
    <row r="781" spans="1:8" ht="13.8" x14ac:dyDescent="0.25">
      <c r="A781" s="13"/>
      <c r="B781" s="11"/>
      <c r="C781" s="30"/>
      <c r="D781" s="30"/>
      <c r="E781" s="30"/>
      <c r="F781" s="13"/>
      <c r="G781" s="13"/>
      <c r="H781" s="13"/>
    </row>
    <row r="782" spans="1:8" ht="13.8" x14ac:dyDescent="0.25">
      <c r="A782" s="13"/>
      <c r="B782" s="11"/>
      <c r="C782" s="30"/>
      <c r="D782" s="30"/>
      <c r="E782" s="30"/>
      <c r="F782" s="13"/>
      <c r="G782" s="13"/>
      <c r="H782" s="13"/>
    </row>
    <row r="783" spans="1:8" ht="13.8" x14ac:dyDescent="0.25">
      <c r="A783" s="13"/>
      <c r="B783" s="11"/>
      <c r="C783" s="30"/>
      <c r="D783" s="30"/>
      <c r="E783" s="30"/>
      <c r="F783" s="13"/>
      <c r="G783" s="13"/>
      <c r="H783" s="13"/>
    </row>
    <row r="784" spans="1:8" ht="13.8" x14ac:dyDescent="0.25">
      <c r="A784" s="13"/>
      <c r="B784" s="11"/>
      <c r="C784" s="30"/>
      <c r="D784" s="30"/>
      <c r="E784" s="30"/>
      <c r="F784" s="13"/>
      <c r="G784" s="13"/>
      <c r="H784" s="13"/>
    </row>
    <row r="785" spans="1:8" ht="13.8" x14ac:dyDescent="0.25">
      <c r="A785" s="13"/>
      <c r="B785" s="11"/>
      <c r="C785" s="30"/>
      <c r="D785" s="30"/>
      <c r="E785" s="30"/>
      <c r="F785" s="13"/>
      <c r="G785" s="13"/>
      <c r="H785" s="13"/>
    </row>
    <row r="786" spans="1:8" ht="13.8" x14ac:dyDescent="0.25">
      <c r="A786" s="13"/>
      <c r="B786" s="11"/>
      <c r="C786" s="30"/>
      <c r="D786" s="30"/>
      <c r="E786" s="30"/>
      <c r="F786" s="13"/>
      <c r="G786" s="13"/>
      <c r="H786" s="13"/>
    </row>
    <row r="787" spans="1:8" ht="13.8" x14ac:dyDescent="0.25">
      <c r="A787" s="13"/>
      <c r="B787" s="11"/>
      <c r="C787" s="30"/>
      <c r="D787" s="30"/>
      <c r="E787" s="30"/>
      <c r="F787" s="13"/>
      <c r="G787" s="13"/>
      <c r="H787" s="13"/>
    </row>
    <row r="788" spans="1:8" ht="13.8" x14ac:dyDescent="0.25">
      <c r="A788" s="13"/>
      <c r="B788" s="11"/>
      <c r="C788" s="30"/>
      <c r="D788" s="30"/>
      <c r="E788" s="30"/>
      <c r="F788" s="13"/>
      <c r="G788" s="13"/>
      <c r="H788" s="13"/>
    </row>
    <row r="789" spans="1:8" ht="13.8" x14ac:dyDescent="0.25">
      <c r="A789" s="13"/>
      <c r="B789" s="11"/>
      <c r="C789" s="30"/>
      <c r="D789" s="30"/>
      <c r="E789" s="30"/>
      <c r="F789" s="13"/>
      <c r="G789" s="13"/>
      <c r="H789" s="13"/>
    </row>
    <row r="790" spans="1:8" ht="13.8" x14ac:dyDescent="0.25">
      <c r="A790" s="13"/>
      <c r="B790" s="11"/>
      <c r="C790" s="30"/>
      <c r="D790" s="30"/>
      <c r="E790" s="30"/>
      <c r="F790" s="13"/>
      <c r="G790" s="13"/>
      <c r="H790" s="13"/>
    </row>
    <row r="791" spans="1:8" ht="13.8" x14ac:dyDescent="0.25">
      <c r="A791" s="13"/>
      <c r="B791" s="11"/>
      <c r="C791" s="30"/>
      <c r="D791" s="30"/>
      <c r="E791" s="30"/>
      <c r="F791" s="13"/>
      <c r="G791" s="13"/>
      <c r="H791" s="13"/>
    </row>
    <row r="792" spans="1:8" ht="13.8" x14ac:dyDescent="0.25">
      <c r="A792" s="13"/>
      <c r="B792" s="11"/>
      <c r="C792" s="30"/>
      <c r="D792" s="30"/>
      <c r="E792" s="30"/>
      <c r="F792" s="13"/>
      <c r="G792" s="13"/>
      <c r="H792" s="13"/>
    </row>
    <row r="793" spans="1:8" ht="13.8" x14ac:dyDescent="0.25">
      <c r="A793" s="13"/>
      <c r="B793" s="11"/>
      <c r="C793" s="30"/>
      <c r="D793" s="30"/>
      <c r="E793" s="30"/>
      <c r="F793" s="13"/>
      <c r="G793" s="13"/>
      <c r="H793" s="13"/>
    </row>
    <row r="794" spans="1:8" ht="13.8" x14ac:dyDescent="0.25">
      <c r="A794" s="13"/>
      <c r="B794" s="11"/>
      <c r="C794" s="30"/>
      <c r="D794" s="30"/>
      <c r="E794" s="30"/>
      <c r="F794" s="13"/>
      <c r="G794" s="13"/>
      <c r="H794" s="13"/>
    </row>
    <row r="795" spans="1:8" ht="13.8" x14ac:dyDescent="0.25">
      <c r="A795" s="13"/>
      <c r="B795" s="11"/>
      <c r="C795" s="30"/>
      <c r="D795" s="30"/>
      <c r="E795" s="30"/>
      <c r="F795" s="13"/>
      <c r="G795" s="13"/>
      <c r="H795" s="13"/>
    </row>
    <row r="796" spans="1:8" ht="13.8" x14ac:dyDescent="0.25">
      <c r="A796" s="13"/>
      <c r="B796" s="11"/>
      <c r="C796" s="30"/>
      <c r="D796" s="30"/>
      <c r="E796" s="30"/>
      <c r="F796" s="13"/>
      <c r="G796" s="13"/>
      <c r="H796" s="13"/>
    </row>
    <row r="797" spans="1:8" ht="13.8" x14ac:dyDescent="0.25">
      <c r="A797" s="13"/>
      <c r="B797" s="11"/>
      <c r="C797" s="30"/>
      <c r="D797" s="30"/>
      <c r="E797" s="30"/>
      <c r="F797" s="13"/>
      <c r="G797" s="13"/>
      <c r="H797" s="13"/>
    </row>
    <row r="798" spans="1:8" ht="13.8" x14ac:dyDescent="0.25">
      <c r="A798" s="13"/>
      <c r="B798" s="11"/>
      <c r="C798" s="30"/>
      <c r="D798" s="30"/>
      <c r="E798" s="30"/>
      <c r="F798" s="13"/>
      <c r="G798" s="13"/>
      <c r="H798" s="13"/>
    </row>
    <row r="799" spans="1:8" ht="13.8" x14ac:dyDescent="0.25">
      <c r="A799" s="13"/>
      <c r="B799" s="11"/>
      <c r="C799" s="30"/>
      <c r="D799" s="30"/>
      <c r="E799" s="30"/>
      <c r="F799" s="13"/>
      <c r="G799" s="13"/>
      <c r="H799" s="13"/>
    </row>
    <row r="800" spans="1:8" ht="13.8" x14ac:dyDescent="0.25">
      <c r="A800" s="13"/>
      <c r="B800" s="11"/>
      <c r="C800" s="30"/>
      <c r="D800" s="30"/>
      <c r="E800" s="30"/>
      <c r="F800" s="13"/>
      <c r="G800" s="13"/>
      <c r="H800" s="13"/>
    </row>
    <row r="801" spans="1:8" ht="13.8" x14ac:dyDescent="0.25">
      <c r="A801" s="13"/>
      <c r="B801" s="11"/>
      <c r="C801" s="30"/>
      <c r="D801" s="30"/>
      <c r="E801" s="30"/>
      <c r="F801" s="13"/>
      <c r="G801" s="13"/>
      <c r="H801" s="13"/>
    </row>
    <row r="802" spans="1:8" ht="13.8" x14ac:dyDescent="0.25">
      <c r="A802" s="13"/>
      <c r="B802" s="11"/>
      <c r="C802" s="30"/>
      <c r="D802" s="30"/>
      <c r="E802" s="30"/>
      <c r="F802" s="13"/>
      <c r="G802" s="13"/>
      <c r="H802" s="13"/>
    </row>
    <row r="803" spans="1:8" ht="13.8" x14ac:dyDescent="0.25">
      <c r="A803" s="13"/>
      <c r="B803" s="11"/>
      <c r="C803" s="30"/>
      <c r="D803" s="30"/>
      <c r="E803" s="30"/>
      <c r="F803" s="13"/>
      <c r="G803" s="13"/>
      <c r="H803" s="13"/>
    </row>
    <row r="804" spans="1:8" ht="13.8" x14ac:dyDescent="0.25">
      <c r="A804" s="13"/>
      <c r="B804" s="11"/>
      <c r="C804" s="30"/>
      <c r="D804" s="30"/>
      <c r="E804" s="30"/>
      <c r="F804" s="13"/>
      <c r="G804" s="13"/>
      <c r="H804" s="13"/>
    </row>
    <row r="805" spans="1:8" ht="13.8" x14ac:dyDescent="0.25">
      <c r="A805" s="13"/>
      <c r="B805" s="11"/>
      <c r="C805" s="30"/>
      <c r="D805" s="30"/>
      <c r="E805" s="30"/>
      <c r="F805" s="13"/>
      <c r="G805" s="13"/>
      <c r="H805" s="13"/>
    </row>
    <row r="806" spans="1:8" ht="13.8" x14ac:dyDescent="0.25">
      <c r="A806" s="13"/>
      <c r="B806" s="11"/>
      <c r="C806" s="30"/>
      <c r="D806" s="30"/>
      <c r="E806" s="30"/>
      <c r="F806" s="13"/>
      <c r="G806" s="13"/>
      <c r="H806" s="13"/>
    </row>
    <row r="807" spans="1:8" ht="13.8" x14ac:dyDescent="0.25">
      <c r="A807" s="13"/>
      <c r="B807" s="11"/>
      <c r="C807" s="30"/>
      <c r="D807" s="30"/>
      <c r="E807" s="30"/>
      <c r="F807" s="13"/>
      <c r="G807" s="13"/>
      <c r="H807" s="13"/>
    </row>
    <row r="808" spans="1:8" ht="13.8" x14ac:dyDescent="0.25">
      <c r="A808" s="13"/>
      <c r="B808" s="11"/>
      <c r="C808" s="30"/>
      <c r="D808" s="30"/>
      <c r="E808" s="30"/>
      <c r="F808" s="13"/>
      <c r="G808" s="13"/>
      <c r="H808" s="13"/>
    </row>
    <row r="809" spans="1:8" ht="13.8" x14ac:dyDescent="0.25">
      <c r="A809" s="13"/>
      <c r="B809" s="11"/>
      <c r="C809" s="30"/>
      <c r="D809" s="30"/>
      <c r="E809" s="30"/>
      <c r="F809" s="13"/>
      <c r="G809" s="13"/>
      <c r="H809" s="13"/>
    </row>
    <row r="810" spans="1:8" ht="13.8" x14ac:dyDescent="0.25">
      <c r="A810" s="13"/>
      <c r="B810" s="11"/>
      <c r="C810" s="30"/>
      <c r="D810" s="30"/>
      <c r="E810" s="30"/>
      <c r="F810" s="13"/>
      <c r="G810" s="13"/>
      <c r="H810" s="13"/>
    </row>
    <row r="811" spans="1:8" ht="13.8" x14ac:dyDescent="0.25">
      <c r="A811" s="13"/>
      <c r="B811" s="11"/>
      <c r="C811" s="30"/>
      <c r="D811" s="30"/>
      <c r="E811" s="30"/>
      <c r="F811" s="13"/>
      <c r="G811" s="13"/>
      <c r="H811" s="13"/>
    </row>
    <row r="812" spans="1:8" ht="13.8" x14ac:dyDescent="0.25">
      <c r="A812" s="13"/>
      <c r="B812" s="11"/>
      <c r="C812" s="30"/>
      <c r="D812" s="30"/>
      <c r="E812" s="30"/>
      <c r="F812" s="13"/>
      <c r="G812" s="13"/>
      <c r="H812" s="13"/>
    </row>
    <row r="813" spans="1:8" ht="13.8" x14ac:dyDescent="0.25">
      <c r="A813" s="13"/>
      <c r="B813" s="11"/>
      <c r="C813" s="30"/>
      <c r="D813" s="30"/>
      <c r="E813" s="30"/>
      <c r="F813" s="13"/>
      <c r="G813" s="13"/>
      <c r="H813" s="13"/>
    </row>
    <row r="814" spans="1:8" ht="13.8" x14ac:dyDescent="0.25">
      <c r="A814" s="13"/>
      <c r="B814" s="11"/>
      <c r="C814" s="30"/>
      <c r="D814" s="30"/>
      <c r="E814" s="30"/>
      <c r="F814" s="13"/>
      <c r="G814" s="13"/>
      <c r="H814" s="13"/>
    </row>
    <row r="815" spans="1:8" ht="13.8" x14ac:dyDescent="0.25">
      <c r="A815" s="13"/>
      <c r="B815" s="11"/>
      <c r="C815" s="30"/>
      <c r="D815" s="30"/>
      <c r="E815" s="30"/>
      <c r="F815" s="13"/>
      <c r="G815" s="13"/>
      <c r="H815" s="13"/>
    </row>
    <row r="816" spans="1:8" ht="13.8" x14ac:dyDescent="0.25">
      <c r="A816" s="13"/>
      <c r="B816" s="11"/>
      <c r="C816" s="30"/>
      <c r="D816" s="30"/>
      <c r="E816" s="30"/>
      <c r="F816" s="13"/>
      <c r="G816" s="13"/>
      <c r="H816" s="13"/>
    </row>
    <row r="817" spans="1:8" ht="13.8" x14ac:dyDescent="0.25">
      <c r="A817" s="13"/>
      <c r="B817" s="11"/>
      <c r="C817" s="30"/>
      <c r="D817" s="30"/>
      <c r="E817" s="30"/>
      <c r="F817" s="13"/>
      <c r="G817" s="13"/>
      <c r="H817" s="13"/>
    </row>
    <row r="818" spans="1:8" ht="13.8" x14ac:dyDescent="0.25">
      <c r="A818" s="13"/>
      <c r="B818" s="11"/>
      <c r="C818" s="30"/>
      <c r="D818" s="30"/>
      <c r="E818" s="30"/>
      <c r="F818" s="13"/>
      <c r="G818" s="13"/>
      <c r="H818" s="13"/>
    </row>
    <row r="819" spans="1:8" ht="13.8" x14ac:dyDescent="0.25">
      <c r="A819" s="13"/>
      <c r="B819" s="11"/>
      <c r="C819" s="30"/>
      <c r="D819" s="30"/>
      <c r="E819" s="30"/>
      <c r="F819" s="13"/>
      <c r="G819" s="13"/>
      <c r="H819" s="13"/>
    </row>
    <row r="820" spans="1:8" ht="13.8" x14ac:dyDescent="0.25">
      <c r="A820" s="13"/>
      <c r="B820" s="11"/>
      <c r="C820" s="30"/>
      <c r="D820" s="30"/>
      <c r="E820" s="30"/>
      <c r="F820" s="13"/>
      <c r="G820" s="13"/>
      <c r="H820" s="13"/>
    </row>
    <row r="821" spans="1:8" ht="13.8" x14ac:dyDescent="0.25">
      <c r="A821" s="13"/>
      <c r="B821" s="11"/>
      <c r="C821" s="30"/>
      <c r="D821" s="30"/>
      <c r="E821" s="30"/>
      <c r="F821" s="13"/>
      <c r="G821" s="13"/>
      <c r="H821" s="13"/>
    </row>
    <row r="822" spans="1:8" ht="13.8" x14ac:dyDescent="0.25">
      <c r="A822" s="13"/>
      <c r="B822" s="11"/>
      <c r="C822" s="30"/>
      <c r="D822" s="30"/>
      <c r="E822" s="30"/>
      <c r="F822" s="13"/>
      <c r="G822" s="13"/>
      <c r="H822" s="13"/>
    </row>
    <row r="823" spans="1:8" ht="13.8" x14ac:dyDescent="0.25">
      <c r="A823" s="13"/>
      <c r="B823" s="11"/>
      <c r="C823" s="30"/>
      <c r="D823" s="30"/>
      <c r="E823" s="30"/>
      <c r="F823" s="13"/>
      <c r="G823" s="13"/>
      <c r="H823" s="13"/>
    </row>
    <row r="824" spans="1:8" ht="13.8" x14ac:dyDescent="0.25">
      <c r="A824" s="13"/>
      <c r="B824" s="11"/>
      <c r="C824" s="30"/>
      <c r="D824" s="30"/>
      <c r="E824" s="30"/>
      <c r="F824" s="13"/>
      <c r="G824" s="13"/>
      <c r="H824" s="13"/>
    </row>
    <row r="825" spans="1:8" ht="13.8" x14ac:dyDescent="0.25">
      <c r="A825" s="13"/>
      <c r="B825" s="11"/>
      <c r="C825" s="30"/>
      <c r="D825" s="30"/>
      <c r="E825" s="30"/>
      <c r="F825" s="13"/>
      <c r="G825" s="13"/>
      <c r="H825" s="13"/>
    </row>
    <row r="826" spans="1:8" ht="13.8" x14ac:dyDescent="0.25">
      <c r="A826" s="13"/>
      <c r="B826" s="11"/>
      <c r="C826" s="30"/>
      <c r="D826" s="30"/>
      <c r="E826" s="30"/>
      <c r="F826" s="13"/>
      <c r="G826" s="13"/>
      <c r="H826" s="13"/>
    </row>
    <row r="827" spans="1:8" ht="13.8" x14ac:dyDescent="0.25">
      <c r="A827" s="13"/>
      <c r="B827" s="11"/>
      <c r="C827" s="30"/>
      <c r="D827" s="30"/>
      <c r="E827" s="30"/>
      <c r="F827" s="13"/>
      <c r="G827" s="13"/>
      <c r="H827" s="13"/>
    </row>
    <row r="828" spans="1:8" ht="13.8" x14ac:dyDescent="0.25">
      <c r="A828" s="13"/>
      <c r="B828" s="11"/>
      <c r="C828" s="30"/>
      <c r="D828" s="30"/>
      <c r="E828" s="30"/>
      <c r="F828" s="13"/>
      <c r="G828" s="13"/>
      <c r="H828" s="13"/>
    </row>
    <row r="829" spans="1:8" ht="13.8" x14ac:dyDescent="0.25">
      <c r="A829" s="13"/>
      <c r="B829" s="11"/>
      <c r="C829" s="30"/>
      <c r="D829" s="30"/>
      <c r="E829" s="30"/>
      <c r="F829" s="13"/>
      <c r="G829" s="13"/>
      <c r="H829" s="13"/>
    </row>
    <row r="830" spans="1:8" ht="13.8" x14ac:dyDescent="0.25">
      <c r="A830" s="13"/>
      <c r="B830" s="11"/>
      <c r="C830" s="30"/>
      <c r="D830" s="30"/>
      <c r="E830" s="30"/>
      <c r="F830" s="13"/>
      <c r="G830" s="13"/>
      <c r="H830" s="13"/>
    </row>
    <row r="831" spans="1:8" ht="13.8" x14ac:dyDescent="0.25">
      <c r="A831" s="13"/>
      <c r="B831" s="11"/>
      <c r="C831" s="30"/>
      <c r="D831" s="30"/>
      <c r="E831" s="30"/>
      <c r="F831" s="13"/>
      <c r="G831" s="13"/>
      <c r="H831" s="13"/>
    </row>
    <row r="832" spans="1:8" ht="13.8" x14ac:dyDescent="0.25">
      <c r="A832" s="13"/>
      <c r="B832" s="11"/>
      <c r="C832" s="30"/>
      <c r="D832" s="30"/>
      <c r="E832" s="30"/>
      <c r="F832" s="13"/>
      <c r="G832" s="13"/>
      <c r="H832" s="13"/>
    </row>
    <row r="833" spans="1:8" ht="13.8" x14ac:dyDescent="0.25">
      <c r="A833" s="13"/>
      <c r="B833" s="11"/>
      <c r="C833" s="30"/>
      <c r="D833" s="30"/>
      <c r="E833" s="30"/>
      <c r="F833" s="13"/>
      <c r="G833" s="13"/>
      <c r="H833" s="13"/>
    </row>
    <row r="834" spans="1:8" ht="13.8" x14ac:dyDescent="0.25">
      <c r="A834" s="13"/>
      <c r="B834" s="11"/>
      <c r="C834" s="30"/>
      <c r="D834" s="30"/>
      <c r="E834" s="30"/>
      <c r="F834" s="13"/>
      <c r="G834" s="13"/>
      <c r="H834" s="13"/>
    </row>
    <row r="835" spans="1:8" ht="13.8" x14ac:dyDescent="0.25">
      <c r="A835" s="13"/>
      <c r="B835" s="11"/>
      <c r="C835" s="30"/>
      <c r="D835" s="30"/>
      <c r="E835" s="30"/>
      <c r="F835" s="13"/>
      <c r="G835" s="13"/>
      <c r="H835" s="13"/>
    </row>
    <row r="836" spans="1:8" ht="13.8" x14ac:dyDescent="0.25">
      <c r="A836" s="13"/>
      <c r="B836" s="11"/>
      <c r="C836" s="30"/>
      <c r="D836" s="30"/>
      <c r="E836" s="30"/>
      <c r="F836" s="13"/>
      <c r="G836" s="13"/>
      <c r="H836" s="13"/>
    </row>
    <row r="837" spans="1:8" ht="13.8" x14ac:dyDescent="0.25">
      <c r="A837" s="13"/>
      <c r="B837" s="11"/>
      <c r="C837" s="30"/>
      <c r="D837" s="30"/>
      <c r="E837" s="30"/>
      <c r="F837" s="13"/>
      <c r="G837" s="13"/>
      <c r="H837" s="13"/>
    </row>
    <row r="838" spans="1:8" ht="13.8" x14ac:dyDescent="0.25">
      <c r="A838" s="13"/>
      <c r="B838" s="11"/>
      <c r="C838" s="30"/>
      <c r="D838" s="30"/>
      <c r="E838" s="30"/>
      <c r="F838" s="13"/>
      <c r="G838" s="13"/>
      <c r="H838" s="13"/>
    </row>
    <row r="839" spans="1:8" ht="13.8" x14ac:dyDescent="0.25">
      <c r="A839" s="13"/>
      <c r="B839" s="11"/>
      <c r="C839" s="30"/>
      <c r="D839" s="30"/>
      <c r="E839" s="30"/>
      <c r="F839" s="13"/>
      <c r="G839" s="13"/>
      <c r="H839" s="13"/>
    </row>
    <row r="840" spans="1:8" ht="13.8" x14ac:dyDescent="0.25">
      <c r="A840" s="13"/>
      <c r="B840" s="11"/>
      <c r="C840" s="30"/>
      <c r="D840" s="30"/>
      <c r="E840" s="30"/>
      <c r="F840" s="13"/>
      <c r="G840" s="13"/>
      <c r="H840" s="13"/>
    </row>
    <row r="841" spans="1:8" ht="13.8" x14ac:dyDescent="0.25">
      <c r="A841" s="13"/>
      <c r="B841" s="11"/>
      <c r="C841" s="30"/>
      <c r="D841" s="30"/>
      <c r="E841" s="30"/>
      <c r="F841" s="13"/>
      <c r="G841" s="13"/>
      <c r="H841" s="13"/>
    </row>
    <row r="842" spans="1:8" ht="13.8" x14ac:dyDescent="0.25">
      <c r="A842" s="13"/>
      <c r="B842" s="11"/>
      <c r="C842" s="30"/>
      <c r="D842" s="30"/>
      <c r="E842" s="30"/>
      <c r="F842" s="13"/>
      <c r="G842" s="13"/>
      <c r="H842" s="13"/>
    </row>
    <row r="843" spans="1:8" ht="13.8" x14ac:dyDescent="0.25">
      <c r="A843" s="13"/>
      <c r="B843" s="11"/>
      <c r="C843" s="30"/>
      <c r="D843" s="30"/>
      <c r="E843" s="30"/>
      <c r="F843" s="13"/>
      <c r="G843" s="13"/>
      <c r="H843" s="13"/>
    </row>
    <row r="844" spans="1:8" ht="13.8" x14ac:dyDescent="0.25">
      <c r="A844" s="13"/>
      <c r="B844" s="11"/>
      <c r="C844" s="30"/>
      <c r="D844" s="30"/>
      <c r="E844" s="30"/>
      <c r="F844" s="13"/>
      <c r="G844" s="13"/>
      <c r="H844" s="13"/>
    </row>
    <row r="845" spans="1:8" ht="13.8" x14ac:dyDescent="0.25">
      <c r="A845" s="13"/>
      <c r="B845" s="11"/>
      <c r="C845" s="30"/>
      <c r="D845" s="30"/>
      <c r="E845" s="30"/>
      <c r="F845" s="13"/>
      <c r="G845" s="13"/>
      <c r="H845" s="13"/>
    </row>
    <row r="846" spans="1:8" ht="13.8" x14ac:dyDescent="0.25">
      <c r="A846" s="13"/>
      <c r="B846" s="11"/>
      <c r="C846" s="30"/>
      <c r="D846" s="30"/>
      <c r="E846" s="30"/>
      <c r="F846" s="13"/>
      <c r="G846" s="13"/>
      <c r="H846" s="13"/>
    </row>
    <row r="847" spans="1:8" ht="13.8" x14ac:dyDescent="0.25">
      <c r="A847" s="13"/>
      <c r="B847" s="11"/>
      <c r="C847" s="30"/>
      <c r="D847" s="30"/>
      <c r="E847" s="30"/>
      <c r="F847" s="13"/>
      <c r="G847" s="13"/>
      <c r="H847" s="13"/>
    </row>
    <row r="848" spans="1:8" ht="13.8" x14ac:dyDescent="0.25">
      <c r="A848" s="13"/>
      <c r="B848" s="11"/>
      <c r="C848" s="30"/>
      <c r="D848" s="30"/>
      <c r="E848" s="30"/>
      <c r="F848" s="13"/>
      <c r="G848" s="13"/>
      <c r="H848" s="13"/>
    </row>
    <row r="849" spans="1:8" ht="13.8" x14ac:dyDescent="0.25">
      <c r="A849" s="13"/>
      <c r="B849" s="11"/>
      <c r="C849" s="30"/>
      <c r="D849" s="30"/>
      <c r="E849" s="30"/>
      <c r="F849" s="13"/>
      <c r="G849" s="13"/>
      <c r="H849" s="13"/>
    </row>
    <row r="850" spans="1:8" ht="13.8" x14ac:dyDescent="0.25">
      <c r="A850" s="13"/>
      <c r="B850" s="11"/>
      <c r="C850" s="30"/>
      <c r="D850" s="30"/>
      <c r="E850" s="30"/>
      <c r="F850" s="13"/>
      <c r="G850" s="13"/>
      <c r="H850" s="13"/>
    </row>
    <row r="851" spans="1:8" ht="13.8" x14ac:dyDescent="0.25">
      <c r="A851" s="13"/>
      <c r="B851" s="11"/>
      <c r="C851" s="30"/>
      <c r="D851" s="30"/>
      <c r="E851" s="30"/>
      <c r="F851" s="13"/>
      <c r="G851" s="13"/>
      <c r="H851" s="13"/>
    </row>
    <row r="852" spans="1:8" ht="13.8" x14ac:dyDescent="0.25">
      <c r="A852" s="13"/>
      <c r="B852" s="11"/>
      <c r="C852" s="30"/>
      <c r="D852" s="30"/>
      <c r="E852" s="30"/>
      <c r="F852" s="13"/>
      <c r="G852" s="13"/>
      <c r="H852" s="13"/>
    </row>
    <row r="853" spans="1:8" ht="13.8" x14ac:dyDescent="0.25">
      <c r="A853" s="13"/>
      <c r="B853" s="11"/>
      <c r="C853" s="30"/>
      <c r="D853" s="30"/>
      <c r="E853" s="30"/>
      <c r="F853" s="13"/>
      <c r="G853" s="13"/>
      <c r="H853" s="13"/>
    </row>
    <row r="854" spans="1:8" ht="13.8" x14ac:dyDescent="0.25">
      <c r="A854" s="13"/>
      <c r="B854" s="11"/>
      <c r="C854" s="30"/>
      <c r="D854" s="30"/>
      <c r="E854" s="30"/>
      <c r="F854" s="13"/>
      <c r="G854" s="13"/>
      <c r="H854" s="13"/>
    </row>
    <row r="855" spans="1:8" ht="13.8" x14ac:dyDescent="0.25">
      <c r="A855" s="13"/>
      <c r="B855" s="11"/>
      <c r="C855" s="30"/>
      <c r="D855" s="30"/>
      <c r="E855" s="30"/>
      <c r="F855" s="13"/>
      <c r="G855" s="13"/>
      <c r="H855" s="13"/>
    </row>
    <row r="856" spans="1:8" ht="13.8" x14ac:dyDescent="0.25">
      <c r="A856" s="13"/>
      <c r="B856" s="11"/>
      <c r="C856" s="30"/>
      <c r="D856" s="30"/>
      <c r="E856" s="30"/>
      <c r="F856" s="13"/>
      <c r="G856" s="13"/>
      <c r="H856" s="13"/>
    </row>
    <row r="857" spans="1:8" ht="13.8" x14ac:dyDescent="0.25">
      <c r="A857" s="13"/>
      <c r="B857" s="11"/>
      <c r="C857" s="30"/>
      <c r="D857" s="30"/>
      <c r="E857" s="30"/>
      <c r="F857" s="13"/>
      <c r="G857" s="13"/>
      <c r="H857" s="13"/>
    </row>
    <row r="858" spans="1:8" ht="13.8" x14ac:dyDescent="0.25">
      <c r="A858" s="13"/>
      <c r="B858" s="11"/>
      <c r="C858" s="30"/>
      <c r="D858" s="30"/>
      <c r="E858" s="30"/>
      <c r="F858" s="13"/>
      <c r="G858" s="13"/>
      <c r="H858" s="13"/>
    </row>
    <row r="859" spans="1:8" ht="13.8" x14ac:dyDescent="0.25">
      <c r="A859" s="13"/>
      <c r="B859" s="11"/>
      <c r="C859" s="30"/>
      <c r="D859" s="30"/>
      <c r="E859" s="30"/>
      <c r="F859" s="13"/>
      <c r="G859" s="13"/>
      <c r="H859" s="13"/>
    </row>
    <row r="860" spans="1:8" ht="13.8" x14ac:dyDescent="0.25">
      <c r="A860" s="13"/>
      <c r="B860" s="11"/>
      <c r="C860" s="30"/>
      <c r="D860" s="30"/>
      <c r="E860" s="30"/>
      <c r="F860" s="13"/>
      <c r="G860" s="13"/>
      <c r="H860" s="13"/>
    </row>
    <row r="861" spans="1:8" ht="13.8" x14ac:dyDescent="0.25">
      <c r="A861" s="13"/>
      <c r="B861" s="11"/>
      <c r="C861" s="30"/>
      <c r="D861" s="30"/>
      <c r="E861" s="30"/>
      <c r="F861" s="13"/>
      <c r="G861" s="13"/>
      <c r="H861" s="13"/>
    </row>
    <row r="862" spans="1:8" ht="13.8" x14ac:dyDescent="0.25">
      <c r="A862" s="13"/>
      <c r="B862" s="11"/>
      <c r="C862" s="30"/>
      <c r="D862" s="30"/>
      <c r="E862" s="30"/>
      <c r="F862" s="13"/>
      <c r="G862" s="13"/>
      <c r="H862" s="13"/>
    </row>
    <row r="863" spans="1:8" ht="13.8" x14ac:dyDescent="0.25">
      <c r="A863" s="13"/>
      <c r="B863" s="11"/>
      <c r="C863" s="30"/>
      <c r="D863" s="30"/>
      <c r="E863" s="30"/>
      <c r="F863" s="13"/>
      <c r="G863" s="13"/>
      <c r="H863" s="13"/>
    </row>
    <row r="864" spans="1:8" ht="13.8" x14ac:dyDescent="0.25">
      <c r="A864" s="13"/>
      <c r="B864" s="11"/>
      <c r="C864" s="30"/>
      <c r="D864" s="30"/>
      <c r="E864" s="30"/>
      <c r="F864" s="13"/>
      <c r="G864" s="13"/>
      <c r="H864" s="13"/>
    </row>
    <row r="865" spans="1:8" ht="13.8" x14ac:dyDescent="0.25">
      <c r="A865" s="13"/>
      <c r="B865" s="11"/>
      <c r="C865" s="30"/>
      <c r="D865" s="30"/>
      <c r="E865" s="30"/>
      <c r="F865" s="13"/>
      <c r="G865" s="13"/>
      <c r="H865" s="13"/>
    </row>
    <row r="866" spans="1:8" ht="13.8" x14ac:dyDescent="0.25">
      <c r="A866" s="13"/>
      <c r="B866" s="11"/>
      <c r="C866" s="30"/>
      <c r="D866" s="30"/>
      <c r="E866" s="30"/>
      <c r="F866" s="13"/>
      <c r="G866" s="13"/>
      <c r="H866" s="13"/>
    </row>
    <row r="867" spans="1:8" ht="13.8" x14ac:dyDescent="0.25">
      <c r="A867" s="13"/>
      <c r="B867" s="11"/>
      <c r="C867" s="30"/>
      <c r="D867" s="30"/>
      <c r="E867" s="30"/>
      <c r="F867" s="13"/>
      <c r="G867" s="13"/>
      <c r="H867" s="13"/>
    </row>
    <row r="868" spans="1:8" ht="13.8" x14ac:dyDescent="0.25">
      <c r="A868" s="13"/>
      <c r="B868" s="11"/>
      <c r="C868" s="30"/>
      <c r="D868" s="30"/>
      <c r="E868" s="30"/>
      <c r="F868" s="13"/>
      <c r="G868" s="13"/>
      <c r="H868" s="13"/>
    </row>
    <row r="869" spans="1:8" ht="13.8" x14ac:dyDescent="0.25">
      <c r="A869" s="13"/>
      <c r="B869" s="11"/>
      <c r="C869" s="30"/>
      <c r="D869" s="30"/>
      <c r="E869" s="30"/>
      <c r="F869" s="13"/>
      <c r="G869" s="13"/>
      <c r="H869" s="13"/>
    </row>
    <row r="870" spans="1:8" ht="13.8" x14ac:dyDescent="0.25">
      <c r="A870" s="13"/>
      <c r="B870" s="11"/>
      <c r="C870" s="30"/>
      <c r="D870" s="30"/>
      <c r="E870" s="30"/>
      <c r="F870" s="13"/>
      <c r="G870" s="13"/>
      <c r="H870" s="13"/>
    </row>
    <row r="871" spans="1:8" ht="13.8" x14ac:dyDescent="0.25">
      <c r="A871" s="13"/>
      <c r="B871" s="11"/>
      <c r="C871" s="30"/>
      <c r="D871" s="30"/>
      <c r="E871" s="30"/>
      <c r="F871" s="13"/>
      <c r="G871" s="13"/>
      <c r="H871" s="13"/>
    </row>
    <row r="872" spans="1:8" ht="13.8" x14ac:dyDescent="0.25">
      <c r="A872" s="13"/>
      <c r="B872" s="11"/>
      <c r="C872" s="30"/>
      <c r="D872" s="30"/>
      <c r="E872" s="30"/>
      <c r="F872" s="13"/>
      <c r="G872" s="13"/>
      <c r="H872" s="13"/>
    </row>
    <row r="873" spans="1:8" ht="13.8" x14ac:dyDescent="0.25">
      <c r="A873" s="13"/>
      <c r="B873" s="11"/>
      <c r="C873" s="30"/>
      <c r="D873" s="30"/>
      <c r="E873" s="30"/>
      <c r="F873" s="13"/>
      <c r="G873" s="13"/>
      <c r="H873" s="13"/>
    </row>
    <row r="874" spans="1:8" ht="13.8" x14ac:dyDescent="0.25">
      <c r="A874" s="13"/>
      <c r="B874" s="11"/>
      <c r="C874" s="30"/>
      <c r="D874" s="30"/>
      <c r="E874" s="30"/>
      <c r="F874" s="13"/>
      <c r="G874" s="13"/>
      <c r="H874" s="13"/>
    </row>
    <row r="875" spans="1:8" ht="13.8" x14ac:dyDescent="0.25">
      <c r="A875" s="13"/>
      <c r="B875" s="11"/>
      <c r="C875" s="30"/>
      <c r="D875" s="30"/>
      <c r="E875" s="30"/>
      <c r="F875" s="13"/>
      <c r="G875" s="13"/>
      <c r="H875" s="13"/>
    </row>
    <row r="876" spans="1:8" ht="13.8" x14ac:dyDescent="0.25">
      <c r="A876" s="13"/>
      <c r="B876" s="11"/>
      <c r="C876" s="30"/>
      <c r="D876" s="30"/>
      <c r="E876" s="30"/>
      <c r="F876" s="13"/>
      <c r="G876" s="13"/>
      <c r="H876" s="13"/>
    </row>
    <row r="877" spans="1:8" ht="13.8" x14ac:dyDescent="0.25">
      <c r="A877" s="13"/>
      <c r="B877" s="11"/>
      <c r="C877" s="30"/>
      <c r="D877" s="30"/>
      <c r="E877" s="30"/>
      <c r="F877" s="13"/>
      <c r="G877" s="13"/>
      <c r="H877" s="13"/>
    </row>
    <row r="878" spans="1:8" ht="13.8" x14ac:dyDescent="0.25">
      <c r="A878" s="13"/>
      <c r="B878" s="11"/>
      <c r="C878" s="30"/>
      <c r="D878" s="30"/>
      <c r="E878" s="30"/>
      <c r="F878" s="13"/>
      <c r="G878" s="13"/>
      <c r="H878" s="13"/>
    </row>
    <row r="879" spans="1:8" ht="13.8" x14ac:dyDescent="0.25">
      <c r="A879" s="13"/>
      <c r="B879" s="11"/>
      <c r="C879" s="30"/>
      <c r="D879" s="30"/>
      <c r="E879" s="30"/>
      <c r="F879" s="13"/>
      <c r="G879" s="13"/>
      <c r="H879" s="13"/>
    </row>
    <row r="880" spans="1:8" ht="13.8" x14ac:dyDescent="0.25">
      <c r="A880" s="13"/>
      <c r="B880" s="11"/>
      <c r="C880" s="30"/>
      <c r="D880" s="30"/>
      <c r="E880" s="30"/>
      <c r="F880" s="13"/>
      <c r="G880" s="13"/>
      <c r="H880" s="13"/>
    </row>
    <row r="881" spans="1:8" ht="13.8" x14ac:dyDescent="0.25">
      <c r="A881" s="13"/>
      <c r="B881" s="11"/>
      <c r="C881" s="30"/>
      <c r="D881" s="30"/>
      <c r="E881" s="30"/>
      <c r="F881" s="13"/>
      <c r="G881" s="13"/>
      <c r="H881" s="13"/>
    </row>
    <row r="882" spans="1:8" ht="13.8" x14ac:dyDescent="0.25">
      <c r="A882" s="13"/>
      <c r="B882" s="11"/>
      <c r="C882" s="30"/>
      <c r="D882" s="30"/>
      <c r="E882" s="30"/>
      <c r="F882" s="13"/>
      <c r="G882" s="13"/>
      <c r="H882" s="13"/>
    </row>
    <row r="883" spans="1:8" ht="13.8" x14ac:dyDescent="0.25">
      <c r="A883" s="13"/>
      <c r="B883" s="11"/>
      <c r="C883" s="30"/>
      <c r="D883" s="30"/>
      <c r="E883" s="30"/>
      <c r="F883" s="13"/>
      <c r="G883" s="13"/>
      <c r="H883" s="13"/>
    </row>
    <row r="884" spans="1:8" ht="13.8" x14ac:dyDescent="0.25">
      <c r="A884" s="13"/>
      <c r="B884" s="11"/>
      <c r="C884" s="30"/>
      <c r="D884" s="30"/>
      <c r="E884" s="30"/>
      <c r="F884" s="13"/>
      <c r="G884" s="13"/>
      <c r="H884" s="13"/>
    </row>
    <row r="885" spans="1:8" ht="13.8" x14ac:dyDescent="0.25">
      <c r="A885" s="13"/>
      <c r="B885" s="11"/>
      <c r="C885" s="30"/>
      <c r="D885" s="30"/>
      <c r="E885" s="30"/>
      <c r="F885" s="13"/>
      <c r="G885" s="13"/>
      <c r="H885" s="13"/>
    </row>
    <row r="886" spans="1:8" ht="13.8" x14ac:dyDescent="0.25">
      <c r="A886" s="13"/>
      <c r="B886" s="11"/>
      <c r="C886" s="30"/>
      <c r="D886" s="30"/>
      <c r="E886" s="30"/>
      <c r="F886" s="13"/>
      <c r="G886" s="13"/>
      <c r="H886" s="13"/>
    </row>
    <row r="887" spans="1:8" ht="13.8" x14ac:dyDescent="0.25">
      <c r="A887" s="13"/>
      <c r="B887" s="11"/>
      <c r="C887" s="30"/>
      <c r="D887" s="30"/>
      <c r="E887" s="30"/>
      <c r="F887" s="13"/>
      <c r="G887" s="13"/>
      <c r="H887" s="13"/>
    </row>
    <row r="888" spans="1:8" ht="13.8" x14ac:dyDescent="0.25">
      <c r="A888" s="13"/>
      <c r="B888" s="11"/>
      <c r="C888" s="30"/>
      <c r="D888" s="30"/>
      <c r="E888" s="30"/>
      <c r="F888" s="13"/>
      <c r="G888" s="13"/>
      <c r="H888" s="13"/>
    </row>
    <row r="889" spans="1:8" ht="13.8" x14ac:dyDescent="0.25">
      <c r="A889" s="13"/>
      <c r="B889" s="11"/>
      <c r="C889" s="30"/>
      <c r="D889" s="30"/>
      <c r="E889" s="30"/>
      <c r="F889" s="13"/>
      <c r="G889" s="13"/>
      <c r="H889" s="13"/>
    </row>
    <row r="890" spans="1:8" ht="13.8" x14ac:dyDescent="0.25">
      <c r="A890" s="13"/>
      <c r="B890" s="11"/>
      <c r="C890" s="30"/>
      <c r="D890" s="30"/>
      <c r="E890" s="30"/>
      <c r="F890" s="13"/>
      <c r="G890" s="13"/>
      <c r="H890" s="13"/>
    </row>
    <row r="891" spans="1:8" ht="13.8" x14ac:dyDescent="0.25">
      <c r="A891" s="13"/>
      <c r="B891" s="11"/>
      <c r="C891" s="30"/>
      <c r="D891" s="30"/>
      <c r="E891" s="30"/>
      <c r="F891" s="13"/>
      <c r="G891" s="13"/>
      <c r="H891" s="13"/>
    </row>
    <row r="892" spans="1:8" ht="13.8" x14ac:dyDescent="0.25">
      <c r="A892" s="13"/>
      <c r="B892" s="11"/>
      <c r="C892" s="30"/>
      <c r="D892" s="30"/>
      <c r="E892" s="30"/>
      <c r="F892" s="13"/>
      <c r="G892" s="13"/>
      <c r="H892" s="13"/>
    </row>
    <row r="893" spans="1:8" ht="13.8" x14ac:dyDescent="0.25">
      <c r="A893" s="13"/>
      <c r="B893" s="11"/>
      <c r="C893" s="30"/>
      <c r="D893" s="30"/>
      <c r="E893" s="30"/>
      <c r="F893" s="13"/>
      <c r="G893" s="13"/>
      <c r="H893" s="13"/>
    </row>
    <row r="894" spans="1:8" ht="13.8" x14ac:dyDescent="0.25">
      <c r="A894" s="13"/>
      <c r="B894" s="11"/>
      <c r="C894" s="30"/>
      <c r="D894" s="30"/>
      <c r="E894" s="30"/>
      <c r="F894" s="13"/>
      <c r="G894" s="13"/>
      <c r="H894" s="13"/>
    </row>
    <row r="895" spans="1:8" ht="13.8" x14ac:dyDescent="0.25">
      <c r="A895" s="13"/>
      <c r="B895" s="11"/>
      <c r="C895" s="30"/>
      <c r="D895" s="30"/>
      <c r="E895" s="30"/>
      <c r="F895" s="13"/>
      <c r="G895" s="13"/>
      <c r="H895" s="13"/>
    </row>
    <row r="896" spans="1:8" ht="13.8" x14ac:dyDescent="0.25">
      <c r="A896" s="13"/>
      <c r="B896" s="11"/>
      <c r="C896" s="30"/>
      <c r="D896" s="30"/>
      <c r="E896" s="30"/>
      <c r="F896" s="13"/>
      <c r="G896" s="13"/>
      <c r="H896" s="13"/>
    </row>
    <row r="897" spans="1:8" ht="13.8" x14ac:dyDescent="0.25">
      <c r="A897" s="13"/>
      <c r="B897" s="11"/>
      <c r="C897" s="30"/>
      <c r="D897" s="30"/>
      <c r="E897" s="30"/>
      <c r="F897" s="13"/>
      <c r="G897" s="13"/>
      <c r="H897" s="13"/>
    </row>
    <row r="898" spans="1:8" ht="13.8" x14ac:dyDescent="0.25">
      <c r="A898" s="13"/>
      <c r="B898" s="11"/>
      <c r="C898" s="30"/>
      <c r="D898" s="30"/>
      <c r="E898" s="30"/>
      <c r="F898" s="13"/>
      <c r="G898" s="13"/>
      <c r="H898" s="13"/>
    </row>
    <row r="899" spans="1:8" ht="13.8" x14ac:dyDescent="0.25">
      <c r="A899" s="13"/>
      <c r="B899" s="11"/>
      <c r="C899" s="30"/>
      <c r="D899" s="30"/>
      <c r="E899" s="30"/>
      <c r="F899" s="13"/>
      <c r="G899" s="13"/>
      <c r="H899" s="13"/>
    </row>
    <row r="900" spans="1:8" ht="13.8" x14ac:dyDescent="0.25">
      <c r="A900" s="13"/>
      <c r="B900" s="11"/>
      <c r="C900" s="30"/>
      <c r="D900" s="30"/>
      <c r="E900" s="30"/>
      <c r="F900" s="13"/>
      <c r="G900" s="13"/>
      <c r="H900" s="13"/>
    </row>
    <row r="901" spans="1:8" ht="13.8" x14ac:dyDescent="0.25">
      <c r="A901" s="13"/>
      <c r="B901" s="11"/>
      <c r="C901" s="30"/>
      <c r="D901" s="30"/>
      <c r="E901" s="30"/>
      <c r="F901" s="13"/>
      <c r="G901" s="13"/>
      <c r="H901" s="13"/>
    </row>
    <row r="902" spans="1:8" ht="13.8" x14ac:dyDescent="0.25">
      <c r="A902" s="13"/>
      <c r="B902" s="11"/>
      <c r="C902" s="30"/>
      <c r="D902" s="30"/>
      <c r="E902" s="30"/>
      <c r="F902" s="13"/>
      <c r="G902" s="13"/>
      <c r="H902" s="13"/>
    </row>
    <row r="903" spans="1:8" ht="13.8" x14ac:dyDescent="0.25">
      <c r="A903" s="13"/>
      <c r="B903" s="11"/>
      <c r="C903" s="30"/>
      <c r="D903" s="30"/>
      <c r="E903" s="30"/>
      <c r="F903" s="13"/>
      <c r="G903" s="13"/>
      <c r="H903" s="13"/>
    </row>
    <row r="904" spans="1:8" ht="13.8" x14ac:dyDescent="0.25">
      <c r="A904" s="13"/>
      <c r="B904" s="11"/>
      <c r="C904" s="30"/>
      <c r="D904" s="30"/>
      <c r="E904" s="30"/>
      <c r="F904" s="13"/>
      <c r="G904" s="13"/>
      <c r="H904" s="13"/>
    </row>
    <row r="905" spans="1:8" ht="13.8" x14ac:dyDescent="0.25">
      <c r="A905" s="13"/>
      <c r="B905" s="11"/>
      <c r="C905" s="30"/>
      <c r="D905" s="30"/>
      <c r="E905" s="30"/>
      <c r="F905" s="13"/>
      <c r="G905" s="13"/>
      <c r="H905" s="13"/>
    </row>
    <row r="906" spans="1:8" ht="13.8" x14ac:dyDescent="0.25">
      <c r="A906" s="13"/>
      <c r="B906" s="11"/>
      <c r="C906" s="30"/>
      <c r="D906" s="30"/>
      <c r="E906" s="30"/>
      <c r="F906" s="13"/>
      <c r="G906" s="13"/>
      <c r="H906" s="13"/>
    </row>
    <row r="907" spans="1:8" ht="13.8" x14ac:dyDescent="0.25">
      <c r="A907" s="13"/>
      <c r="B907" s="11"/>
      <c r="C907" s="30"/>
      <c r="D907" s="30"/>
      <c r="E907" s="30"/>
      <c r="F907" s="13"/>
      <c r="G907" s="13"/>
      <c r="H907" s="13"/>
    </row>
    <row r="908" spans="1:8" ht="13.8" x14ac:dyDescent="0.25">
      <c r="A908" s="13"/>
      <c r="B908" s="11"/>
      <c r="C908" s="30"/>
      <c r="D908" s="30"/>
      <c r="E908" s="30"/>
      <c r="F908" s="13"/>
      <c r="G908" s="13"/>
      <c r="H908" s="13"/>
    </row>
    <row r="909" spans="1:8" ht="13.8" x14ac:dyDescent="0.25">
      <c r="A909" s="13"/>
      <c r="B909" s="11"/>
      <c r="C909" s="30"/>
      <c r="D909" s="30"/>
      <c r="E909" s="30"/>
      <c r="F909" s="13"/>
      <c r="G909" s="13"/>
      <c r="H909" s="13"/>
    </row>
    <row r="910" spans="1:8" ht="13.8" x14ac:dyDescent="0.25">
      <c r="A910" s="13"/>
      <c r="B910" s="11"/>
      <c r="C910" s="30"/>
      <c r="D910" s="30"/>
      <c r="E910" s="30"/>
      <c r="F910" s="13"/>
      <c r="G910" s="13"/>
      <c r="H910" s="13"/>
    </row>
    <row r="911" spans="1:8" ht="13.8" x14ac:dyDescent="0.25">
      <c r="A911" s="13"/>
      <c r="B911" s="11"/>
      <c r="C911" s="30"/>
      <c r="D911" s="30"/>
      <c r="E911" s="30"/>
      <c r="F911" s="13"/>
      <c r="G911" s="13"/>
      <c r="H911" s="13"/>
    </row>
    <row r="912" spans="1:8" ht="13.8" x14ac:dyDescent="0.25">
      <c r="A912" s="13"/>
      <c r="B912" s="11"/>
      <c r="C912" s="30"/>
      <c r="D912" s="30"/>
      <c r="E912" s="30"/>
      <c r="F912" s="13"/>
      <c r="G912" s="13"/>
      <c r="H912" s="13"/>
    </row>
    <row r="913" spans="1:8" ht="13.8" x14ac:dyDescent="0.25">
      <c r="A913" s="13"/>
      <c r="B913" s="11"/>
      <c r="C913" s="30"/>
      <c r="D913" s="30"/>
      <c r="E913" s="30"/>
      <c r="F913" s="13"/>
      <c r="G913" s="13"/>
      <c r="H913" s="13"/>
    </row>
    <row r="914" spans="1:8" ht="13.8" x14ac:dyDescent="0.25">
      <c r="A914" s="13"/>
      <c r="B914" s="11"/>
      <c r="C914" s="30"/>
      <c r="D914" s="30"/>
      <c r="E914" s="30"/>
      <c r="F914" s="13"/>
      <c r="G914" s="13"/>
      <c r="H914" s="13"/>
    </row>
    <row r="915" spans="1:8" ht="13.8" x14ac:dyDescent="0.25">
      <c r="A915" s="13"/>
      <c r="B915" s="11"/>
      <c r="C915" s="30"/>
      <c r="D915" s="30"/>
      <c r="E915" s="30"/>
      <c r="F915" s="13"/>
      <c r="G915" s="13"/>
      <c r="H915" s="13"/>
    </row>
    <row r="916" spans="1:8" ht="13.8" x14ac:dyDescent="0.25">
      <c r="A916" s="13"/>
      <c r="B916" s="11"/>
      <c r="C916" s="30"/>
      <c r="D916" s="30"/>
      <c r="E916" s="30"/>
      <c r="F916" s="13"/>
      <c r="G916" s="13"/>
      <c r="H916" s="13"/>
    </row>
    <row r="917" spans="1:8" ht="13.8" x14ac:dyDescent="0.25">
      <c r="A917" s="13"/>
      <c r="B917" s="11"/>
      <c r="C917" s="30"/>
      <c r="D917" s="30"/>
      <c r="E917" s="30"/>
      <c r="F917" s="13"/>
      <c r="G917" s="13"/>
      <c r="H917" s="13"/>
    </row>
    <row r="918" spans="1:8" ht="13.8" x14ac:dyDescent="0.25">
      <c r="A918" s="13"/>
      <c r="B918" s="11"/>
      <c r="C918" s="30"/>
      <c r="D918" s="30"/>
      <c r="E918" s="30"/>
      <c r="F918" s="13"/>
      <c r="G918" s="13"/>
      <c r="H918" s="13"/>
    </row>
    <row r="919" spans="1:8" ht="13.8" x14ac:dyDescent="0.25">
      <c r="A919" s="13"/>
      <c r="B919" s="11"/>
      <c r="C919" s="30"/>
      <c r="D919" s="30"/>
      <c r="E919" s="30"/>
      <c r="F919" s="13"/>
      <c r="G919" s="13"/>
      <c r="H919" s="13"/>
    </row>
    <row r="920" spans="1:8" ht="13.8" x14ac:dyDescent="0.25">
      <c r="A920" s="13"/>
      <c r="B920" s="11"/>
      <c r="C920" s="30"/>
      <c r="D920" s="30"/>
      <c r="E920" s="30"/>
      <c r="F920" s="13"/>
      <c r="G920" s="13"/>
      <c r="H920" s="13"/>
    </row>
    <row r="921" spans="1:8" ht="13.8" x14ac:dyDescent="0.25">
      <c r="A921" s="13"/>
      <c r="B921" s="11"/>
      <c r="C921" s="30"/>
      <c r="D921" s="30"/>
      <c r="E921" s="30"/>
      <c r="F921" s="13"/>
      <c r="G921" s="13"/>
      <c r="H921" s="13"/>
    </row>
    <row r="922" spans="1:8" ht="13.8" x14ac:dyDescent="0.25">
      <c r="A922" s="13"/>
      <c r="B922" s="11"/>
      <c r="C922" s="30"/>
      <c r="D922" s="30"/>
      <c r="E922" s="30"/>
      <c r="F922" s="13"/>
      <c r="G922" s="13"/>
      <c r="H922" s="13"/>
    </row>
    <row r="923" spans="1:8" ht="13.8" x14ac:dyDescent="0.25">
      <c r="A923" s="13"/>
      <c r="B923" s="11"/>
      <c r="C923" s="30"/>
      <c r="D923" s="30"/>
      <c r="E923" s="30"/>
      <c r="F923" s="13"/>
      <c r="G923" s="13"/>
      <c r="H923" s="13"/>
    </row>
    <row r="924" spans="1:8" ht="13.8" x14ac:dyDescent="0.25">
      <c r="A924" s="13"/>
      <c r="B924" s="11"/>
      <c r="C924" s="30"/>
      <c r="D924" s="30"/>
      <c r="E924" s="30"/>
      <c r="F924" s="13"/>
      <c r="G924" s="13"/>
      <c r="H924" s="13"/>
    </row>
    <row r="925" spans="1:8" ht="13.8" x14ac:dyDescent="0.25">
      <c r="A925" s="13"/>
      <c r="B925" s="11"/>
      <c r="C925" s="30"/>
      <c r="D925" s="30"/>
      <c r="E925" s="30"/>
      <c r="F925" s="13"/>
      <c r="G925" s="13"/>
      <c r="H925" s="13"/>
    </row>
    <row r="926" spans="1:8" ht="13.8" x14ac:dyDescent="0.25">
      <c r="A926" s="13"/>
      <c r="B926" s="11"/>
      <c r="C926" s="30"/>
      <c r="D926" s="30"/>
      <c r="E926" s="30"/>
      <c r="F926" s="13"/>
      <c r="G926" s="13"/>
      <c r="H926" s="13"/>
    </row>
    <row r="927" spans="1:8" ht="13.8" x14ac:dyDescent="0.25">
      <c r="A927" s="13"/>
      <c r="B927" s="11"/>
      <c r="C927" s="30"/>
      <c r="D927" s="30"/>
      <c r="E927" s="30"/>
      <c r="F927" s="13"/>
      <c r="G927" s="13"/>
      <c r="H927" s="13"/>
    </row>
    <row r="928" spans="1:8" ht="13.8" x14ac:dyDescent="0.25">
      <c r="A928" s="13"/>
      <c r="B928" s="11"/>
      <c r="C928" s="30"/>
      <c r="D928" s="30"/>
      <c r="E928" s="30"/>
      <c r="F928" s="13"/>
      <c r="G928" s="13"/>
      <c r="H928" s="13"/>
    </row>
    <row r="929" spans="1:8" ht="13.8" x14ac:dyDescent="0.25">
      <c r="A929" s="13"/>
      <c r="B929" s="11"/>
      <c r="C929" s="30"/>
      <c r="D929" s="30"/>
      <c r="E929" s="30"/>
      <c r="F929" s="13"/>
      <c r="G929" s="13"/>
      <c r="H929" s="13"/>
    </row>
    <row r="930" spans="1:8" ht="13.8" x14ac:dyDescent="0.25">
      <c r="A930" s="13"/>
      <c r="B930" s="11"/>
      <c r="C930" s="30"/>
      <c r="D930" s="30"/>
      <c r="E930" s="30"/>
      <c r="F930" s="13"/>
      <c r="G930" s="13"/>
      <c r="H930" s="13"/>
    </row>
    <row r="931" spans="1:8" ht="13.8" x14ac:dyDescent="0.25">
      <c r="A931" s="13"/>
      <c r="B931" s="11"/>
      <c r="C931" s="30"/>
      <c r="D931" s="30"/>
      <c r="E931" s="30"/>
      <c r="F931" s="13"/>
      <c r="G931" s="13"/>
      <c r="H931" s="13"/>
    </row>
    <row r="932" spans="1:8" ht="13.8" x14ac:dyDescent="0.25">
      <c r="A932" s="13"/>
      <c r="B932" s="11"/>
      <c r="C932" s="30"/>
      <c r="D932" s="30"/>
      <c r="E932" s="30"/>
      <c r="F932" s="13"/>
      <c r="G932" s="13"/>
      <c r="H932" s="13"/>
    </row>
    <row r="933" spans="1:8" ht="13.8" x14ac:dyDescent="0.25">
      <c r="A933" s="13"/>
      <c r="B933" s="11"/>
      <c r="C933" s="30"/>
      <c r="D933" s="30"/>
      <c r="E933" s="30"/>
      <c r="F933" s="13"/>
      <c r="G933" s="13"/>
      <c r="H933" s="13"/>
    </row>
    <row r="934" spans="1:8" ht="13.8" x14ac:dyDescent="0.25">
      <c r="A934" s="13"/>
      <c r="B934" s="11"/>
      <c r="C934" s="30"/>
      <c r="D934" s="30"/>
      <c r="E934" s="30"/>
      <c r="F934" s="13"/>
      <c r="G934" s="13"/>
      <c r="H934" s="13"/>
    </row>
    <row r="935" spans="1:8" ht="13.8" x14ac:dyDescent="0.25">
      <c r="A935" s="13"/>
      <c r="B935" s="11"/>
      <c r="C935" s="30"/>
      <c r="D935" s="30"/>
      <c r="E935" s="30"/>
      <c r="F935" s="13"/>
      <c r="G935" s="13"/>
      <c r="H935" s="13"/>
    </row>
    <row r="936" spans="1:8" ht="13.8" x14ac:dyDescent="0.25">
      <c r="A936" s="13"/>
      <c r="B936" s="11"/>
      <c r="C936" s="30"/>
      <c r="D936" s="30"/>
      <c r="E936" s="30"/>
      <c r="F936" s="13"/>
      <c r="G936" s="13"/>
      <c r="H936" s="13"/>
    </row>
    <row r="937" spans="1:8" ht="13.8" x14ac:dyDescent="0.25">
      <c r="A937" s="13"/>
      <c r="B937" s="11"/>
      <c r="C937" s="30"/>
      <c r="D937" s="30"/>
      <c r="E937" s="30"/>
      <c r="F937" s="13"/>
      <c r="G937" s="13"/>
      <c r="H937" s="13"/>
    </row>
    <row r="938" spans="1:8" ht="13.8" x14ac:dyDescent="0.25">
      <c r="A938" s="13"/>
      <c r="B938" s="11"/>
      <c r="C938" s="30"/>
      <c r="D938" s="30"/>
      <c r="E938" s="30"/>
      <c r="F938" s="13"/>
      <c r="G938" s="13"/>
      <c r="H938" s="13"/>
    </row>
    <row r="939" spans="1:8" ht="13.8" x14ac:dyDescent="0.25">
      <c r="A939" s="13"/>
      <c r="B939" s="11"/>
      <c r="C939" s="30"/>
      <c r="D939" s="30"/>
      <c r="E939" s="30"/>
      <c r="F939" s="13"/>
      <c r="G939" s="13"/>
      <c r="H939" s="13"/>
    </row>
    <row r="940" spans="1:8" ht="13.8" x14ac:dyDescent="0.25">
      <c r="A940" s="13"/>
      <c r="B940" s="11"/>
      <c r="C940" s="30"/>
      <c r="D940" s="30"/>
      <c r="E940" s="30"/>
      <c r="F940" s="13"/>
      <c r="G940" s="13"/>
      <c r="H940" s="13"/>
    </row>
    <row r="941" spans="1:8" ht="13.8" x14ac:dyDescent="0.25">
      <c r="A941" s="13"/>
      <c r="B941" s="11"/>
      <c r="C941" s="30"/>
      <c r="D941" s="30"/>
      <c r="E941" s="30"/>
      <c r="F941" s="13"/>
      <c r="G941" s="13"/>
      <c r="H941" s="13"/>
    </row>
    <row r="942" spans="1:8" ht="13.8" x14ac:dyDescent="0.25">
      <c r="A942" s="13"/>
      <c r="B942" s="11"/>
      <c r="C942" s="30"/>
      <c r="D942" s="30"/>
      <c r="E942" s="30"/>
      <c r="F942" s="13"/>
      <c r="G942" s="13"/>
      <c r="H942" s="13"/>
    </row>
    <row r="943" spans="1:8" ht="13.8" x14ac:dyDescent="0.25">
      <c r="A943" s="13"/>
      <c r="B943" s="11"/>
      <c r="C943" s="30"/>
      <c r="D943" s="30"/>
      <c r="E943" s="30"/>
      <c r="F943" s="13"/>
      <c r="G943" s="13"/>
      <c r="H943" s="13"/>
    </row>
    <row r="944" spans="1:8" ht="13.8" x14ac:dyDescent="0.25">
      <c r="A944" s="13"/>
      <c r="B944" s="11"/>
      <c r="C944" s="30"/>
      <c r="D944" s="30"/>
      <c r="E944" s="30"/>
      <c r="F944" s="13"/>
      <c r="G944" s="13"/>
      <c r="H944" s="13"/>
    </row>
    <row r="945" spans="1:8" ht="13.8" x14ac:dyDescent="0.25">
      <c r="A945" s="13"/>
      <c r="B945" s="11"/>
      <c r="C945" s="30"/>
      <c r="D945" s="30"/>
      <c r="E945" s="30"/>
      <c r="F945" s="13"/>
      <c r="G945" s="13"/>
      <c r="H945" s="13"/>
    </row>
    <row r="946" spans="1:8" ht="13.8" x14ac:dyDescent="0.25">
      <c r="A946" s="13"/>
      <c r="B946" s="11"/>
      <c r="C946" s="30"/>
      <c r="D946" s="30"/>
      <c r="E946" s="30"/>
      <c r="F946" s="13"/>
      <c r="G946" s="13"/>
      <c r="H946" s="13"/>
    </row>
    <row r="947" spans="1:8" ht="13.8" x14ac:dyDescent="0.25">
      <c r="A947" s="13"/>
      <c r="B947" s="11"/>
      <c r="C947" s="30"/>
      <c r="D947" s="30"/>
      <c r="E947" s="30"/>
      <c r="F947" s="13"/>
      <c r="G947" s="13"/>
      <c r="H947" s="13"/>
    </row>
    <row r="948" spans="1:8" ht="13.8" x14ac:dyDescent="0.25">
      <c r="A948" s="13"/>
      <c r="B948" s="11"/>
      <c r="C948" s="30"/>
      <c r="D948" s="30"/>
      <c r="E948" s="30"/>
      <c r="F948" s="13"/>
      <c r="G948" s="13"/>
      <c r="H948" s="13"/>
    </row>
    <row r="949" spans="1:8" ht="13.8" x14ac:dyDescent="0.25">
      <c r="A949" s="13"/>
      <c r="B949" s="11"/>
      <c r="C949" s="30"/>
      <c r="D949" s="30"/>
      <c r="E949" s="30"/>
      <c r="F949" s="13"/>
      <c r="G949" s="13"/>
      <c r="H949" s="13"/>
    </row>
    <row r="950" spans="1:8" ht="13.8" x14ac:dyDescent="0.25">
      <c r="A950" s="13"/>
      <c r="B950" s="11"/>
      <c r="C950" s="30"/>
      <c r="D950" s="30"/>
      <c r="E950" s="30"/>
      <c r="F950" s="13"/>
      <c r="G950" s="13"/>
      <c r="H950" s="13"/>
    </row>
    <row r="951" spans="1:8" ht="13.8" x14ac:dyDescent="0.25">
      <c r="A951" s="13"/>
      <c r="B951" s="11"/>
      <c r="C951" s="30"/>
      <c r="D951" s="30"/>
      <c r="E951" s="30"/>
      <c r="F951" s="13"/>
      <c r="G951" s="13"/>
      <c r="H951" s="13"/>
    </row>
    <row r="952" spans="1:8" ht="13.8" x14ac:dyDescent="0.25">
      <c r="A952" s="13"/>
      <c r="B952" s="11"/>
      <c r="C952" s="30"/>
      <c r="D952" s="30"/>
      <c r="E952" s="30"/>
      <c r="F952" s="13"/>
      <c r="G952" s="13"/>
      <c r="H952" s="13"/>
    </row>
    <row r="953" spans="1:8" ht="13.8" x14ac:dyDescent="0.25">
      <c r="A953" s="13"/>
      <c r="B953" s="11"/>
      <c r="C953" s="30"/>
      <c r="D953" s="30"/>
      <c r="E953" s="30"/>
      <c r="F953" s="13"/>
      <c r="G953" s="13"/>
      <c r="H953" s="13"/>
    </row>
    <row r="954" spans="1:8" ht="13.8" x14ac:dyDescent="0.25">
      <c r="A954" s="13"/>
      <c r="B954" s="11"/>
      <c r="C954" s="30"/>
      <c r="D954" s="30"/>
      <c r="E954" s="30"/>
      <c r="F954" s="13"/>
      <c r="G954" s="13"/>
      <c r="H954" s="13"/>
    </row>
    <row r="955" spans="1:8" ht="13.8" x14ac:dyDescent="0.25">
      <c r="A955" s="13"/>
      <c r="B955" s="11"/>
      <c r="C955" s="30"/>
      <c r="D955" s="30"/>
      <c r="E955" s="30"/>
      <c r="F955" s="13"/>
      <c r="G955" s="13"/>
      <c r="H955" s="13"/>
    </row>
    <row r="956" spans="1:8" ht="13.8" x14ac:dyDescent="0.25">
      <c r="A956" s="13"/>
      <c r="B956" s="11"/>
      <c r="C956" s="30"/>
      <c r="D956" s="30"/>
      <c r="E956" s="30"/>
      <c r="F956" s="13"/>
      <c r="G956" s="13"/>
      <c r="H956" s="13"/>
    </row>
    <row r="957" spans="1:8" ht="13.8" x14ac:dyDescent="0.25">
      <c r="A957" s="13"/>
      <c r="B957" s="11"/>
      <c r="C957" s="30"/>
      <c r="D957" s="30"/>
      <c r="E957" s="30"/>
      <c r="F957" s="13"/>
      <c r="G957" s="13"/>
      <c r="H957" s="13"/>
    </row>
    <row r="958" spans="1:8" ht="13.8" x14ac:dyDescent="0.25">
      <c r="A958" s="13"/>
      <c r="B958" s="11"/>
      <c r="C958" s="30"/>
      <c r="D958" s="30"/>
      <c r="E958" s="30"/>
      <c r="F958" s="13"/>
      <c r="G958" s="13"/>
      <c r="H958" s="13"/>
    </row>
    <row r="959" spans="1:8" ht="13.8" x14ac:dyDescent="0.25">
      <c r="A959" s="13"/>
      <c r="B959" s="11"/>
      <c r="C959" s="30"/>
      <c r="D959" s="30"/>
      <c r="E959" s="30"/>
      <c r="F959" s="13"/>
      <c r="G959" s="13"/>
      <c r="H959" s="13"/>
    </row>
    <row r="960" spans="1:8" ht="13.8" x14ac:dyDescent="0.25">
      <c r="A960" s="13"/>
      <c r="B960" s="11"/>
      <c r="C960" s="30"/>
      <c r="D960" s="30"/>
      <c r="E960" s="30"/>
      <c r="F960" s="13"/>
      <c r="G960" s="13"/>
      <c r="H960" s="13"/>
    </row>
    <row r="961" spans="1:8" ht="13.8" x14ac:dyDescent="0.25">
      <c r="A961" s="13"/>
      <c r="B961" s="11"/>
      <c r="C961" s="30"/>
      <c r="D961" s="30"/>
      <c r="E961" s="30"/>
      <c r="F961" s="13"/>
      <c r="G961" s="13"/>
      <c r="H961" s="13"/>
    </row>
    <row r="962" spans="1:8" ht="13.8" x14ac:dyDescent="0.25">
      <c r="A962" s="13"/>
      <c r="B962" s="11"/>
      <c r="C962" s="30"/>
      <c r="D962" s="30"/>
      <c r="E962" s="30"/>
      <c r="F962" s="13"/>
      <c r="G962" s="13"/>
      <c r="H962" s="13"/>
    </row>
    <row r="963" spans="1:8" ht="13.8" x14ac:dyDescent="0.25">
      <c r="A963" s="13"/>
      <c r="B963" s="11"/>
      <c r="C963" s="30"/>
      <c r="D963" s="30"/>
      <c r="E963" s="30"/>
      <c r="F963" s="13"/>
      <c r="G963" s="13"/>
      <c r="H963" s="13"/>
    </row>
    <row r="964" spans="1:8" ht="13.8" x14ac:dyDescent="0.25">
      <c r="A964" s="13"/>
      <c r="B964" s="11"/>
      <c r="C964" s="30"/>
      <c r="D964" s="30"/>
      <c r="E964" s="30"/>
      <c r="F964" s="13"/>
      <c r="G964" s="13"/>
      <c r="H964" s="13"/>
    </row>
    <row r="965" spans="1:8" ht="13.8" x14ac:dyDescent="0.25">
      <c r="A965" s="13"/>
      <c r="B965" s="11"/>
      <c r="C965" s="30"/>
      <c r="D965" s="30"/>
      <c r="E965" s="30"/>
      <c r="F965" s="13"/>
      <c r="G965" s="13"/>
      <c r="H965" s="13"/>
    </row>
    <row r="966" spans="1:8" ht="13.8" x14ac:dyDescent="0.25">
      <c r="A966" s="13"/>
      <c r="B966" s="11"/>
      <c r="C966" s="30"/>
      <c r="D966" s="30"/>
      <c r="E966" s="30"/>
      <c r="F966" s="13"/>
      <c r="G966" s="13"/>
      <c r="H966" s="13"/>
    </row>
    <row r="967" spans="1:8" ht="13.8" x14ac:dyDescent="0.25">
      <c r="A967" s="13"/>
      <c r="B967" s="11"/>
      <c r="C967" s="30"/>
      <c r="D967" s="30"/>
      <c r="E967" s="30"/>
      <c r="F967" s="13"/>
      <c r="G967" s="13"/>
      <c r="H967" s="13"/>
    </row>
    <row r="968" spans="1:8" ht="13.8" x14ac:dyDescent="0.25">
      <c r="A968" s="13"/>
      <c r="B968" s="11"/>
      <c r="C968" s="30"/>
      <c r="D968" s="30"/>
      <c r="E968" s="30"/>
      <c r="F968" s="13"/>
      <c r="G968" s="13"/>
      <c r="H968" s="13"/>
    </row>
    <row r="969" spans="1:8" ht="13.8" x14ac:dyDescent="0.25">
      <c r="A969" s="13"/>
      <c r="B969" s="11"/>
      <c r="C969" s="30"/>
      <c r="D969" s="30"/>
      <c r="E969" s="30"/>
      <c r="F969" s="13"/>
      <c r="G969" s="13"/>
      <c r="H969" s="13"/>
    </row>
    <row r="970" spans="1:8" ht="13.8" x14ac:dyDescent="0.25">
      <c r="A970" s="13"/>
      <c r="B970" s="11"/>
      <c r="C970" s="30"/>
      <c r="D970" s="30"/>
      <c r="E970" s="30"/>
      <c r="F970" s="13"/>
      <c r="G970" s="13"/>
      <c r="H970" s="13"/>
    </row>
    <row r="971" spans="1:8" ht="13.8" x14ac:dyDescent="0.25">
      <c r="A971" s="13"/>
      <c r="B971" s="11"/>
      <c r="C971" s="30"/>
      <c r="D971" s="30"/>
      <c r="E971" s="30"/>
      <c r="F971" s="13"/>
      <c r="G971" s="13"/>
      <c r="H971" s="13"/>
    </row>
    <row r="972" spans="1:8" ht="13.8" x14ac:dyDescent="0.25">
      <c r="A972" s="13"/>
      <c r="B972" s="11"/>
      <c r="C972" s="30"/>
      <c r="D972" s="30"/>
      <c r="E972" s="30"/>
      <c r="F972" s="13"/>
      <c r="G972" s="13"/>
      <c r="H972" s="13"/>
    </row>
    <row r="973" spans="1:8" ht="13.8" x14ac:dyDescent="0.25">
      <c r="A973" s="13"/>
      <c r="B973" s="11"/>
      <c r="C973" s="30"/>
      <c r="D973" s="30"/>
      <c r="E973" s="30"/>
      <c r="F973" s="13"/>
      <c r="G973" s="13"/>
      <c r="H973" s="13"/>
    </row>
    <row r="974" spans="1:8" ht="13.8" x14ac:dyDescent="0.25">
      <c r="A974" s="13"/>
      <c r="B974" s="11"/>
      <c r="C974" s="30"/>
      <c r="D974" s="30"/>
      <c r="E974" s="30"/>
      <c r="F974" s="13"/>
      <c r="G974" s="13"/>
      <c r="H974" s="13"/>
    </row>
    <row r="975" spans="1:8" ht="13.8" x14ac:dyDescent="0.25">
      <c r="A975" s="13"/>
      <c r="B975" s="11"/>
      <c r="C975" s="30"/>
      <c r="D975" s="30"/>
      <c r="E975" s="30"/>
      <c r="F975" s="13"/>
      <c r="G975" s="13"/>
      <c r="H975" s="13"/>
    </row>
    <row r="976" spans="1:8" ht="13.8" x14ac:dyDescent="0.25">
      <c r="A976" s="13"/>
      <c r="B976" s="11"/>
      <c r="C976" s="30"/>
      <c r="D976" s="30"/>
      <c r="E976" s="30"/>
      <c r="F976" s="13"/>
      <c r="G976" s="13"/>
      <c r="H976" s="13"/>
    </row>
    <row r="977" spans="1:8" ht="13.8" x14ac:dyDescent="0.25">
      <c r="A977" s="13"/>
      <c r="B977" s="11"/>
      <c r="C977" s="30"/>
      <c r="D977" s="30"/>
      <c r="E977" s="30"/>
      <c r="F977" s="13"/>
      <c r="G977" s="13"/>
      <c r="H977" s="13"/>
    </row>
    <row r="978" spans="1:8" ht="13.8" x14ac:dyDescent="0.25">
      <c r="A978" s="13"/>
      <c r="B978" s="11"/>
      <c r="C978" s="30"/>
      <c r="D978" s="30"/>
      <c r="E978" s="30"/>
      <c r="F978" s="13"/>
      <c r="G978" s="13"/>
      <c r="H978" s="13"/>
    </row>
    <row r="979" spans="1:8" ht="13.8" x14ac:dyDescent="0.25">
      <c r="A979" s="13"/>
      <c r="B979" s="11"/>
      <c r="C979" s="30"/>
      <c r="D979" s="30"/>
      <c r="E979" s="30"/>
      <c r="F979" s="13"/>
      <c r="G979" s="13"/>
      <c r="H979" s="13"/>
    </row>
    <row r="980" spans="1:8" ht="13.8" x14ac:dyDescent="0.25">
      <c r="A980" s="13"/>
      <c r="B980" s="11"/>
      <c r="C980" s="30"/>
      <c r="D980" s="30"/>
      <c r="E980" s="30"/>
      <c r="F980" s="13"/>
      <c r="G980" s="13"/>
      <c r="H980" s="13"/>
    </row>
    <row r="981" spans="1:8" ht="13.8" x14ac:dyDescent="0.25">
      <c r="A981" s="13"/>
      <c r="B981" s="11"/>
      <c r="C981" s="30"/>
      <c r="D981" s="30"/>
      <c r="E981" s="30"/>
      <c r="F981" s="13"/>
      <c r="G981" s="13"/>
      <c r="H981" s="13"/>
    </row>
    <row r="982" spans="1:8" ht="13.8" x14ac:dyDescent="0.25">
      <c r="A982" s="13"/>
      <c r="B982" s="11"/>
      <c r="C982" s="30"/>
      <c r="D982" s="30"/>
      <c r="E982" s="30"/>
      <c r="F982" s="13"/>
      <c r="G982" s="13"/>
      <c r="H982" s="13"/>
    </row>
    <row r="983" spans="1:8" ht="13.8" x14ac:dyDescent="0.25">
      <c r="A983" s="13"/>
      <c r="B983" s="11"/>
      <c r="C983" s="30"/>
      <c r="D983" s="30"/>
      <c r="E983" s="30"/>
      <c r="F983" s="13"/>
      <c r="G983" s="13"/>
      <c r="H983" s="13"/>
    </row>
    <row r="984" spans="1:8" ht="13.8" x14ac:dyDescent="0.25">
      <c r="A984" s="13"/>
      <c r="B984" s="11"/>
      <c r="C984" s="30"/>
      <c r="D984" s="30"/>
      <c r="E984" s="30"/>
      <c r="F984" s="13"/>
      <c r="G984" s="13"/>
      <c r="H984" s="13"/>
    </row>
    <row r="985" spans="1:8" ht="13.8" x14ac:dyDescent="0.25">
      <c r="A985" s="13"/>
      <c r="B985" s="11"/>
      <c r="C985" s="30"/>
      <c r="D985" s="30"/>
      <c r="E985" s="30"/>
      <c r="F985" s="13"/>
      <c r="G985" s="13"/>
      <c r="H985" s="13"/>
    </row>
    <row r="986" spans="1:8" ht="13.8" x14ac:dyDescent="0.25">
      <c r="A986" s="13"/>
      <c r="B986" s="11"/>
      <c r="C986" s="30"/>
      <c r="D986" s="30"/>
      <c r="E986" s="30"/>
      <c r="F986" s="13"/>
      <c r="G986" s="13"/>
      <c r="H986" s="13"/>
    </row>
    <row r="987" spans="1:8" ht="13.8" x14ac:dyDescent="0.25">
      <c r="A987" s="13"/>
      <c r="B987" s="11"/>
      <c r="C987" s="30"/>
      <c r="D987" s="30"/>
      <c r="E987" s="30"/>
      <c r="F987" s="13"/>
      <c r="G987" s="13"/>
      <c r="H987" s="13"/>
    </row>
    <row r="988" spans="1:8" ht="13.8" x14ac:dyDescent="0.25">
      <c r="A988" s="13"/>
      <c r="B988" s="11"/>
      <c r="C988" s="30"/>
      <c r="D988" s="30"/>
      <c r="E988" s="30"/>
      <c r="F988" s="13"/>
      <c r="G988" s="13"/>
      <c r="H988" s="13"/>
    </row>
    <row r="989" spans="1:8" ht="13.8" x14ac:dyDescent="0.25">
      <c r="A989" s="13"/>
      <c r="B989" s="11"/>
      <c r="C989" s="30"/>
      <c r="D989" s="30"/>
      <c r="E989" s="30"/>
      <c r="F989" s="13"/>
      <c r="G989" s="13"/>
      <c r="H989" s="13"/>
    </row>
    <row r="990" spans="1:8" ht="13.8" x14ac:dyDescent="0.25">
      <c r="A990" s="13"/>
      <c r="B990" s="11"/>
      <c r="C990" s="30"/>
      <c r="D990" s="30"/>
      <c r="E990" s="30"/>
      <c r="F990" s="13"/>
      <c r="G990" s="13"/>
      <c r="H990" s="13"/>
    </row>
    <row r="991" spans="1:8" ht="13.8" x14ac:dyDescent="0.25">
      <c r="A991" s="13"/>
      <c r="B991" s="11"/>
      <c r="C991" s="30"/>
      <c r="D991" s="30"/>
      <c r="E991" s="30"/>
      <c r="F991" s="13"/>
      <c r="G991" s="13"/>
      <c r="H991" s="13"/>
    </row>
    <row r="992" spans="1:8" ht="13.8" x14ac:dyDescent="0.25">
      <c r="A992" s="13"/>
      <c r="B992" s="11"/>
      <c r="C992" s="30"/>
      <c r="D992" s="30"/>
      <c r="E992" s="30"/>
      <c r="F992" s="13"/>
      <c r="G992" s="13"/>
      <c r="H992" s="13"/>
    </row>
    <row r="993" spans="1:8" ht="13.8" x14ac:dyDescent="0.25">
      <c r="A993" s="13"/>
      <c r="B993" s="11"/>
      <c r="C993" s="30"/>
      <c r="D993" s="30"/>
      <c r="E993" s="30"/>
      <c r="F993" s="13"/>
      <c r="G993" s="13"/>
      <c r="H993" s="13"/>
    </row>
    <row r="994" spans="1:8" ht="13.8" x14ac:dyDescent="0.25">
      <c r="A994" s="13"/>
      <c r="B994" s="11"/>
      <c r="C994" s="30"/>
      <c r="D994" s="30"/>
      <c r="E994" s="30"/>
      <c r="F994" s="13"/>
      <c r="G994" s="13"/>
      <c r="H994" s="13"/>
    </row>
    <row r="995" spans="1:8" ht="13.8" x14ac:dyDescent="0.25">
      <c r="A995" s="13"/>
      <c r="B995" s="11"/>
      <c r="C995" s="30"/>
      <c r="D995" s="30"/>
      <c r="E995" s="30"/>
      <c r="F995" s="13"/>
      <c r="G995" s="13"/>
      <c r="H995" s="13"/>
    </row>
    <row r="996" spans="1:8" ht="13.8" x14ac:dyDescent="0.25">
      <c r="A996" s="13"/>
      <c r="B996" s="11"/>
      <c r="C996" s="30"/>
      <c r="D996" s="30"/>
      <c r="E996" s="30"/>
      <c r="F996" s="13"/>
      <c r="G996" s="13"/>
      <c r="H996" s="13"/>
    </row>
    <row r="997" spans="1:8" ht="13.8" x14ac:dyDescent="0.25">
      <c r="A997" s="13"/>
      <c r="B997" s="11"/>
      <c r="C997" s="30"/>
      <c r="D997" s="30"/>
      <c r="E997" s="30"/>
      <c r="F997" s="13"/>
      <c r="G997" s="13"/>
      <c r="H997" s="13"/>
    </row>
    <row r="998" spans="1:8" ht="13.8" x14ac:dyDescent="0.25">
      <c r="A998" s="13"/>
      <c r="B998" s="11"/>
      <c r="C998" s="30"/>
      <c r="D998" s="30"/>
      <c r="E998" s="30"/>
      <c r="F998" s="13"/>
      <c r="G998" s="13"/>
      <c r="H998" s="13"/>
    </row>
    <row r="999" spans="1:8" ht="13.8" x14ac:dyDescent="0.25">
      <c r="A999" s="13"/>
      <c r="B999" s="11"/>
      <c r="C999" s="30"/>
      <c r="D999" s="30"/>
      <c r="E999" s="30"/>
      <c r="F999" s="13"/>
      <c r="G999" s="13"/>
      <c r="H999" s="13"/>
    </row>
    <row r="1000" spans="1:8" ht="13.8" x14ac:dyDescent="0.25">
      <c r="A1000" s="13"/>
      <c r="B1000" s="11"/>
      <c r="C1000" s="30"/>
      <c r="D1000" s="30"/>
      <c r="E1000" s="30"/>
      <c r="F1000" s="13"/>
      <c r="G1000" s="13"/>
      <c r="H1000" s="13"/>
    </row>
    <row r="1001" spans="1:8" ht="13.8" x14ac:dyDescent="0.25">
      <c r="A1001" s="13"/>
      <c r="B1001" s="11"/>
      <c r="C1001" s="30"/>
      <c r="D1001" s="30"/>
      <c r="E1001" s="30"/>
      <c r="F1001" s="13"/>
      <c r="G1001" s="13"/>
      <c r="H1001" s="13"/>
    </row>
    <row r="1002" spans="1:8" ht="13.8" x14ac:dyDescent="0.25">
      <c r="A1002" s="13"/>
      <c r="B1002" s="11"/>
      <c r="C1002" s="30"/>
      <c r="D1002" s="30"/>
      <c r="E1002" s="30"/>
      <c r="F1002" s="13"/>
      <c r="G1002" s="13"/>
      <c r="H1002" s="13"/>
    </row>
    <row r="1003" spans="1:8" ht="13.8" x14ac:dyDescent="0.25">
      <c r="A1003" s="13"/>
      <c r="B1003" s="11"/>
      <c r="C1003" s="30"/>
      <c r="D1003" s="30"/>
      <c r="E1003" s="30"/>
      <c r="F1003" s="13"/>
      <c r="G1003" s="13"/>
      <c r="H1003" s="13"/>
    </row>
    <row r="1004" spans="1:8" ht="13.8" x14ac:dyDescent="0.25">
      <c r="A1004" s="13"/>
      <c r="B1004" s="11"/>
      <c r="C1004" s="30"/>
      <c r="D1004" s="30"/>
      <c r="E1004" s="30"/>
      <c r="F1004" s="13"/>
      <c r="G1004" s="13"/>
      <c r="H1004" s="13"/>
    </row>
    <row r="1005" spans="1:8" ht="13.8" x14ac:dyDescent="0.25">
      <c r="A1005" s="13"/>
      <c r="B1005" s="11"/>
      <c r="C1005" s="30"/>
      <c r="D1005" s="30"/>
      <c r="E1005" s="30"/>
      <c r="F1005" s="13"/>
      <c r="G1005" s="13"/>
      <c r="H1005" s="13"/>
    </row>
    <row r="1006" spans="1:8" ht="13.8" x14ac:dyDescent="0.25">
      <c r="A1006" s="13"/>
      <c r="B1006" s="11"/>
      <c r="C1006" s="30"/>
      <c r="D1006" s="30"/>
      <c r="E1006" s="30"/>
      <c r="F1006" s="13"/>
      <c r="G1006" s="13"/>
      <c r="H1006" s="13"/>
    </row>
    <row r="1007" spans="1:8" ht="13.8" x14ac:dyDescent="0.25">
      <c r="A1007" s="13"/>
      <c r="B1007" s="11"/>
      <c r="C1007" s="30"/>
      <c r="D1007" s="30"/>
      <c r="E1007" s="30"/>
      <c r="F1007" s="13"/>
      <c r="G1007" s="13"/>
      <c r="H1007" s="13"/>
    </row>
    <row r="1008" spans="1:8" ht="13.8" x14ac:dyDescent="0.25">
      <c r="A1008" s="13"/>
      <c r="B1008" s="11"/>
      <c r="C1008" s="30"/>
      <c r="D1008" s="30"/>
      <c r="E1008" s="30"/>
      <c r="F1008" s="13"/>
      <c r="G1008" s="13"/>
      <c r="H1008" s="13"/>
    </row>
    <row r="1009" spans="1:8" ht="13.8" x14ac:dyDescent="0.25">
      <c r="A1009" s="13"/>
      <c r="B1009" s="11"/>
      <c r="C1009" s="30"/>
      <c r="D1009" s="30"/>
      <c r="E1009" s="30"/>
      <c r="F1009" s="13"/>
      <c r="G1009" s="13"/>
      <c r="H1009" s="13"/>
    </row>
    <row r="1010" spans="1:8" ht="13.8" x14ac:dyDescent="0.25">
      <c r="A1010" s="13"/>
      <c r="B1010" s="11"/>
      <c r="C1010" s="30"/>
      <c r="D1010" s="30"/>
      <c r="E1010" s="30"/>
      <c r="F1010" s="13"/>
      <c r="G1010" s="13"/>
      <c r="H1010" s="13"/>
    </row>
    <row r="1011" spans="1:8" ht="13.8" x14ac:dyDescent="0.25">
      <c r="A1011" s="13"/>
      <c r="B1011" s="11"/>
      <c r="C1011" s="30"/>
      <c r="D1011" s="30"/>
      <c r="E1011" s="30"/>
      <c r="F1011" s="13"/>
      <c r="G1011" s="13"/>
      <c r="H1011" s="13"/>
    </row>
    <row r="1012" spans="1:8" ht="13.8" x14ac:dyDescent="0.25">
      <c r="A1012" s="13"/>
      <c r="B1012" s="11"/>
      <c r="C1012" s="30"/>
      <c r="D1012" s="30"/>
      <c r="E1012" s="30"/>
      <c r="F1012" s="13"/>
      <c r="G1012" s="13"/>
      <c r="H1012" s="13"/>
    </row>
    <row r="1013" spans="1:8" ht="13.8" x14ac:dyDescent="0.25">
      <c r="A1013" s="13"/>
      <c r="B1013" s="11"/>
      <c r="C1013" s="30"/>
      <c r="D1013" s="30"/>
      <c r="E1013" s="30"/>
      <c r="F1013" s="13"/>
      <c r="G1013" s="13"/>
      <c r="H1013" s="13"/>
    </row>
    <row r="1014" spans="1:8" ht="13.8" x14ac:dyDescent="0.25">
      <c r="A1014" s="13"/>
      <c r="B1014" s="11"/>
      <c r="C1014" s="30"/>
      <c r="D1014" s="30"/>
      <c r="E1014" s="30"/>
      <c r="F1014" s="13"/>
      <c r="G1014" s="13"/>
      <c r="H1014" s="13"/>
    </row>
    <row r="1015" spans="1:8" ht="13.8" x14ac:dyDescent="0.25">
      <c r="A1015" s="13"/>
      <c r="B1015" s="11"/>
      <c r="C1015" s="30"/>
      <c r="D1015" s="30"/>
      <c r="E1015" s="30"/>
      <c r="F1015" s="13"/>
      <c r="G1015" s="13"/>
      <c r="H1015" s="13"/>
    </row>
    <row r="1016" spans="1:8" ht="13.8" x14ac:dyDescent="0.25">
      <c r="A1016" s="13"/>
      <c r="B1016" s="11"/>
      <c r="C1016" s="30"/>
      <c r="D1016" s="30"/>
      <c r="E1016" s="30"/>
      <c r="F1016" s="13"/>
      <c r="G1016" s="13"/>
      <c r="H1016" s="13"/>
    </row>
    <row r="1017" spans="1:8" ht="13.8" x14ac:dyDescent="0.25">
      <c r="A1017" s="13"/>
      <c r="B1017" s="11"/>
      <c r="C1017" s="30"/>
      <c r="D1017" s="30"/>
      <c r="E1017" s="30"/>
      <c r="F1017" s="13"/>
      <c r="G1017" s="13"/>
      <c r="H1017" s="13"/>
    </row>
    <row r="1018" spans="1:8" ht="13.8" x14ac:dyDescent="0.25">
      <c r="A1018" s="13"/>
      <c r="B1018" s="11"/>
      <c r="C1018" s="30"/>
      <c r="D1018" s="30"/>
      <c r="E1018" s="30"/>
      <c r="F1018" s="13"/>
      <c r="G1018" s="13"/>
      <c r="H1018" s="13"/>
    </row>
    <row r="1019" spans="1:8" ht="13.8" x14ac:dyDescent="0.25">
      <c r="A1019" s="13"/>
      <c r="B1019" s="11"/>
      <c r="C1019" s="30"/>
      <c r="D1019" s="30"/>
      <c r="E1019" s="30"/>
      <c r="F1019" s="13"/>
      <c r="G1019" s="13"/>
      <c r="H1019" s="13"/>
    </row>
    <row r="1020" spans="1:8" ht="13.8" x14ac:dyDescent="0.25">
      <c r="A1020" s="13"/>
      <c r="B1020" s="11"/>
      <c r="C1020" s="30"/>
      <c r="D1020" s="30"/>
      <c r="E1020" s="30"/>
      <c r="F1020" s="13"/>
      <c r="G1020" s="13"/>
      <c r="H1020" s="13"/>
    </row>
    <row r="1021" spans="1:8" ht="13.8" x14ac:dyDescent="0.25">
      <c r="A1021" s="13"/>
      <c r="B1021" s="11"/>
      <c r="C1021" s="30"/>
      <c r="D1021" s="30"/>
      <c r="E1021" s="30"/>
      <c r="F1021" s="13"/>
      <c r="G1021" s="13"/>
      <c r="H1021" s="13"/>
    </row>
    <row r="1022" spans="1:8" ht="13.8" x14ac:dyDescent="0.25">
      <c r="A1022" s="13"/>
      <c r="B1022" s="11"/>
      <c r="C1022" s="30"/>
      <c r="D1022" s="30"/>
      <c r="E1022" s="30"/>
      <c r="F1022" s="13"/>
      <c r="G1022" s="13"/>
      <c r="H1022" s="13"/>
    </row>
    <row r="1023" spans="1:8" ht="13.8" x14ac:dyDescent="0.25">
      <c r="A1023" s="13"/>
      <c r="B1023" s="11"/>
      <c r="C1023" s="30"/>
      <c r="D1023" s="30"/>
      <c r="E1023" s="30"/>
      <c r="F1023" s="13"/>
      <c r="G1023" s="13"/>
      <c r="H1023" s="13"/>
    </row>
    <row r="1024" spans="1:8" ht="13.8" x14ac:dyDescent="0.25">
      <c r="A1024" s="13"/>
      <c r="B1024" s="11"/>
      <c r="C1024" s="30"/>
      <c r="D1024" s="30"/>
      <c r="E1024" s="30"/>
      <c r="F1024" s="13"/>
      <c r="G1024" s="13"/>
      <c r="H1024" s="13"/>
    </row>
    <row r="1025" spans="1:8" ht="13.8" x14ac:dyDescent="0.25">
      <c r="A1025" s="13"/>
      <c r="B1025" s="11"/>
      <c r="C1025" s="30"/>
      <c r="D1025" s="30"/>
      <c r="E1025" s="30"/>
      <c r="F1025" s="13"/>
      <c r="G1025" s="13"/>
      <c r="H1025" s="13"/>
    </row>
    <row r="1026" spans="1:8" ht="13.8" x14ac:dyDescent="0.25">
      <c r="A1026" s="13"/>
      <c r="B1026" s="11"/>
      <c r="C1026" s="30"/>
      <c r="D1026" s="30"/>
      <c r="E1026" s="30"/>
      <c r="F1026" s="13"/>
      <c r="G1026" s="13"/>
      <c r="H1026" s="13"/>
    </row>
    <row r="1027" spans="1:8" ht="13.8" x14ac:dyDescent="0.25">
      <c r="A1027" s="13"/>
      <c r="B1027" s="11"/>
      <c r="C1027" s="30"/>
      <c r="D1027" s="30"/>
      <c r="E1027" s="30"/>
      <c r="F1027" s="13"/>
      <c r="G1027" s="13"/>
      <c r="H1027" s="13"/>
    </row>
    <row r="1028" spans="1:8" ht="13.8" x14ac:dyDescent="0.25">
      <c r="A1028" s="13"/>
      <c r="B1028" s="11"/>
      <c r="C1028" s="30"/>
      <c r="D1028" s="30"/>
      <c r="E1028" s="30"/>
      <c r="F1028" s="13"/>
      <c r="G1028" s="13"/>
      <c r="H1028" s="13"/>
    </row>
    <row r="1029" spans="1:8" ht="13.8" x14ac:dyDescent="0.25">
      <c r="A1029" s="13"/>
      <c r="B1029" s="11"/>
      <c r="C1029" s="30"/>
      <c r="D1029" s="30"/>
      <c r="E1029" s="30"/>
      <c r="F1029" s="13"/>
      <c r="G1029" s="13"/>
      <c r="H1029" s="13"/>
    </row>
    <row r="1030" spans="1:8" ht="13.8" x14ac:dyDescent="0.25">
      <c r="A1030" s="13"/>
      <c r="B1030" s="11"/>
      <c r="C1030" s="30"/>
      <c r="D1030" s="30"/>
      <c r="E1030" s="30"/>
      <c r="F1030" s="13"/>
      <c r="G1030" s="13"/>
      <c r="H1030" s="13"/>
    </row>
    <row r="1031" spans="1:8" ht="13.8" x14ac:dyDescent="0.25">
      <c r="A1031" s="13"/>
      <c r="B1031" s="11"/>
      <c r="C1031" s="30"/>
      <c r="D1031" s="30"/>
      <c r="E1031" s="30"/>
      <c r="F1031" s="13"/>
      <c r="G1031" s="13"/>
      <c r="H1031" s="13"/>
    </row>
    <row r="1032" spans="1:8" ht="13.8" x14ac:dyDescent="0.25">
      <c r="A1032" s="13"/>
      <c r="B1032" s="11"/>
      <c r="C1032" s="30"/>
      <c r="D1032" s="30"/>
      <c r="E1032" s="30"/>
      <c r="F1032" s="13"/>
      <c r="G1032" s="13"/>
      <c r="H1032" s="13"/>
    </row>
    <row r="1033" spans="1:8" ht="13.8" x14ac:dyDescent="0.25">
      <c r="A1033" s="13"/>
      <c r="B1033" s="11"/>
      <c r="C1033" s="30"/>
      <c r="D1033" s="30"/>
      <c r="E1033" s="30"/>
      <c r="F1033" s="13"/>
      <c r="G1033" s="13"/>
      <c r="H1033" s="13"/>
    </row>
    <row r="1034" spans="1:8" ht="13.8" x14ac:dyDescent="0.25">
      <c r="A1034" s="13"/>
      <c r="B1034" s="11"/>
      <c r="C1034" s="30"/>
      <c r="D1034" s="30"/>
      <c r="E1034" s="30"/>
      <c r="F1034" s="13"/>
      <c r="G1034" s="13"/>
      <c r="H1034" s="13"/>
    </row>
    <row r="1035" spans="1:8" ht="13.8" x14ac:dyDescent="0.25">
      <c r="A1035" s="13"/>
      <c r="B1035" s="11"/>
      <c r="C1035" s="30"/>
      <c r="D1035" s="30"/>
      <c r="E1035" s="30"/>
      <c r="F1035" s="13"/>
      <c r="G1035" s="13"/>
      <c r="H1035" s="13"/>
    </row>
    <row r="1036" spans="1:8" ht="13.8" x14ac:dyDescent="0.25">
      <c r="A1036" s="13"/>
      <c r="B1036" s="11"/>
      <c r="C1036" s="30"/>
      <c r="D1036" s="30"/>
      <c r="E1036" s="30"/>
      <c r="F1036" s="13"/>
      <c r="G1036" s="13"/>
      <c r="H1036" s="13"/>
    </row>
    <row r="1037" spans="1:8" ht="13.8" x14ac:dyDescent="0.25">
      <c r="A1037" s="13"/>
      <c r="B1037" s="11"/>
      <c r="C1037" s="30"/>
      <c r="D1037" s="30"/>
      <c r="E1037" s="30"/>
      <c r="F1037" s="13"/>
      <c r="G1037" s="13"/>
      <c r="H1037" s="13"/>
    </row>
    <row r="1038" spans="1:8" ht="13.8" x14ac:dyDescent="0.25">
      <c r="A1038" s="13"/>
      <c r="B1038" s="11"/>
      <c r="C1038" s="30"/>
      <c r="D1038" s="30"/>
      <c r="E1038" s="30"/>
      <c r="F1038" s="13"/>
      <c r="G1038" s="13"/>
      <c r="H1038" s="13"/>
    </row>
    <row r="1039" spans="1:8" ht="13.8" x14ac:dyDescent="0.25">
      <c r="A1039" s="13"/>
      <c r="B1039" s="11"/>
      <c r="C1039" s="30"/>
      <c r="D1039" s="30"/>
      <c r="E1039" s="30"/>
      <c r="F1039" s="13"/>
      <c r="G1039" s="13"/>
      <c r="H1039" s="13"/>
    </row>
    <row r="1040" spans="1:8" ht="13.8" x14ac:dyDescent="0.25">
      <c r="A1040" s="13"/>
      <c r="B1040" s="11"/>
      <c r="C1040" s="30"/>
      <c r="D1040" s="30"/>
      <c r="E1040" s="30"/>
      <c r="F1040" s="13"/>
      <c r="G1040" s="13"/>
      <c r="H1040" s="13"/>
    </row>
    <row r="1041" spans="1:8" ht="13.8" x14ac:dyDescent="0.25">
      <c r="A1041" s="13"/>
      <c r="B1041" s="11"/>
      <c r="C1041" s="30"/>
      <c r="D1041" s="30"/>
      <c r="E1041" s="30"/>
      <c r="F1041" s="13"/>
      <c r="G1041" s="13"/>
      <c r="H1041" s="13"/>
    </row>
    <row r="1042" spans="1:8" ht="13.8" x14ac:dyDescent="0.25">
      <c r="A1042" s="13"/>
      <c r="B1042" s="11"/>
      <c r="C1042" s="30"/>
      <c r="D1042" s="30"/>
      <c r="E1042" s="30"/>
      <c r="F1042" s="13"/>
      <c r="G1042" s="13"/>
      <c r="H1042" s="13"/>
    </row>
    <row r="1043" spans="1:8" ht="13.8" x14ac:dyDescent="0.25">
      <c r="A1043" s="13"/>
      <c r="B1043" s="11"/>
      <c r="C1043" s="30"/>
      <c r="D1043" s="30"/>
      <c r="E1043" s="30"/>
      <c r="F1043" s="13"/>
      <c r="G1043" s="13"/>
      <c r="H1043" s="13"/>
    </row>
    <row r="1044" spans="1:8" ht="13.8" x14ac:dyDescent="0.25">
      <c r="A1044" s="13"/>
      <c r="B1044" s="11"/>
      <c r="C1044" s="30"/>
      <c r="D1044" s="30"/>
      <c r="E1044" s="30"/>
      <c r="F1044" s="13"/>
      <c r="G1044" s="13"/>
      <c r="H1044" s="13"/>
    </row>
    <row r="1045" spans="1:8" ht="13.8" x14ac:dyDescent="0.25">
      <c r="A1045" s="13"/>
      <c r="B1045" s="11"/>
      <c r="C1045" s="30"/>
      <c r="D1045" s="30"/>
      <c r="E1045" s="30"/>
      <c r="F1045" s="13"/>
      <c r="G1045" s="13"/>
      <c r="H1045" s="13"/>
    </row>
    <row r="1046" spans="1:8" ht="13.8" x14ac:dyDescent="0.25">
      <c r="A1046" s="13"/>
      <c r="B1046" s="11"/>
      <c r="C1046" s="30"/>
      <c r="D1046" s="30"/>
      <c r="E1046" s="30"/>
      <c r="F1046" s="13"/>
      <c r="G1046" s="13"/>
      <c r="H1046" s="13"/>
    </row>
    <row r="1047" spans="1:8" ht="13.8" x14ac:dyDescent="0.25">
      <c r="A1047" s="13"/>
      <c r="B1047" s="11"/>
      <c r="C1047" s="30"/>
      <c r="D1047" s="30"/>
      <c r="E1047" s="30"/>
      <c r="F1047" s="13"/>
      <c r="G1047" s="13"/>
      <c r="H1047" s="13"/>
    </row>
    <row r="1048" spans="1:8" ht="13.8" x14ac:dyDescent="0.25">
      <c r="A1048" s="13"/>
      <c r="B1048" s="11"/>
      <c r="C1048" s="30"/>
      <c r="D1048" s="30"/>
      <c r="E1048" s="30"/>
      <c r="F1048" s="13"/>
      <c r="G1048" s="13"/>
      <c r="H1048" s="13"/>
    </row>
    <row r="1049" spans="1:8" ht="13.8" x14ac:dyDescent="0.25">
      <c r="A1049" s="13"/>
      <c r="B1049" s="11"/>
      <c r="C1049" s="30"/>
      <c r="D1049" s="30"/>
      <c r="E1049" s="30"/>
      <c r="F1049" s="13"/>
      <c r="G1049" s="13"/>
      <c r="H1049" s="13"/>
    </row>
    <row r="1050" spans="1:8" ht="13.8" x14ac:dyDescent="0.25">
      <c r="A1050" s="13"/>
      <c r="B1050" s="11"/>
      <c r="C1050" s="30"/>
      <c r="D1050" s="30"/>
      <c r="E1050" s="30"/>
      <c r="F1050" s="13"/>
      <c r="G1050" s="13"/>
      <c r="H1050" s="13"/>
    </row>
    <row r="1051" spans="1:8" ht="13.8" x14ac:dyDescent="0.25">
      <c r="A1051" s="13"/>
      <c r="B1051" s="11"/>
      <c r="C1051" s="30"/>
      <c r="D1051" s="30"/>
      <c r="E1051" s="30"/>
      <c r="F1051" s="13"/>
      <c r="G1051" s="13"/>
      <c r="H1051" s="13"/>
    </row>
    <row r="1052" spans="1:8" ht="13.8" x14ac:dyDescent="0.25">
      <c r="A1052" s="13"/>
      <c r="B1052" s="11"/>
      <c r="C1052" s="30"/>
      <c r="D1052" s="30"/>
      <c r="E1052" s="30"/>
      <c r="F1052" s="13"/>
      <c r="G1052" s="13"/>
      <c r="H1052" s="13"/>
    </row>
    <row r="1053" spans="1:8" ht="13.8" x14ac:dyDescent="0.25">
      <c r="A1053" s="13"/>
      <c r="B1053" s="11"/>
      <c r="C1053" s="30"/>
      <c r="D1053" s="30"/>
      <c r="E1053" s="30"/>
      <c r="F1053" s="13"/>
      <c r="G1053" s="13"/>
      <c r="H1053" s="13"/>
    </row>
    <row r="1054" spans="1:8" ht="13.8" x14ac:dyDescent="0.25">
      <c r="A1054" s="13"/>
      <c r="B1054" s="11"/>
      <c r="C1054" s="30"/>
      <c r="D1054" s="30"/>
      <c r="E1054" s="30"/>
      <c r="F1054" s="13"/>
      <c r="G1054" s="13"/>
      <c r="H1054" s="13"/>
    </row>
    <row r="1055" spans="1:8" ht="13.8" x14ac:dyDescent="0.25">
      <c r="A1055" s="13"/>
      <c r="B1055" s="11"/>
      <c r="C1055" s="30"/>
      <c r="D1055" s="30"/>
      <c r="E1055" s="30"/>
      <c r="F1055" s="13"/>
      <c r="G1055" s="13"/>
      <c r="H1055" s="13"/>
    </row>
    <row r="1056" spans="1:8" ht="13.8" x14ac:dyDescent="0.25">
      <c r="A1056" s="13"/>
      <c r="B1056" s="11"/>
      <c r="C1056" s="30"/>
      <c r="D1056" s="30"/>
      <c r="E1056" s="30"/>
      <c r="F1056" s="13"/>
      <c r="G1056" s="13"/>
      <c r="H1056" s="13"/>
    </row>
    <row r="1057" spans="1:8" ht="13.8" x14ac:dyDescent="0.25">
      <c r="A1057" s="13"/>
      <c r="B1057" s="11"/>
      <c r="C1057" s="30"/>
      <c r="D1057" s="30"/>
      <c r="E1057" s="30"/>
      <c r="F1057" s="13"/>
      <c r="G1057" s="13"/>
      <c r="H1057" s="13"/>
    </row>
    <row r="1058" spans="1:8" ht="13.8" x14ac:dyDescent="0.25">
      <c r="A1058" s="13"/>
      <c r="B1058" s="11"/>
      <c r="C1058" s="30"/>
      <c r="D1058" s="30"/>
      <c r="E1058" s="30"/>
      <c r="F1058" s="13"/>
      <c r="G1058" s="13"/>
      <c r="H1058" s="13"/>
    </row>
    <row r="1059" spans="1:8" ht="13.8" x14ac:dyDescent="0.25">
      <c r="A1059" s="13"/>
      <c r="B1059" s="11"/>
      <c r="C1059" s="30"/>
      <c r="D1059" s="30"/>
      <c r="E1059" s="30"/>
      <c r="F1059" s="13"/>
      <c r="G1059" s="13"/>
      <c r="H1059" s="13"/>
    </row>
    <row r="1060" spans="1:8" ht="13.8" x14ac:dyDescent="0.25">
      <c r="A1060" s="13"/>
      <c r="B1060" s="11"/>
      <c r="C1060" s="30"/>
      <c r="D1060" s="30"/>
      <c r="E1060" s="30"/>
      <c r="F1060" s="13"/>
      <c r="G1060" s="13"/>
      <c r="H1060" s="13"/>
    </row>
    <row r="1061" spans="1:8" ht="13.8" x14ac:dyDescent="0.25">
      <c r="A1061" s="13"/>
      <c r="B1061" s="11"/>
      <c r="C1061" s="30"/>
      <c r="D1061" s="30"/>
      <c r="E1061" s="30"/>
      <c r="F1061" s="13"/>
      <c r="G1061" s="13"/>
      <c r="H1061" s="13"/>
    </row>
    <row r="1062" spans="1:8" ht="13.8" x14ac:dyDescent="0.25">
      <c r="A1062" s="13"/>
      <c r="B1062" s="11"/>
      <c r="C1062" s="30"/>
      <c r="D1062" s="30"/>
      <c r="E1062" s="30"/>
      <c r="F1062" s="13"/>
      <c r="G1062" s="13"/>
      <c r="H1062" s="13"/>
    </row>
    <row r="1063" spans="1:8" ht="13.8" x14ac:dyDescent="0.25">
      <c r="A1063" s="13"/>
      <c r="B1063" s="11"/>
      <c r="C1063" s="30"/>
      <c r="D1063" s="30"/>
      <c r="E1063" s="30"/>
      <c r="F1063" s="13"/>
      <c r="G1063" s="13"/>
      <c r="H1063" s="13"/>
    </row>
    <row r="1064" spans="1:8" ht="13.8" x14ac:dyDescent="0.25">
      <c r="A1064" s="13"/>
      <c r="B1064" s="11"/>
      <c r="C1064" s="30"/>
      <c r="D1064" s="30"/>
      <c r="E1064" s="30"/>
      <c r="F1064" s="13"/>
      <c r="G1064" s="13"/>
      <c r="H1064" s="13"/>
    </row>
    <row r="1065" spans="1:8" ht="13.8" x14ac:dyDescent="0.25">
      <c r="A1065" s="13"/>
      <c r="B1065" s="11"/>
      <c r="C1065" s="30"/>
      <c r="D1065" s="30"/>
      <c r="E1065" s="30"/>
      <c r="F1065" s="13"/>
      <c r="G1065" s="13"/>
      <c r="H1065" s="13"/>
    </row>
    <row r="1066" spans="1:8" ht="13.8" x14ac:dyDescent="0.25">
      <c r="A1066" s="13"/>
      <c r="B1066" s="11"/>
      <c r="C1066" s="30"/>
      <c r="D1066" s="30"/>
      <c r="E1066" s="30"/>
      <c r="F1066" s="13"/>
      <c r="G1066" s="13"/>
      <c r="H1066" s="13"/>
    </row>
    <row r="1067" spans="1:8" ht="13.8" x14ac:dyDescent="0.25">
      <c r="A1067" s="13"/>
      <c r="B1067" s="11"/>
      <c r="C1067" s="30"/>
      <c r="D1067" s="30"/>
      <c r="E1067" s="30"/>
      <c r="F1067" s="13"/>
      <c r="G1067" s="13"/>
      <c r="H1067" s="13"/>
    </row>
    <row r="1068" spans="1:8" ht="13.8" x14ac:dyDescent="0.25">
      <c r="A1068" s="13"/>
      <c r="B1068" s="11"/>
      <c r="C1068" s="30"/>
      <c r="D1068" s="30"/>
      <c r="E1068" s="30"/>
      <c r="F1068" s="13"/>
      <c r="G1068" s="13"/>
      <c r="H1068" s="13"/>
    </row>
    <row r="1069" spans="1:8" ht="13.8" x14ac:dyDescent="0.25">
      <c r="A1069" s="13"/>
      <c r="B1069" s="11"/>
      <c r="C1069" s="30"/>
      <c r="D1069" s="30"/>
      <c r="E1069" s="30"/>
      <c r="F1069" s="13"/>
      <c r="G1069" s="13"/>
      <c r="H1069" s="13"/>
    </row>
    <row r="1070" spans="1:8" ht="13.8" x14ac:dyDescent="0.25">
      <c r="A1070" s="13"/>
      <c r="B1070" s="11"/>
      <c r="C1070" s="30"/>
      <c r="D1070" s="30"/>
      <c r="E1070" s="30"/>
      <c r="F1070" s="13"/>
      <c r="G1070" s="13"/>
      <c r="H1070" s="13"/>
    </row>
    <row r="1071" spans="1:8" ht="13.8" x14ac:dyDescent="0.25">
      <c r="A1071" s="13"/>
      <c r="B1071" s="11"/>
      <c r="C1071" s="30"/>
      <c r="D1071" s="30"/>
      <c r="E1071" s="30"/>
      <c r="F1071" s="13"/>
      <c r="G1071" s="13"/>
      <c r="H1071" s="13"/>
    </row>
    <row r="1072" spans="1:8" ht="13.8" x14ac:dyDescent="0.25">
      <c r="A1072" s="13"/>
      <c r="B1072" s="11"/>
      <c r="C1072" s="30"/>
      <c r="D1072" s="30"/>
      <c r="E1072" s="30"/>
      <c r="F1072" s="13"/>
      <c r="G1072" s="13"/>
      <c r="H1072" s="13"/>
    </row>
    <row r="1073" spans="1:8" ht="13.8" x14ac:dyDescent="0.25">
      <c r="A1073" s="13"/>
      <c r="B1073" s="11"/>
      <c r="C1073" s="30"/>
      <c r="D1073" s="30"/>
      <c r="E1073" s="30"/>
      <c r="F1073" s="13"/>
      <c r="G1073" s="13"/>
      <c r="H1073" s="13"/>
    </row>
    <row r="1074" spans="1:8" ht="13.8" x14ac:dyDescent="0.25">
      <c r="A1074" s="13"/>
      <c r="B1074" s="11"/>
      <c r="C1074" s="30"/>
      <c r="D1074" s="30"/>
      <c r="E1074" s="30"/>
      <c r="F1074" s="13"/>
      <c r="G1074" s="13"/>
      <c r="H1074" s="13"/>
    </row>
    <row r="1075" spans="1:8" ht="13.8" x14ac:dyDescent="0.25">
      <c r="A1075" s="13"/>
      <c r="B1075" s="11"/>
      <c r="C1075" s="30"/>
      <c r="D1075" s="30"/>
      <c r="E1075" s="30"/>
      <c r="F1075" s="13"/>
      <c r="G1075" s="13"/>
      <c r="H1075" s="13"/>
    </row>
    <row r="1076" spans="1:8" ht="13.8" x14ac:dyDescent="0.25">
      <c r="A1076" s="13"/>
      <c r="B1076" s="11"/>
      <c r="C1076" s="30"/>
      <c r="D1076" s="30"/>
      <c r="E1076" s="30"/>
      <c r="F1076" s="13"/>
      <c r="G1076" s="13"/>
      <c r="H1076" s="13"/>
    </row>
    <row r="1077" spans="1:8" ht="13.8" x14ac:dyDescent="0.25">
      <c r="A1077" s="13"/>
      <c r="B1077" s="11"/>
      <c r="C1077" s="30"/>
      <c r="D1077" s="30"/>
      <c r="E1077" s="30"/>
      <c r="F1077" s="13"/>
      <c r="G1077" s="13"/>
      <c r="H1077" s="13"/>
    </row>
    <row r="1078" spans="1:8" ht="13.8" x14ac:dyDescent="0.25">
      <c r="A1078" s="13"/>
      <c r="B1078" s="11"/>
      <c r="C1078" s="30"/>
      <c r="D1078" s="30"/>
      <c r="E1078" s="30"/>
      <c r="F1078" s="13"/>
      <c r="G1078" s="13"/>
      <c r="H1078" s="13"/>
    </row>
    <row r="1079" spans="1:8" ht="13.8" x14ac:dyDescent="0.25">
      <c r="A1079" s="13"/>
      <c r="B1079" s="11"/>
      <c r="C1079" s="30"/>
      <c r="D1079" s="30"/>
      <c r="E1079" s="30"/>
      <c r="F1079" s="13"/>
      <c r="G1079" s="13"/>
      <c r="H1079" s="13"/>
    </row>
    <row r="1080" spans="1:8" ht="13.8" x14ac:dyDescent="0.25">
      <c r="A1080" s="13"/>
      <c r="B1080" s="11"/>
      <c r="C1080" s="30"/>
      <c r="D1080" s="30"/>
      <c r="E1080" s="30"/>
      <c r="F1080" s="13"/>
      <c r="G1080" s="13"/>
      <c r="H1080" s="13"/>
    </row>
    <row r="1081" spans="1:8" ht="13.8" x14ac:dyDescent="0.25">
      <c r="A1081" s="13"/>
      <c r="B1081" s="11"/>
      <c r="C1081" s="30"/>
      <c r="D1081" s="30"/>
      <c r="E1081" s="30"/>
      <c r="F1081" s="13"/>
      <c r="G1081" s="13"/>
      <c r="H1081" s="13"/>
    </row>
    <row r="1082" spans="1:8" ht="13.8" x14ac:dyDescent="0.25">
      <c r="A1082" s="13"/>
      <c r="B1082" s="11"/>
      <c r="C1082" s="30"/>
      <c r="D1082" s="30"/>
      <c r="E1082" s="30"/>
      <c r="F1082" s="13"/>
      <c r="G1082" s="13"/>
      <c r="H1082" s="13"/>
    </row>
    <row r="1083" spans="1:8" ht="13.8" x14ac:dyDescent="0.25">
      <c r="A1083" s="13"/>
      <c r="B1083" s="11"/>
      <c r="C1083" s="30"/>
      <c r="D1083" s="30"/>
      <c r="E1083" s="30"/>
      <c r="F1083" s="13"/>
      <c r="G1083" s="13"/>
      <c r="H1083" s="13"/>
    </row>
    <row r="1084" spans="1:8" ht="13.8" x14ac:dyDescent="0.25">
      <c r="A1084" s="13"/>
      <c r="B1084" s="11"/>
      <c r="C1084" s="30"/>
      <c r="D1084" s="30"/>
      <c r="E1084" s="30"/>
      <c r="F1084" s="13"/>
      <c r="G1084" s="13"/>
      <c r="H1084" s="13"/>
    </row>
    <row r="1085" spans="1:8" ht="13.8" x14ac:dyDescent="0.25">
      <c r="A1085" s="13"/>
      <c r="B1085" s="11"/>
      <c r="C1085" s="30"/>
      <c r="D1085" s="30"/>
      <c r="E1085" s="30"/>
      <c r="F1085" s="13"/>
      <c r="G1085" s="13"/>
      <c r="H1085" s="13"/>
    </row>
    <row r="1086" spans="1:8" ht="13.8" x14ac:dyDescent="0.25">
      <c r="A1086" s="13"/>
      <c r="B1086" s="11"/>
      <c r="C1086" s="30"/>
      <c r="D1086" s="30"/>
      <c r="E1086" s="30"/>
      <c r="F1086" s="13"/>
      <c r="G1086" s="13"/>
      <c r="H1086" s="13"/>
    </row>
    <row r="1087" spans="1:8" ht="13.8" x14ac:dyDescent="0.25">
      <c r="A1087" s="13"/>
      <c r="B1087" s="11"/>
      <c r="C1087" s="30"/>
      <c r="D1087" s="30"/>
      <c r="E1087" s="30"/>
      <c r="F1087" s="13"/>
      <c r="G1087" s="13"/>
      <c r="H1087" s="13"/>
    </row>
    <row r="1088" spans="1:8" ht="13.8" x14ac:dyDescent="0.25">
      <c r="A1088" s="13"/>
      <c r="B1088" s="11"/>
      <c r="C1088" s="30"/>
      <c r="D1088" s="30"/>
      <c r="E1088" s="30"/>
      <c r="F1088" s="13"/>
      <c r="G1088" s="13"/>
      <c r="H1088" s="13"/>
    </row>
    <row r="1089" spans="1:8" ht="13.8" x14ac:dyDescent="0.25">
      <c r="A1089" s="13"/>
      <c r="B1089" s="11"/>
      <c r="C1089" s="30"/>
      <c r="D1089" s="30"/>
      <c r="E1089" s="30"/>
      <c r="F1089" s="13"/>
      <c r="G1089" s="13"/>
      <c r="H1089" s="13"/>
    </row>
    <row r="1090" spans="1:8" ht="13.8" x14ac:dyDescent="0.25">
      <c r="A1090" s="13"/>
      <c r="B1090" s="11"/>
      <c r="C1090" s="30"/>
      <c r="D1090" s="30"/>
      <c r="E1090" s="30"/>
      <c r="F1090" s="13"/>
      <c r="G1090" s="13"/>
      <c r="H1090" s="13"/>
    </row>
    <row r="1091" spans="1:8" ht="13.8" x14ac:dyDescent="0.25">
      <c r="A1091" s="13"/>
      <c r="B1091" s="11"/>
      <c r="C1091" s="30"/>
      <c r="D1091" s="30"/>
      <c r="E1091" s="30"/>
      <c r="F1091" s="13"/>
      <c r="G1091" s="13"/>
      <c r="H1091" s="13"/>
    </row>
    <row r="1092" spans="1:8" ht="13.8" x14ac:dyDescent="0.25">
      <c r="A1092" s="13"/>
      <c r="B1092" s="11"/>
      <c r="C1092" s="30"/>
      <c r="D1092" s="30"/>
      <c r="E1092" s="30"/>
      <c r="F1092" s="13"/>
      <c r="G1092" s="13"/>
      <c r="H1092" s="13"/>
    </row>
    <row r="1093" spans="1:8" ht="13.8" x14ac:dyDescent="0.25">
      <c r="A1093" s="13"/>
      <c r="B1093" s="11"/>
      <c r="C1093" s="30"/>
      <c r="D1093" s="30"/>
      <c r="E1093" s="30"/>
      <c r="F1093" s="13"/>
      <c r="G1093" s="13"/>
      <c r="H1093" s="13"/>
    </row>
    <row r="1094" spans="1:8" ht="13.8" x14ac:dyDescent="0.25">
      <c r="A1094" s="13"/>
      <c r="B1094" s="11"/>
      <c r="C1094" s="30"/>
      <c r="D1094" s="30"/>
      <c r="E1094" s="30"/>
      <c r="F1094" s="13"/>
      <c r="G1094" s="13"/>
      <c r="H1094" s="13"/>
    </row>
    <row r="1095" spans="1:8" ht="13.8" x14ac:dyDescent="0.25">
      <c r="A1095" s="13"/>
      <c r="B1095" s="11"/>
      <c r="C1095" s="30"/>
      <c r="D1095" s="30"/>
      <c r="E1095" s="30"/>
      <c r="F1095" s="13"/>
      <c r="G1095" s="13"/>
      <c r="H1095" s="13"/>
    </row>
    <row r="1096" spans="1:8" ht="13.8" x14ac:dyDescent="0.25">
      <c r="A1096" s="13"/>
      <c r="B1096" s="11"/>
      <c r="C1096" s="30"/>
      <c r="D1096" s="30"/>
      <c r="E1096" s="30"/>
      <c r="F1096" s="13"/>
      <c r="G1096" s="13"/>
      <c r="H1096" s="13"/>
    </row>
    <row r="1097" spans="1:8" ht="13.8" x14ac:dyDescent="0.25">
      <c r="A1097" s="13"/>
      <c r="B1097" s="11"/>
      <c r="C1097" s="30"/>
      <c r="D1097" s="30"/>
      <c r="E1097" s="30"/>
      <c r="F1097" s="13"/>
      <c r="G1097" s="13"/>
      <c r="H1097" s="13"/>
    </row>
    <row r="1098" spans="1:8" ht="13.8" x14ac:dyDescent="0.25">
      <c r="A1098" s="13"/>
      <c r="B1098" s="11"/>
      <c r="C1098" s="30"/>
      <c r="D1098" s="30"/>
      <c r="E1098" s="30"/>
      <c r="F1098" s="13"/>
      <c r="G1098" s="13"/>
      <c r="H1098" s="13"/>
    </row>
    <row r="1099" spans="1:8" ht="13.8" x14ac:dyDescent="0.25">
      <c r="A1099" s="13"/>
      <c r="B1099" s="11"/>
      <c r="C1099" s="30"/>
      <c r="D1099" s="30"/>
      <c r="E1099" s="30"/>
      <c r="F1099" s="13"/>
      <c r="G1099" s="13"/>
      <c r="H1099" s="13"/>
    </row>
    <row r="1100" spans="1:8" ht="13.8" x14ac:dyDescent="0.25">
      <c r="A1100" s="13"/>
      <c r="B1100" s="11"/>
      <c r="C1100" s="30"/>
      <c r="D1100" s="30"/>
      <c r="E1100" s="30"/>
      <c r="F1100" s="13"/>
      <c r="G1100" s="13"/>
      <c r="H1100" s="13"/>
    </row>
    <row r="1101" spans="1:8" ht="13.8" x14ac:dyDescent="0.25">
      <c r="A1101" s="13"/>
      <c r="B1101" s="11"/>
      <c r="C1101" s="30"/>
      <c r="D1101" s="30"/>
      <c r="E1101" s="30"/>
      <c r="F1101" s="13"/>
      <c r="G1101" s="13"/>
      <c r="H1101" s="13"/>
    </row>
    <row r="1102" spans="1:8" ht="13.8" x14ac:dyDescent="0.25">
      <c r="A1102" s="13"/>
      <c r="B1102" s="11"/>
      <c r="C1102" s="30"/>
      <c r="D1102" s="30"/>
      <c r="E1102" s="30"/>
      <c r="F1102" s="13"/>
      <c r="G1102" s="13"/>
      <c r="H1102" s="13"/>
    </row>
    <row r="1103" spans="1:8" ht="13.8" x14ac:dyDescent="0.25">
      <c r="A1103" s="13"/>
      <c r="B1103" s="11"/>
      <c r="C1103" s="30"/>
      <c r="D1103" s="30"/>
      <c r="E1103" s="30"/>
      <c r="F1103" s="13"/>
      <c r="G1103" s="13"/>
      <c r="H1103" s="13"/>
    </row>
    <row r="1104" spans="1:8" ht="13.8" x14ac:dyDescent="0.25">
      <c r="A1104" s="13"/>
      <c r="B1104" s="11"/>
      <c r="C1104" s="30"/>
      <c r="D1104" s="30"/>
      <c r="E1104" s="30"/>
      <c r="F1104" s="13"/>
      <c r="G1104" s="13"/>
      <c r="H1104" s="13"/>
    </row>
    <row r="1105" spans="1:8" ht="13.8" x14ac:dyDescent="0.25">
      <c r="A1105" s="13"/>
      <c r="B1105" s="11"/>
      <c r="C1105" s="30"/>
      <c r="D1105" s="30"/>
      <c r="E1105" s="30"/>
      <c r="F1105" s="13"/>
      <c r="G1105" s="13"/>
      <c r="H1105" s="13"/>
    </row>
    <row r="1106" spans="1:8" ht="13.8" x14ac:dyDescent="0.25">
      <c r="A1106" s="13"/>
      <c r="B1106" s="11"/>
      <c r="C1106" s="30"/>
      <c r="D1106" s="30"/>
      <c r="E1106" s="30"/>
      <c r="F1106" s="13"/>
      <c r="G1106" s="13"/>
      <c r="H1106" s="13"/>
    </row>
    <row r="1107" spans="1:8" ht="13.8" x14ac:dyDescent="0.25">
      <c r="A1107" s="13"/>
      <c r="B1107" s="11"/>
      <c r="C1107" s="30"/>
      <c r="D1107" s="30"/>
      <c r="E1107" s="30"/>
      <c r="F1107" s="13"/>
      <c r="G1107" s="13"/>
      <c r="H1107" s="13"/>
    </row>
    <row r="1108" spans="1:8" ht="13.8" x14ac:dyDescent="0.25">
      <c r="A1108" s="13"/>
      <c r="B1108" s="11"/>
      <c r="C1108" s="30"/>
      <c r="D1108" s="30"/>
      <c r="E1108" s="30"/>
      <c r="F1108" s="13"/>
      <c r="G1108" s="13"/>
      <c r="H1108" s="13"/>
    </row>
    <row r="1109" spans="1:8" ht="13.8" x14ac:dyDescent="0.25">
      <c r="A1109" s="13"/>
      <c r="B1109" s="11"/>
      <c r="C1109" s="30"/>
      <c r="D1109" s="30"/>
      <c r="E1109" s="30"/>
      <c r="F1109" s="13"/>
      <c r="G1109" s="13"/>
      <c r="H1109" s="13"/>
    </row>
    <row r="1110" spans="1:8" ht="13.8" x14ac:dyDescent="0.25">
      <c r="A1110" s="13"/>
      <c r="B1110" s="11"/>
      <c r="C1110" s="30"/>
      <c r="D1110" s="30"/>
      <c r="E1110" s="30"/>
      <c r="F1110" s="13"/>
      <c r="G1110" s="13"/>
      <c r="H1110" s="13"/>
    </row>
    <row r="1111" spans="1:8" ht="13.8" x14ac:dyDescent="0.25">
      <c r="A1111" s="13"/>
      <c r="B1111" s="11"/>
      <c r="C1111" s="30"/>
      <c r="D1111" s="30"/>
      <c r="E1111" s="30"/>
      <c r="F1111" s="13"/>
      <c r="G1111" s="13"/>
      <c r="H1111" s="13"/>
    </row>
    <row r="1112" spans="1:8" ht="13.8" x14ac:dyDescent="0.25">
      <c r="A1112" s="13"/>
      <c r="B1112" s="11"/>
      <c r="C1112" s="30"/>
      <c r="D1112" s="30"/>
      <c r="E1112" s="30"/>
      <c r="F1112" s="13"/>
      <c r="G1112" s="13"/>
      <c r="H1112" s="13"/>
    </row>
    <row r="1113" spans="1:8" ht="13.8" x14ac:dyDescent="0.25">
      <c r="A1113" s="13"/>
      <c r="B1113" s="11"/>
      <c r="C1113" s="30"/>
      <c r="D1113" s="30"/>
      <c r="E1113" s="30"/>
      <c r="F1113" s="13"/>
      <c r="G1113" s="13"/>
      <c r="H1113" s="13"/>
    </row>
    <row r="1114" spans="1:8" ht="13.8" x14ac:dyDescent="0.25">
      <c r="A1114" s="13"/>
      <c r="B1114" s="11"/>
      <c r="C1114" s="30"/>
      <c r="D1114" s="30"/>
      <c r="E1114" s="30"/>
      <c r="F1114" s="13"/>
      <c r="G1114" s="13"/>
      <c r="H1114" s="13"/>
    </row>
    <row r="1115" spans="1:8" ht="13.8" x14ac:dyDescent="0.25">
      <c r="A1115" s="13"/>
      <c r="B1115" s="11"/>
      <c r="C1115" s="30"/>
      <c r="D1115" s="30"/>
      <c r="E1115" s="30"/>
      <c r="F1115" s="13"/>
      <c r="G1115" s="13"/>
      <c r="H1115" s="13"/>
    </row>
    <row r="1116" spans="1:8" ht="13.8" x14ac:dyDescent="0.25">
      <c r="A1116" s="13"/>
      <c r="B1116" s="11"/>
      <c r="C1116" s="30"/>
      <c r="D1116" s="30"/>
      <c r="E1116" s="30"/>
      <c r="F1116" s="13"/>
      <c r="G1116" s="13"/>
      <c r="H1116" s="13"/>
    </row>
    <row r="1117" spans="1:8" ht="13.8" x14ac:dyDescent="0.25">
      <c r="A1117" s="13"/>
      <c r="B1117" s="11"/>
      <c r="C1117" s="30"/>
      <c r="D1117" s="30"/>
      <c r="E1117" s="30"/>
      <c r="F1117" s="13"/>
      <c r="G1117" s="13"/>
      <c r="H1117" s="13"/>
    </row>
    <row r="1118" spans="1:8" ht="13.8" x14ac:dyDescent="0.25">
      <c r="A1118" s="13"/>
      <c r="B1118" s="11"/>
      <c r="C1118" s="30"/>
      <c r="D1118" s="30"/>
      <c r="E1118" s="30"/>
      <c r="F1118" s="13"/>
      <c r="G1118" s="13"/>
      <c r="H1118" s="13"/>
    </row>
    <row r="1119" spans="1:8" ht="13.8" x14ac:dyDescent="0.25">
      <c r="A1119" s="13"/>
      <c r="B1119" s="11"/>
      <c r="C1119" s="30"/>
      <c r="D1119" s="30"/>
      <c r="E1119" s="30"/>
      <c r="F1119" s="13"/>
      <c r="G1119" s="13"/>
      <c r="H1119" s="13"/>
    </row>
    <row r="1120" spans="1:8" ht="13.8" x14ac:dyDescent="0.25">
      <c r="A1120" s="13"/>
      <c r="B1120" s="11"/>
      <c r="C1120" s="30"/>
      <c r="D1120" s="30"/>
      <c r="E1120" s="30"/>
      <c r="F1120" s="13"/>
      <c r="G1120" s="13"/>
      <c r="H1120" s="13"/>
    </row>
    <row r="1121" spans="1:8" ht="13.8" x14ac:dyDescent="0.25">
      <c r="A1121" s="13"/>
      <c r="B1121" s="11"/>
      <c r="C1121" s="30"/>
      <c r="D1121" s="30"/>
      <c r="E1121" s="30"/>
      <c r="F1121" s="13"/>
      <c r="G1121" s="13"/>
      <c r="H1121" s="13"/>
    </row>
    <row r="1122" spans="1:8" ht="13.8" x14ac:dyDescent="0.25">
      <c r="A1122" s="13"/>
      <c r="B1122" s="11"/>
      <c r="C1122" s="30"/>
      <c r="D1122" s="30"/>
      <c r="E1122" s="30"/>
      <c r="F1122" s="13"/>
      <c r="G1122" s="13"/>
      <c r="H1122" s="13"/>
    </row>
    <row r="1123" spans="1:8" ht="13.8" x14ac:dyDescent="0.25">
      <c r="A1123" s="13"/>
      <c r="B1123" s="11"/>
      <c r="C1123" s="30"/>
      <c r="D1123" s="30"/>
      <c r="E1123" s="30"/>
      <c r="F1123" s="13"/>
      <c r="G1123" s="13"/>
      <c r="H1123" s="13"/>
    </row>
    <row r="1124" spans="1:8" ht="13.8" x14ac:dyDescent="0.25">
      <c r="A1124" s="13"/>
      <c r="B1124" s="11"/>
      <c r="C1124" s="30"/>
      <c r="D1124" s="30"/>
      <c r="E1124" s="30"/>
      <c r="F1124" s="13"/>
      <c r="G1124" s="13"/>
      <c r="H1124" s="13"/>
    </row>
    <row r="1125" spans="1:8" ht="13.8" x14ac:dyDescent="0.25">
      <c r="A1125" s="13"/>
      <c r="B1125" s="11"/>
      <c r="C1125" s="30"/>
      <c r="D1125" s="30"/>
      <c r="E1125" s="30"/>
      <c r="F1125" s="13"/>
      <c r="G1125" s="13"/>
      <c r="H1125" s="13"/>
    </row>
    <row r="1126" spans="1:8" ht="13.8" x14ac:dyDescent="0.25">
      <c r="A1126" s="13"/>
      <c r="B1126" s="11"/>
      <c r="C1126" s="30"/>
      <c r="D1126" s="30"/>
      <c r="E1126" s="30"/>
      <c r="F1126" s="13"/>
      <c r="G1126" s="13"/>
      <c r="H1126" s="13"/>
    </row>
    <row r="1127" spans="1:8" ht="13.8" x14ac:dyDescent="0.25">
      <c r="A1127" s="13"/>
      <c r="B1127" s="11"/>
      <c r="C1127" s="30"/>
      <c r="D1127" s="30"/>
      <c r="E1127" s="30"/>
      <c r="F1127" s="13"/>
      <c r="G1127" s="13"/>
      <c r="H1127" s="13"/>
    </row>
    <row r="1128" spans="1:8" ht="13.8" x14ac:dyDescent="0.25">
      <c r="A1128" s="13"/>
      <c r="B1128" s="11"/>
      <c r="C1128" s="30"/>
      <c r="D1128" s="30"/>
      <c r="E1128" s="30"/>
      <c r="F1128" s="13"/>
      <c r="G1128" s="13"/>
      <c r="H1128" s="13"/>
    </row>
    <row r="1129" spans="1:8" ht="13.8" x14ac:dyDescent="0.25">
      <c r="A1129" s="13"/>
      <c r="B1129" s="11"/>
      <c r="C1129" s="30"/>
      <c r="D1129" s="30"/>
      <c r="E1129" s="30"/>
      <c r="F1129" s="13"/>
      <c r="G1129" s="13"/>
      <c r="H1129" s="13"/>
    </row>
    <row r="1130" spans="1:8" ht="13.8" x14ac:dyDescent="0.25">
      <c r="A1130" s="13"/>
      <c r="B1130" s="11"/>
      <c r="C1130" s="30"/>
      <c r="D1130" s="30"/>
      <c r="E1130" s="30"/>
      <c r="F1130" s="13"/>
      <c r="G1130" s="13"/>
      <c r="H1130" s="13"/>
    </row>
    <row r="1131" spans="1:8" ht="13.8" x14ac:dyDescent="0.25">
      <c r="A1131" s="13"/>
      <c r="B1131" s="11"/>
      <c r="C1131" s="30"/>
      <c r="D1131" s="30"/>
      <c r="E1131" s="30"/>
      <c r="F1131" s="13"/>
      <c r="G1131" s="13"/>
      <c r="H1131" s="13"/>
    </row>
    <row r="1132" spans="1:8" ht="13.8" x14ac:dyDescent="0.25">
      <c r="A1132" s="13"/>
      <c r="B1132" s="11"/>
      <c r="C1132" s="30"/>
      <c r="D1132" s="30"/>
      <c r="E1132" s="30"/>
      <c r="F1132" s="13"/>
      <c r="G1132" s="13"/>
      <c r="H1132" s="13"/>
    </row>
    <row r="1133" spans="1:8" ht="13.8" x14ac:dyDescent="0.25">
      <c r="A1133" s="13"/>
      <c r="B1133" s="11"/>
      <c r="C1133" s="30"/>
      <c r="D1133" s="30"/>
      <c r="E1133" s="30"/>
      <c r="F1133" s="13"/>
      <c r="G1133" s="13"/>
      <c r="H1133" s="13"/>
    </row>
    <row r="1134" spans="1:8" ht="13.8" x14ac:dyDescent="0.25">
      <c r="A1134" s="13"/>
      <c r="B1134" s="11"/>
      <c r="C1134" s="30"/>
      <c r="D1134" s="30"/>
      <c r="E1134" s="30"/>
      <c r="F1134" s="13"/>
      <c r="G1134" s="13"/>
      <c r="H1134" s="13"/>
    </row>
    <row r="1135" spans="1:8" ht="13.8" x14ac:dyDescent="0.25">
      <c r="A1135" s="13"/>
      <c r="B1135" s="11"/>
      <c r="C1135" s="30"/>
      <c r="D1135" s="30"/>
      <c r="E1135" s="30"/>
      <c r="F1135" s="13"/>
      <c r="G1135" s="13"/>
      <c r="H1135" s="13"/>
    </row>
    <row r="1136" spans="1:8" ht="13.8" x14ac:dyDescent="0.25">
      <c r="A1136" s="13"/>
      <c r="B1136" s="11"/>
      <c r="C1136" s="30"/>
      <c r="D1136" s="30"/>
      <c r="E1136" s="30"/>
      <c r="F1136" s="13"/>
      <c r="G1136" s="13"/>
      <c r="H1136" s="13"/>
    </row>
    <row r="1137" spans="1:8" ht="13.8" x14ac:dyDescent="0.25">
      <c r="A1137" s="13"/>
      <c r="B1137" s="11"/>
      <c r="C1137" s="30"/>
      <c r="D1137" s="30"/>
      <c r="E1137" s="30"/>
      <c r="F1137" s="13"/>
      <c r="G1137" s="13"/>
      <c r="H1137" s="13"/>
    </row>
    <row r="1138" spans="1:8" ht="13.8" x14ac:dyDescent="0.25">
      <c r="A1138" s="13"/>
      <c r="B1138" s="11"/>
      <c r="C1138" s="30"/>
      <c r="D1138" s="30"/>
      <c r="E1138" s="30"/>
      <c r="F1138" s="13"/>
      <c r="G1138" s="13"/>
      <c r="H1138" s="13"/>
    </row>
    <row r="1139" spans="1:8" ht="13.8" x14ac:dyDescent="0.25">
      <c r="A1139" s="13"/>
      <c r="B1139" s="11"/>
      <c r="C1139" s="30"/>
      <c r="D1139" s="30"/>
      <c r="E1139" s="30"/>
      <c r="F1139" s="13"/>
      <c r="G1139" s="13"/>
      <c r="H1139" s="13"/>
    </row>
    <row r="1140" spans="1:8" ht="13.8" x14ac:dyDescent="0.25">
      <c r="A1140" s="13"/>
      <c r="B1140" s="11"/>
      <c r="C1140" s="30"/>
      <c r="D1140" s="30"/>
      <c r="E1140" s="30"/>
      <c r="F1140" s="13"/>
      <c r="G1140" s="13"/>
      <c r="H1140" s="13"/>
    </row>
    <row r="1141" spans="1:8" ht="13.8" x14ac:dyDescent="0.25">
      <c r="A1141" s="13"/>
      <c r="B1141" s="11"/>
      <c r="C1141" s="30"/>
      <c r="D1141" s="30"/>
      <c r="E1141" s="30"/>
      <c r="F1141" s="13"/>
      <c r="G1141" s="13"/>
      <c r="H1141" s="13"/>
    </row>
    <row r="1142" spans="1:8" ht="13.8" x14ac:dyDescent="0.25">
      <c r="A1142" s="13"/>
      <c r="B1142" s="11"/>
      <c r="C1142" s="30"/>
      <c r="D1142" s="30"/>
      <c r="E1142" s="30"/>
      <c r="F1142" s="13"/>
      <c r="G1142" s="13"/>
      <c r="H1142" s="13"/>
    </row>
    <row r="1143" spans="1:8" ht="13.8" x14ac:dyDescent="0.25">
      <c r="A1143" s="13"/>
      <c r="B1143" s="11"/>
      <c r="C1143" s="30"/>
      <c r="D1143" s="30"/>
      <c r="E1143" s="30"/>
      <c r="F1143" s="13"/>
      <c r="G1143" s="13"/>
      <c r="H1143" s="13"/>
    </row>
    <row r="1144" spans="1:8" ht="13.8" x14ac:dyDescent="0.25">
      <c r="A1144" s="13"/>
      <c r="B1144" s="11"/>
      <c r="C1144" s="30"/>
      <c r="D1144" s="30"/>
      <c r="E1144" s="30"/>
      <c r="F1144" s="13"/>
      <c r="G1144" s="13"/>
      <c r="H1144" s="13"/>
    </row>
    <row r="1145" spans="1:8" ht="13.8" x14ac:dyDescent="0.25">
      <c r="A1145" s="13"/>
      <c r="B1145" s="11"/>
      <c r="C1145" s="30"/>
      <c r="D1145" s="30"/>
      <c r="E1145" s="30"/>
      <c r="F1145" s="13"/>
      <c r="G1145" s="13"/>
      <c r="H1145" s="13"/>
    </row>
    <row r="1146" spans="1:8" ht="13.8" x14ac:dyDescent="0.25">
      <c r="A1146" s="13"/>
      <c r="B1146" s="11"/>
      <c r="C1146" s="30"/>
      <c r="D1146" s="30"/>
      <c r="E1146" s="30"/>
      <c r="F1146" s="13"/>
      <c r="G1146" s="13"/>
      <c r="H1146" s="13"/>
    </row>
    <row r="1147" spans="1:8" ht="13.8" x14ac:dyDescent="0.25">
      <c r="A1147" s="13"/>
      <c r="B1147" s="11"/>
      <c r="C1147" s="30"/>
      <c r="D1147" s="30"/>
      <c r="E1147" s="30"/>
      <c r="F1147" s="13"/>
      <c r="G1147" s="13"/>
      <c r="H1147" s="13"/>
    </row>
    <row r="1148" spans="1:8" ht="13.8" x14ac:dyDescent="0.25">
      <c r="A1148" s="13"/>
      <c r="B1148" s="11"/>
      <c r="C1148" s="30"/>
      <c r="D1148" s="30"/>
      <c r="E1148" s="30"/>
      <c r="F1148" s="13"/>
      <c r="G1148" s="13"/>
      <c r="H1148" s="13"/>
    </row>
    <row r="1149" spans="1:8" ht="13.8" x14ac:dyDescent="0.25">
      <c r="A1149" s="13"/>
      <c r="B1149" s="11"/>
      <c r="C1149" s="30"/>
      <c r="D1149" s="30"/>
      <c r="E1149" s="30"/>
      <c r="F1149" s="13"/>
      <c r="G1149" s="13"/>
      <c r="H1149" s="13"/>
    </row>
    <row r="1150" spans="1:8" ht="13.8" x14ac:dyDescent="0.25">
      <c r="A1150" s="13"/>
      <c r="B1150" s="11"/>
      <c r="C1150" s="30"/>
      <c r="D1150" s="30"/>
      <c r="E1150" s="30"/>
      <c r="F1150" s="13"/>
      <c r="G1150" s="13"/>
      <c r="H1150" s="13"/>
    </row>
    <row r="1151" spans="1:8" ht="13.8" x14ac:dyDescent="0.25">
      <c r="A1151" s="13"/>
      <c r="B1151" s="11"/>
      <c r="C1151" s="30"/>
      <c r="D1151" s="30"/>
      <c r="E1151" s="30"/>
      <c r="F1151" s="13"/>
      <c r="G1151" s="13"/>
      <c r="H1151" s="13"/>
    </row>
    <row r="1152" spans="1:8" ht="13.8" x14ac:dyDescent="0.25">
      <c r="A1152" s="13"/>
      <c r="B1152" s="11"/>
      <c r="C1152" s="30"/>
      <c r="D1152" s="30"/>
      <c r="E1152" s="30"/>
      <c r="F1152" s="13"/>
      <c r="G1152" s="13"/>
      <c r="H1152" s="13"/>
    </row>
    <row r="1153" spans="1:8" ht="13.8" x14ac:dyDescent="0.25">
      <c r="A1153" s="13"/>
      <c r="B1153" s="11"/>
      <c r="C1153" s="30"/>
      <c r="D1153" s="30"/>
      <c r="E1153" s="30"/>
      <c r="F1153" s="13"/>
      <c r="G1153" s="13"/>
      <c r="H1153" s="13"/>
    </row>
    <row r="1154" spans="1:8" ht="13.8" x14ac:dyDescent="0.25">
      <c r="A1154" s="13"/>
      <c r="B1154" s="11"/>
      <c r="C1154" s="30"/>
      <c r="D1154" s="30"/>
      <c r="E1154" s="30"/>
      <c r="F1154" s="13"/>
      <c r="G1154" s="13"/>
      <c r="H1154" s="13"/>
    </row>
    <row r="1155" spans="1:8" ht="13.8" x14ac:dyDescent="0.25">
      <c r="A1155" s="13"/>
      <c r="B1155" s="11"/>
      <c r="C1155" s="30"/>
      <c r="D1155" s="30"/>
      <c r="E1155" s="30"/>
      <c r="F1155" s="13"/>
      <c r="G1155" s="13"/>
      <c r="H1155" s="13"/>
    </row>
    <row r="1156" spans="1:8" ht="13.8" x14ac:dyDescent="0.25">
      <c r="A1156" s="13"/>
      <c r="B1156" s="11"/>
      <c r="C1156" s="30"/>
      <c r="D1156" s="30"/>
      <c r="E1156" s="30"/>
      <c r="F1156" s="13"/>
      <c r="G1156" s="13"/>
      <c r="H1156" s="13"/>
    </row>
    <row r="1157" spans="1:8" ht="13.8" x14ac:dyDescent="0.25">
      <c r="A1157" s="13"/>
      <c r="B1157" s="11"/>
      <c r="C1157" s="30"/>
      <c r="D1157" s="30"/>
      <c r="E1157" s="30"/>
      <c r="F1157" s="13"/>
      <c r="G1157" s="13"/>
      <c r="H1157" s="13"/>
    </row>
    <row r="1158" spans="1:8" ht="13.8" x14ac:dyDescent="0.25">
      <c r="A1158" s="13"/>
      <c r="B1158" s="11"/>
      <c r="C1158" s="30"/>
      <c r="D1158" s="30"/>
      <c r="E1158" s="30"/>
      <c r="F1158" s="13"/>
      <c r="G1158" s="13"/>
      <c r="H1158" s="13"/>
    </row>
    <row r="1159" spans="1:8" ht="13.8" x14ac:dyDescent="0.25">
      <c r="A1159" s="13"/>
      <c r="B1159" s="11"/>
      <c r="C1159" s="30"/>
      <c r="D1159" s="30"/>
      <c r="E1159" s="30"/>
      <c r="F1159" s="13"/>
      <c r="G1159" s="13"/>
      <c r="H1159" s="13"/>
    </row>
    <row r="1160" spans="1:8" ht="13.8" x14ac:dyDescent="0.25">
      <c r="A1160" s="13"/>
      <c r="B1160" s="11"/>
      <c r="C1160" s="30"/>
      <c r="D1160" s="30"/>
      <c r="E1160" s="30"/>
      <c r="F1160" s="13"/>
      <c r="G1160" s="13"/>
      <c r="H1160" s="13"/>
    </row>
    <row r="1161" spans="1:8" ht="13.8" x14ac:dyDescent="0.25">
      <c r="A1161" s="13"/>
      <c r="B1161" s="11"/>
      <c r="C1161" s="30"/>
      <c r="D1161" s="30"/>
      <c r="E1161" s="30"/>
      <c r="F1161" s="13"/>
      <c r="G1161" s="13"/>
      <c r="H1161" s="13"/>
    </row>
    <row r="1162" spans="1:8" ht="13.8" x14ac:dyDescent="0.25">
      <c r="A1162" s="13"/>
      <c r="B1162" s="11"/>
      <c r="C1162" s="30"/>
      <c r="D1162" s="30"/>
      <c r="E1162" s="30"/>
      <c r="F1162" s="13"/>
      <c r="G1162" s="13"/>
      <c r="H1162" s="13"/>
    </row>
    <row r="1163" spans="1:8" ht="13.8" x14ac:dyDescent="0.25">
      <c r="A1163" s="13"/>
      <c r="B1163" s="11"/>
      <c r="C1163" s="30"/>
      <c r="D1163" s="30"/>
      <c r="E1163" s="30"/>
      <c r="F1163" s="13"/>
      <c r="G1163" s="13"/>
      <c r="H1163" s="13"/>
    </row>
    <row r="1164" spans="1:8" ht="13.8" x14ac:dyDescent="0.25">
      <c r="A1164" s="13"/>
      <c r="B1164" s="11"/>
      <c r="C1164" s="30"/>
      <c r="D1164" s="30"/>
      <c r="E1164" s="30"/>
      <c r="F1164" s="13"/>
      <c r="G1164" s="13"/>
      <c r="H1164" s="13"/>
    </row>
    <row r="1165" spans="1:8" ht="13.8" x14ac:dyDescent="0.25">
      <c r="A1165" s="13"/>
      <c r="B1165" s="11"/>
      <c r="C1165" s="30"/>
      <c r="D1165" s="30"/>
      <c r="E1165" s="30"/>
      <c r="F1165" s="13"/>
      <c r="G1165" s="13"/>
      <c r="H1165" s="13"/>
    </row>
    <row r="1166" spans="1:8" ht="13.8" x14ac:dyDescent="0.25">
      <c r="A1166" s="13"/>
      <c r="B1166" s="11"/>
      <c r="C1166" s="30"/>
      <c r="D1166" s="30"/>
      <c r="E1166" s="30"/>
      <c r="F1166" s="13"/>
      <c r="G1166" s="13"/>
      <c r="H1166" s="13"/>
    </row>
    <row r="1167" spans="1:8" ht="13.8" x14ac:dyDescent="0.25">
      <c r="A1167" s="13"/>
      <c r="B1167" s="11"/>
      <c r="C1167" s="30"/>
      <c r="D1167" s="30"/>
      <c r="E1167" s="30"/>
      <c r="F1167" s="13"/>
      <c r="G1167" s="13"/>
      <c r="H1167" s="13"/>
    </row>
    <row r="1168" spans="1:8" ht="13.8" x14ac:dyDescent="0.25">
      <c r="A1168" s="13"/>
      <c r="B1168" s="11"/>
      <c r="C1168" s="30"/>
      <c r="D1168" s="30"/>
      <c r="E1168" s="30"/>
      <c r="F1168" s="13"/>
      <c r="G1168" s="13"/>
      <c r="H1168" s="13"/>
    </row>
    <row r="1169" spans="1:8" ht="13.8" x14ac:dyDescent="0.25">
      <c r="A1169" s="13"/>
      <c r="B1169" s="11"/>
      <c r="C1169" s="30"/>
      <c r="D1169" s="30"/>
      <c r="E1169" s="30"/>
      <c r="F1169" s="13"/>
      <c r="G1169" s="13"/>
      <c r="H1169" s="13"/>
    </row>
    <row r="1170" spans="1:8" ht="13.8" x14ac:dyDescent="0.25">
      <c r="A1170" s="13"/>
      <c r="B1170" s="11"/>
      <c r="C1170" s="30"/>
      <c r="D1170" s="30"/>
      <c r="E1170" s="30"/>
      <c r="F1170" s="13"/>
      <c r="G1170" s="13"/>
      <c r="H1170" s="13"/>
    </row>
    <row r="1171" spans="1:8" ht="13.8" x14ac:dyDescent="0.25">
      <c r="A1171" s="13"/>
      <c r="B1171" s="11"/>
      <c r="C1171" s="30"/>
      <c r="D1171" s="30"/>
      <c r="E1171" s="30"/>
      <c r="F1171" s="13"/>
      <c r="G1171" s="13"/>
      <c r="H1171" s="13"/>
    </row>
    <row r="1172" spans="1:8" ht="13.8" x14ac:dyDescent="0.25">
      <c r="A1172" s="13"/>
      <c r="B1172" s="11"/>
      <c r="C1172" s="30"/>
      <c r="D1172" s="30"/>
      <c r="E1172" s="30"/>
      <c r="F1172" s="13"/>
      <c r="G1172" s="13"/>
      <c r="H1172" s="13"/>
    </row>
    <row r="1173" spans="1:8" ht="13.8" x14ac:dyDescent="0.25">
      <c r="A1173" s="13"/>
      <c r="B1173" s="11"/>
      <c r="C1173" s="30"/>
      <c r="D1173" s="30"/>
      <c r="E1173" s="30"/>
      <c r="F1173" s="13"/>
      <c r="G1173" s="13"/>
      <c r="H1173" s="13"/>
    </row>
    <row r="1174" spans="1:8" ht="13.8" x14ac:dyDescent="0.25">
      <c r="A1174" s="13"/>
      <c r="B1174" s="11"/>
      <c r="C1174" s="30"/>
      <c r="D1174" s="30"/>
      <c r="E1174" s="30"/>
      <c r="F1174" s="13"/>
      <c r="G1174" s="13"/>
      <c r="H1174" s="13"/>
    </row>
    <row r="1175" spans="1:8" ht="13.8" x14ac:dyDescent="0.25">
      <c r="A1175" s="13"/>
      <c r="B1175" s="11"/>
      <c r="C1175" s="30"/>
      <c r="D1175" s="30"/>
      <c r="E1175" s="30"/>
      <c r="F1175" s="13"/>
      <c r="G1175" s="13"/>
      <c r="H1175" s="13"/>
    </row>
    <row r="1176" spans="1:8" ht="13.8" x14ac:dyDescent="0.25">
      <c r="A1176" s="13"/>
      <c r="B1176" s="11"/>
      <c r="C1176" s="30"/>
      <c r="D1176" s="30"/>
      <c r="E1176" s="30"/>
      <c r="F1176" s="13"/>
      <c r="G1176" s="13"/>
      <c r="H1176" s="13"/>
    </row>
    <row r="1177" spans="1:8" ht="13.8" x14ac:dyDescent="0.25">
      <c r="A1177" s="13"/>
      <c r="B1177" s="11"/>
      <c r="C1177" s="30"/>
      <c r="D1177" s="30"/>
      <c r="E1177" s="30"/>
      <c r="F1177" s="13"/>
      <c r="G1177" s="13"/>
      <c r="H1177" s="13"/>
    </row>
    <row r="1178" spans="1:8" ht="13.8" x14ac:dyDescent="0.25">
      <c r="A1178" s="13"/>
      <c r="B1178" s="11"/>
      <c r="C1178" s="30"/>
      <c r="D1178" s="30"/>
      <c r="E1178" s="30"/>
      <c r="F1178" s="13"/>
      <c r="G1178" s="13"/>
      <c r="H1178" s="13"/>
    </row>
    <row r="1179" spans="1:8" ht="13.8" x14ac:dyDescent="0.25">
      <c r="A1179" s="13"/>
      <c r="B1179" s="11"/>
      <c r="C1179" s="30"/>
      <c r="D1179" s="30"/>
      <c r="E1179" s="30"/>
      <c r="F1179" s="13"/>
      <c r="G1179" s="13"/>
      <c r="H1179" s="13"/>
    </row>
    <row r="1180" spans="1:8" ht="13.8" x14ac:dyDescent="0.25">
      <c r="A1180" s="13"/>
      <c r="B1180" s="11"/>
      <c r="C1180" s="30"/>
      <c r="D1180" s="30"/>
      <c r="E1180" s="30"/>
      <c r="F1180" s="13"/>
      <c r="G1180" s="13"/>
      <c r="H1180" s="13"/>
    </row>
    <row r="1181" spans="1:8" ht="13.8" x14ac:dyDescent="0.25">
      <c r="A1181" s="13"/>
      <c r="B1181" s="11"/>
      <c r="C1181" s="30"/>
      <c r="D1181" s="30"/>
      <c r="E1181" s="30"/>
      <c r="F1181" s="13"/>
      <c r="G1181" s="13"/>
      <c r="H1181" s="13"/>
    </row>
    <row r="1182" spans="1:8" ht="13.8" x14ac:dyDescent="0.25">
      <c r="A1182" s="13"/>
      <c r="B1182" s="11"/>
      <c r="C1182" s="30"/>
      <c r="D1182" s="30"/>
      <c r="E1182" s="30"/>
      <c r="F1182" s="13"/>
      <c r="G1182" s="13"/>
      <c r="H1182" s="13"/>
    </row>
    <row r="1183" spans="1:8" ht="13.8" x14ac:dyDescent="0.25">
      <c r="A1183" s="13"/>
      <c r="B1183" s="11"/>
      <c r="C1183" s="30"/>
      <c r="D1183" s="30"/>
      <c r="E1183" s="30"/>
      <c r="F1183" s="13"/>
      <c r="G1183" s="13"/>
      <c r="H1183" s="13"/>
    </row>
    <row r="1184" spans="1:8" ht="13.8" x14ac:dyDescent="0.25">
      <c r="A1184" s="13"/>
      <c r="B1184" s="11"/>
      <c r="C1184" s="30"/>
      <c r="D1184" s="30"/>
      <c r="E1184" s="30"/>
      <c r="F1184" s="13"/>
      <c r="G1184" s="13"/>
      <c r="H1184" s="13"/>
    </row>
    <row r="1185" spans="1:8" ht="13.8" x14ac:dyDescent="0.25">
      <c r="A1185" s="13"/>
      <c r="B1185" s="11"/>
      <c r="C1185" s="30"/>
      <c r="D1185" s="30"/>
      <c r="E1185" s="30"/>
      <c r="F1185" s="13"/>
      <c r="G1185" s="13"/>
      <c r="H1185" s="13"/>
    </row>
    <row r="1186" spans="1:8" ht="13.8" x14ac:dyDescent="0.25">
      <c r="A1186" s="13"/>
      <c r="B1186" s="11"/>
      <c r="C1186" s="30"/>
      <c r="D1186" s="30"/>
      <c r="E1186" s="30"/>
      <c r="F1186" s="13"/>
      <c r="G1186" s="13"/>
      <c r="H1186" s="13"/>
    </row>
    <row r="1187" spans="1:8" ht="13.8" x14ac:dyDescent="0.25">
      <c r="A1187" s="13"/>
      <c r="B1187" s="11"/>
      <c r="C1187" s="30"/>
      <c r="D1187" s="30"/>
      <c r="E1187" s="30"/>
      <c r="F1187" s="13"/>
      <c r="G1187" s="13"/>
      <c r="H1187" s="13"/>
    </row>
    <row r="1188" spans="1:8" ht="13.8" x14ac:dyDescent="0.25">
      <c r="A1188" s="13"/>
      <c r="B1188" s="11"/>
      <c r="C1188" s="30"/>
      <c r="D1188" s="30"/>
      <c r="E1188" s="30"/>
      <c r="F1188" s="13"/>
      <c r="G1188" s="13"/>
      <c r="H1188" s="13"/>
    </row>
    <row r="1189" spans="1:8" ht="13.8" x14ac:dyDescent="0.25">
      <c r="A1189" s="13"/>
      <c r="B1189" s="11"/>
      <c r="C1189" s="30"/>
      <c r="D1189" s="30"/>
      <c r="E1189" s="30"/>
      <c r="F1189" s="13"/>
      <c r="G1189" s="13"/>
      <c r="H1189" s="13"/>
    </row>
    <row r="1190" spans="1:8" ht="13.8" x14ac:dyDescent="0.25">
      <c r="A1190" s="13"/>
      <c r="B1190" s="11"/>
      <c r="C1190" s="30"/>
      <c r="D1190" s="30"/>
      <c r="E1190" s="30"/>
      <c r="F1190" s="13"/>
      <c r="G1190" s="13"/>
      <c r="H1190" s="13"/>
    </row>
    <row r="1191" spans="1:8" ht="13.8" x14ac:dyDescent="0.25">
      <c r="A1191" s="13"/>
      <c r="B1191" s="11"/>
      <c r="C1191" s="30"/>
      <c r="D1191" s="30"/>
      <c r="E1191" s="30"/>
      <c r="F1191" s="13"/>
      <c r="G1191" s="13"/>
      <c r="H1191" s="13"/>
    </row>
    <row r="1192" spans="1:8" ht="13.8" x14ac:dyDescent="0.25">
      <c r="A1192" s="13"/>
      <c r="B1192" s="11"/>
      <c r="C1192" s="30"/>
      <c r="D1192" s="30"/>
      <c r="E1192" s="30"/>
      <c r="F1192" s="13"/>
      <c r="G1192" s="13"/>
      <c r="H1192" s="13"/>
    </row>
    <row r="1193" spans="1:8" ht="13.8" x14ac:dyDescent="0.25">
      <c r="A1193" s="13"/>
      <c r="B1193" s="11"/>
      <c r="C1193" s="30"/>
      <c r="D1193" s="30"/>
      <c r="E1193" s="30"/>
      <c r="F1193" s="13"/>
      <c r="G1193" s="13"/>
      <c r="H1193" s="13"/>
    </row>
    <row r="1194" spans="1:8" ht="13.8" x14ac:dyDescent="0.25">
      <c r="A1194" s="13"/>
      <c r="B1194" s="11"/>
      <c r="C1194" s="30"/>
      <c r="D1194" s="30"/>
      <c r="E1194" s="30"/>
      <c r="F1194" s="13"/>
      <c r="G1194" s="13"/>
      <c r="H1194" s="13"/>
    </row>
    <row r="1195" spans="1:8" ht="13.8" x14ac:dyDescent="0.25">
      <c r="A1195" s="13"/>
      <c r="B1195" s="11"/>
      <c r="C1195" s="30"/>
      <c r="D1195" s="30"/>
      <c r="E1195" s="30"/>
      <c r="F1195" s="13"/>
      <c r="G1195" s="13"/>
      <c r="H1195" s="13"/>
    </row>
    <row r="1196" spans="1:8" ht="13.8" x14ac:dyDescent="0.25">
      <c r="A1196" s="13"/>
      <c r="B1196" s="11"/>
      <c r="C1196" s="30"/>
      <c r="D1196" s="30"/>
      <c r="E1196" s="30"/>
      <c r="F1196" s="13"/>
      <c r="G1196" s="13"/>
      <c r="H1196" s="13"/>
    </row>
    <row r="1197" spans="1:8" ht="13.8" x14ac:dyDescent="0.25">
      <c r="A1197" s="13"/>
      <c r="B1197" s="11"/>
      <c r="C1197" s="30"/>
      <c r="D1197" s="30"/>
      <c r="E1197" s="30"/>
      <c r="F1197" s="13"/>
      <c r="G1197" s="13"/>
      <c r="H1197" s="13"/>
    </row>
    <row r="1198" spans="1:8" ht="13.8" x14ac:dyDescent="0.25">
      <c r="A1198" s="13"/>
      <c r="B1198" s="11"/>
      <c r="C1198" s="30"/>
      <c r="D1198" s="30"/>
      <c r="E1198" s="30"/>
      <c r="F1198" s="13"/>
      <c r="G1198" s="13"/>
      <c r="H1198" s="13"/>
    </row>
    <row r="1199" spans="1:8" ht="13.8" x14ac:dyDescent="0.25">
      <c r="A1199" s="13"/>
      <c r="B1199" s="11"/>
      <c r="C1199" s="30"/>
      <c r="D1199" s="30"/>
      <c r="E1199" s="30"/>
      <c r="F1199" s="13"/>
      <c r="G1199" s="13"/>
      <c r="H1199" s="13"/>
    </row>
    <row r="1200" spans="1:8" ht="13.8" x14ac:dyDescent="0.25">
      <c r="A1200" s="13"/>
      <c r="B1200" s="11"/>
      <c r="C1200" s="30"/>
      <c r="D1200" s="30"/>
      <c r="E1200" s="30"/>
      <c r="F1200" s="13"/>
      <c r="G1200" s="13"/>
      <c r="H1200" s="13"/>
    </row>
    <row r="1201" spans="1:8" ht="13.8" x14ac:dyDescent="0.25">
      <c r="A1201" s="13"/>
      <c r="B1201" s="11"/>
      <c r="C1201" s="30"/>
      <c r="D1201" s="30"/>
      <c r="E1201" s="30"/>
      <c r="F1201" s="13"/>
      <c r="G1201" s="13"/>
      <c r="H1201" s="13"/>
    </row>
    <row r="1202" spans="1:8" ht="13.8" x14ac:dyDescent="0.25">
      <c r="A1202" s="13"/>
      <c r="B1202" s="11"/>
      <c r="C1202" s="30"/>
      <c r="D1202" s="30"/>
      <c r="E1202" s="30"/>
      <c r="F1202" s="13"/>
      <c r="G1202" s="13"/>
      <c r="H1202" s="13"/>
    </row>
    <row r="1203" spans="1:8" ht="13.8" x14ac:dyDescent="0.25">
      <c r="A1203" s="13"/>
      <c r="B1203" s="11"/>
      <c r="C1203" s="30"/>
      <c r="D1203" s="30"/>
      <c r="E1203" s="30"/>
      <c r="F1203" s="13"/>
      <c r="G1203" s="13"/>
      <c r="H1203" s="13"/>
    </row>
    <row r="1204" spans="1:8" ht="13.8" x14ac:dyDescent="0.25">
      <c r="A1204" s="13"/>
      <c r="B1204" s="11"/>
      <c r="C1204" s="30"/>
      <c r="D1204" s="30"/>
      <c r="E1204" s="30"/>
      <c r="F1204" s="13"/>
      <c r="G1204" s="13"/>
      <c r="H1204" s="13"/>
    </row>
    <row r="1205" spans="1:8" ht="13.8" x14ac:dyDescent="0.25">
      <c r="A1205" s="13"/>
      <c r="B1205" s="11"/>
      <c r="C1205" s="30"/>
      <c r="D1205" s="30"/>
      <c r="E1205" s="30"/>
      <c r="F1205" s="13"/>
      <c r="G1205" s="13"/>
      <c r="H1205" s="13"/>
    </row>
    <row r="1206" spans="1:8" ht="13.8" x14ac:dyDescent="0.25">
      <c r="A1206" s="13"/>
      <c r="B1206" s="11"/>
      <c r="C1206" s="30"/>
      <c r="D1206" s="30"/>
      <c r="E1206" s="30"/>
      <c r="F1206" s="13"/>
      <c r="G1206" s="13"/>
      <c r="H1206" s="13"/>
    </row>
    <row r="1207" spans="1:8" ht="13.8" x14ac:dyDescent="0.25">
      <c r="A1207" s="13"/>
      <c r="B1207" s="11"/>
      <c r="C1207" s="30"/>
      <c r="D1207" s="30"/>
      <c r="E1207" s="30"/>
      <c r="F1207" s="13"/>
      <c r="G1207" s="13"/>
      <c r="H1207" s="13"/>
    </row>
    <row r="1208" spans="1:8" ht="13.8" x14ac:dyDescent="0.25">
      <c r="A1208" s="13"/>
      <c r="B1208" s="11"/>
      <c r="C1208" s="30"/>
      <c r="D1208" s="30"/>
      <c r="E1208" s="30"/>
      <c r="F1208" s="13"/>
      <c r="G1208" s="13"/>
      <c r="H1208" s="13"/>
    </row>
    <row r="1209" spans="1:8" ht="13.8" x14ac:dyDescent="0.25">
      <c r="A1209" s="13"/>
      <c r="B1209" s="11"/>
      <c r="C1209" s="30"/>
      <c r="D1209" s="30"/>
      <c r="E1209" s="30"/>
      <c r="F1209" s="13"/>
      <c r="G1209" s="13"/>
      <c r="H1209" s="13"/>
    </row>
    <row r="1210" spans="1:8" ht="13.8" x14ac:dyDescent="0.25">
      <c r="A1210" s="13"/>
      <c r="B1210" s="11"/>
      <c r="C1210" s="30"/>
      <c r="D1210" s="30"/>
      <c r="E1210" s="30"/>
      <c r="F1210" s="13"/>
      <c r="G1210" s="13"/>
      <c r="H1210" s="13"/>
    </row>
    <row r="1211" spans="1:8" ht="13.8" x14ac:dyDescent="0.25">
      <c r="A1211" s="13"/>
      <c r="B1211" s="11"/>
      <c r="C1211" s="30"/>
      <c r="D1211" s="30"/>
      <c r="E1211" s="30"/>
      <c r="F1211" s="13"/>
      <c r="G1211" s="13"/>
      <c r="H1211" s="13"/>
    </row>
    <row r="1212" spans="1:8" ht="13.8" x14ac:dyDescent="0.25">
      <c r="A1212" s="13"/>
      <c r="B1212" s="11"/>
      <c r="C1212" s="30"/>
      <c r="D1212" s="30"/>
      <c r="E1212" s="30"/>
      <c r="F1212" s="13"/>
      <c r="G1212" s="13"/>
      <c r="H1212" s="13"/>
    </row>
    <row r="1213" spans="1:8" ht="13.8" x14ac:dyDescent="0.25">
      <c r="A1213" s="13"/>
      <c r="B1213" s="11"/>
      <c r="C1213" s="30"/>
      <c r="D1213" s="30"/>
      <c r="E1213" s="30"/>
      <c r="F1213" s="13"/>
      <c r="G1213" s="13"/>
      <c r="H1213" s="13"/>
    </row>
    <row r="1214" spans="1:8" ht="13.8" x14ac:dyDescent="0.25">
      <c r="A1214" s="13"/>
      <c r="B1214" s="11"/>
      <c r="C1214" s="30"/>
      <c r="D1214" s="30"/>
      <c r="E1214" s="30"/>
      <c r="F1214" s="13"/>
      <c r="G1214" s="13"/>
      <c r="H1214" s="13"/>
    </row>
    <row r="1215" spans="1:8" ht="13.8" x14ac:dyDescent="0.25">
      <c r="A1215" s="13"/>
      <c r="B1215" s="11"/>
      <c r="C1215" s="30"/>
      <c r="D1215" s="30"/>
      <c r="E1215" s="30"/>
      <c r="F1215" s="13"/>
      <c r="G1215" s="13"/>
      <c r="H1215" s="13"/>
    </row>
    <row r="1216" spans="1:8" ht="13.8" x14ac:dyDescent="0.25">
      <c r="A1216" s="13"/>
      <c r="B1216" s="11"/>
      <c r="C1216" s="30"/>
      <c r="D1216" s="30"/>
      <c r="E1216" s="30"/>
      <c r="F1216" s="13"/>
      <c r="G1216" s="13"/>
      <c r="H1216" s="13"/>
    </row>
    <row r="1217" spans="1:8" ht="13.8" x14ac:dyDescent="0.25">
      <c r="A1217" s="13"/>
      <c r="B1217" s="11"/>
      <c r="C1217" s="30"/>
      <c r="D1217" s="30"/>
      <c r="E1217" s="30"/>
      <c r="F1217" s="13"/>
      <c r="G1217" s="13"/>
      <c r="H1217" s="13"/>
    </row>
    <row r="1218" spans="1:8" ht="13.8" x14ac:dyDescent="0.25">
      <c r="A1218" s="13"/>
      <c r="B1218" s="11"/>
      <c r="C1218" s="30"/>
      <c r="D1218" s="30"/>
      <c r="E1218" s="30"/>
      <c r="F1218" s="13"/>
      <c r="G1218" s="13"/>
      <c r="H1218" s="13"/>
    </row>
    <row r="1219" spans="1:8" ht="13.8" x14ac:dyDescent="0.25">
      <c r="A1219" s="13"/>
      <c r="B1219" s="11"/>
      <c r="C1219" s="30"/>
      <c r="D1219" s="30"/>
      <c r="E1219" s="30"/>
      <c r="F1219" s="13"/>
      <c r="G1219" s="13"/>
      <c r="H1219" s="13"/>
    </row>
    <row r="1220" spans="1:8" ht="13.8" x14ac:dyDescent="0.25">
      <c r="A1220" s="13"/>
      <c r="B1220" s="11"/>
      <c r="C1220" s="30"/>
      <c r="D1220" s="30"/>
      <c r="E1220" s="30"/>
      <c r="F1220" s="13"/>
      <c r="G1220" s="13"/>
      <c r="H1220" s="13"/>
    </row>
    <row r="1221" spans="1:8" ht="13.8" x14ac:dyDescent="0.25">
      <c r="A1221" s="13"/>
      <c r="B1221" s="11"/>
      <c r="C1221" s="30"/>
      <c r="D1221" s="30"/>
      <c r="E1221" s="30"/>
      <c r="F1221" s="13"/>
      <c r="G1221" s="13"/>
      <c r="H1221" s="13"/>
    </row>
    <row r="1222" spans="1:8" ht="13.8" x14ac:dyDescent="0.25">
      <c r="A1222" s="13"/>
      <c r="B1222" s="11"/>
      <c r="C1222" s="30"/>
      <c r="D1222" s="30"/>
      <c r="E1222" s="30"/>
      <c r="F1222" s="13"/>
      <c r="G1222" s="13"/>
      <c r="H1222" s="13"/>
    </row>
    <row r="1223" spans="1:8" ht="13.8" x14ac:dyDescent="0.25">
      <c r="A1223" s="13"/>
      <c r="B1223" s="11"/>
      <c r="C1223" s="30"/>
      <c r="D1223" s="30"/>
      <c r="E1223" s="30"/>
      <c r="F1223" s="13"/>
      <c r="G1223" s="13"/>
      <c r="H1223" s="13"/>
    </row>
    <row r="1224" spans="1:8" ht="13.8" x14ac:dyDescent="0.25">
      <c r="A1224" s="13"/>
      <c r="B1224" s="11"/>
      <c r="C1224" s="30"/>
      <c r="D1224" s="30"/>
      <c r="E1224" s="30"/>
      <c r="F1224" s="13"/>
      <c r="G1224" s="13"/>
      <c r="H1224" s="13"/>
    </row>
    <row r="1225" spans="1:8" ht="13.8" x14ac:dyDescent="0.25">
      <c r="A1225" s="13"/>
      <c r="B1225" s="11"/>
      <c r="C1225" s="30"/>
      <c r="D1225" s="30"/>
      <c r="E1225" s="30"/>
      <c r="F1225" s="13"/>
      <c r="G1225" s="13"/>
      <c r="H1225" s="13"/>
    </row>
    <row r="1226" spans="1:8" ht="13.8" x14ac:dyDescent="0.25">
      <c r="A1226" s="13"/>
      <c r="B1226" s="11"/>
      <c r="C1226" s="30"/>
      <c r="D1226" s="30"/>
      <c r="E1226" s="30"/>
      <c r="F1226" s="13"/>
      <c r="G1226" s="13"/>
      <c r="H1226" s="13"/>
    </row>
    <row r="1227" spans="1:8" ht="13.8" x14ac:dyDescent="0.25">
      <c r="A1227" s="13"/>
      <c r="B1227" s="11"/>
      <c r="C1227" s="30"/>
      <c r="D1227" s="30"/>
      <c r="E1227" s="30"/>
      <c r="F1227" s="13"/>
      <c r="G1227" s="13"/>
      <c r="H1227" s="13"/>
    </row>
    <row r="1228" spans="1:8" ht="13.8" x14ac:dyDescent="0.25">
      <c r="A1228" s="13"/>
      <c r="B1228" s="11"/>
      <c r="C1228" s="30"/>
      <c r="D1228" s="30"/>
      <c r="E1228" s="30"/>
      <c r="F1228" s="13"/>
      <c r="G1228" s="13"/>
      <c r="H1228" s="13"/>
    </row>
    <row r="1229" spans="1:8" ht="13.8" x14ac:dyDescent="0.25">
      <c r="A1229" s="13"/>
      <c r="B1229" s="11"/>
      <c r="C1229" s="30"/>
      <c r="D1229" s="30"/>
      <c r="E1229" s="30"/>
      <c r="F1229" s="13"/>
      <c r="G1229" s="13"/>
      <c r="H1229" s="13"/>
    </row>
    <row r="1230" spans="1:8" ht="13.8" x14ac:dyDescent="0.25">
      <c r="A1230" s="13"/>
      <c r="B1230" s="11"/>
      <c r="C1230" s="30"/>
      <c r="D1230" s="30"/>
      <c r="E1230" s="30"/>
      <c r="F1230" s="13"/>
      <c r="G1230" s="13"/>
      <c r="H1230" s="13"/>
    </row>
    <row r="1231" spans="1:8" ht="13.8" x14ac:dyDescent="0.25">
      <c r="A1231" s="13"/>
      <c r="B1231" s="11"/>
      <c r="C1231" s="30"/>
      <c r="D1231" s="30"/>
      <c r="E1231" s="30"/>
      <c r="F1231" s="13"/>
      <c r="G1231" s="13"/>
      <c r="H1231" s="13"/>
    </row>
    <row r="1232" spans="1:8" ht="13.8" x14ac:dyDescent="0.25">
      <c r="A1232" s="13"/>
      <c r="B1232" s="11"/>
      <c r="C1232" s="30"/>
      <c r="D1232" s="30"/>
      <c r="E1232" s="30"/>
      <c r="F1232" s="13"/>
      <c r="G1232" s="13"/>
      <c r="H1232" s="13"/>
    </row>
    <row r="1233" spans="1:8" ht="13.8" x14ac:dyDescent="0.25">
      <c r="A1233" s="13"/>
      <c r="B1233" s="11"/>
      <c r="C1233" s="30"/>
      <c r="D1233" s="30"/>
      <c r="E1233" s="30"/>
      <c r="F1233" s="13"/>
      <c r="G1233" s="13"/>
      <c r="H1233" s="13"/>
    </row>
    <row r="1234" spans="1:8" ht="13.8" x14ac:dyDescent="0.25">
      <c r="A1234" s="13"/>
      <c r="B1234" s="11"/>
      <c r="C1234" s="30"/>
      <c r="D1234" s="30"/>
      <c r="E1234" s="30"/>
      <c r="F1234" s="13"/>
      <c r="G1234" s="13"/>
      <c r="H1234" s="13"/>
    </row>
    <row r="1235" spans="1:8" ht="13.8" x14ac:dyDescent="0.25">
      <c r="A1235" s="13"/>
      <c r="B1235" s="11"/>
      <c r="C1235" s="30"/>
      <c r="D1235" s="30"/>
      <c r="E1235" s="30"/>
      <c r="F1235" s="13"/>
      <c r="G1235" s="13"/>
      <c r="H1235" s="13"/>
    </row>
    <row r="1236" spans="1:8" ht="13.8" x14ac:dyDescent="0.25">
      <c r="A1236" s="13"/>
      <c r="B1236" s="11"/>
      <c r="C1236" s="30"/>
      <c r="D1236" s="30"/>
      <c r="E1236" s="30"/>
      <c r="F1236" s="13"/>
      <c r="G1236" s="13"/>
      <c r="H1236" s="13"/>
    </row>
    <row r="1237" spans="1:8" ht="13.8" x14ac:dyDescent="0.25">
      <c r="A1237" s="13"/>
      <c r="B1237" s="11"/>
      <c r="C1237" s="30"/>
      <c r="D1237" s="30"/>
      <c r="E1237" s="30"/>
      <c r="F1237" s="13"/>
      <c r="G1237" s="13"/>
      <c r="H1237" s="13"/>
    </row>
    <row r="1238" spans="1:8" ht="13.8" x14ac:dyDescent="0.25">
      <c r="A1238" s="13"/>
      <c r="B1238" s="11"/>
      <c r="C1238" s="30"/>
      <c r="D1238" s="30"/>
      <c r="E1238" s="30"/>
      <c r="F1238" s="13"/>
      <c r="G1238" s="13"/>
      <c r="H1238" s="13"/>
    </row>
    <row r="1239" spans="1:8" ht="13.8" x14ac:dyDescent="0.25">
      <c r="A1239" s="13"/>
      <c r="B1239" s="11"/>
      <c r="C1239" s="30"/>
      <c r="D1239" s="30"/>
      <c r="E1239" s="30"/>
      <c r="F1239" s="13"/>
      <c r="G1239" s="13"/>
      <c r="H1239" s="13"/>
    </row>
    <row r="1240" spans="1:8" ht="13.8" x14ac:dyDescent="0.25">
      <c r="A1240" s="13"/>
      <c r="B1240" s="11"/>
      <c r="C1240" s="30"/>
      <c r="D1240" s="30"/>
      <c r="E1240" s="30"/>
      <c r="F1240" s="13"/>
      <c r="G1240" s="13"/>
      <c r="H1240" s="13"/>
    </row>
    <row r="1241" spans="1:8" ht="13.8" x14ac:dyDescent="0.25">
      <c r="A1241" s="13"/>
      <c r="B1241" s="11"/>
      <c r="C1241" s="30"/>
      <c r="D1241" s="30"/>
      <c r="E1241" s="30"/>
      <c r="F1241" s="13"/>
      <c r="G1241" s="13"/>
      <c r="H1241" s="13"/>
    </row>
    <row r="1242" spans="1:8" ht="13.8" x14ac:dyDescent="0.25">
      <c r="A1242" s="13"/>
      <c r="B1242" s="11"/>
      <c r="C1242" s="30"/>
      <c r="D1242" s="30"/>
      <c r="E1242" s="30"/>
      <c r="F1242" s="13"/>
      <c r="G1242" s="13"/>
      <c r="H1242" s="13"/>
    </row>
    <row r="1243" spans="1:8" ht="13.8" x14ac:dyDescent="0.25">
      <c r="A1243" s="13"/>
      <c r="B1243" s="11"/>
      <c r="C1243" s="30"/>
      <c r="D1243" s="30"/>
      <c r="E1243" s="30"/>
      <c r="F1243" s="13"/>
      <c r="G1243" s="13"/>
      <c r="H1243" s="13"/>
    </row>
    <row r="1244" spans="1:8" ht="13.8" x14ac:dyDescent="0.25">
      <c r="A1244" s="13"/>
      <c r="B1244" s="11"/>
      <c r="C1244" s="30"/>
      <c r="D1244" s="30"/>
      <c r="E1244" s="30"/>
      <c r="F1244" s="13"/>
      <c r="G1244" s="13"/>
      <c r="H1244" s="13"/>
    </row>
    <row r="1245" spans="1:8" ht="13.8" x14ac:dyDescent="0.25">
      <c r="A1245" s="13"/>
      <c r="B1245" s="11"/>
      <c r="C1245" s="30"/>
      <c r="D1245" s="30"/>
      <c r="E1245" s="30"/>
      <c r="F1245" s="13"/>
      <c r="G1245" s="13"/>
      <c r="H1245" s="13"/>
    </row>
    <row r="1246" spans="1:8" ht="13.8" x14ac:dyDescent="0.25">
      <c r="A1246" s="13"/>
      <c r="B1246" s="11"/>
      <c r="C1246" s="30"/>
      <c r="D1246" s="30"/>
      <c r="E1246" s="30"/>
      <c r="F1246" s="13"/>
      <c r="G1246" s="13"/>
      <c r="H1246" s="13"/>
    </row>
    <row r="1247" spans="1:8" ht="13.8" x14ac:dyDescent="0.25">
      <c r="A1247" s="13"/>
      <c r="B1247" s="11"/>
      <c r="C1247" s="30"/>
      <c r="D1247" s="30"/>
      <c r="E1247" s="30"/>
      <c r="F1247" s="13"/>
      <c r="G1247" s="13"/>
      <c r="H1247" s="13"/>
    </row>
    <row r="1248" spans="1:8" ht="13.8" x14ac:dyDescent="0.25">
      <c r="A1248" s="13"/>
      <c r="B1248" s="11"/>
      <c r="C1248" s="30"/>
      <c r="D1248" s="30"/>
      <c r="E1248" s="30"/>
      <c r="F1248" s="13"/>
      <c r="G1248" s="13"/>
      <c r="H1248" s="13"/>
    </row>
    <row r="1249" spans="1:8" ht="13.8" x14ac:dyDescent="0.25">
      <c r="A1249" s="13"/>
      <c r="B1249" s="11"/>
      <c r="C1249" s="30"/>
      <c r="D1249" s="30"/>
      <c r="E1249" s="30"/>
      <c r="F1249" s="13"/>
      <c r="G1249" s="13"/>
      <c r="H1249" s="13"/>
    </row>
    <row r="1250" spans="1:8" ht="13.8" x14ac:dyDescent="0.25">
      <c r="A1250" s="13"/>
      <c r="B1250" s="11"/>
      <c r="C1250" s="30"/>
      <c r="D1250" s="30"/>
      <c r="E1250" s="30"/>
      <c r="F1250" s="13"/>
      <c r="G1250" s="13"/>
      <c r="H1250" s="13"/>
    </row>
    <row r="1251" spans="1:8" ht="13.8" x14ac:dyDescent="0.25">
      <c r="A1251" s="13"/>
      <c r="B1251" s="11"/>
      <c r="C1251" s="30"/>
      <c r="D1251" s="30"/>
      <c r="E1251" s="30"/>
      <c r="F1251" s="13"/>
      <c r="G1251" s="13"/>
      <c r="H1251" s="13"/>
    </row>
    <row r="1252" spans="1:8" ht="13.8" x14ac:dyDescent="0.25">
      <c r="A1252" s="13"/>
      <c r="B1252" s="11"/>
      <c r="C1252" s="30"/>
      <c r="D1252" s="30"/>
      <c r="E1252" s="30"/>
      <c r="F1252" s="13"/>
      <c r="G1252" s="13"/>
      <c r="H1252" s="13"/>
    </row>
    <row r="1253" spans="1:8" ht="13.8" x14ac:dyDescent="0.25">
      <c r="A1253" s="13"/>
      <c r="B1253" s="11"/>
      <c r="C1253" s="30"/>
      <c r="D1253" s="30"/>
      <c r="E1253" s="30"/>
      <c r="F1253" s="13"/>
      <c r="G1253" s="13"/>
      <c r="H1253" s="13"/>
    </row>
    <row r="1254" spans="1:8" ht="13.8" x14ac:dyDescent="0.25">
      <c r="A1254" s="13"/>
      <c r="B1254" s="11"/>
      <c r="C1254" s="30"/>
      <c r="D1254" s="30"/>
      <c r="E1254" s="30"/>
      <c r="F1254" s="13"/>
      <c r="G1254" s="13"/>
      <c r="H1254" s="13"/>
    </row>
    <row r="1255" spans="1:8" ht="13.8" x14ac:dyDescent="0.25">
      <c r="A1255" s="13"/>
      <c r="B1255" s="11"/>
      <c r="C1255" s="30"/>
      <c r="D1255" s="30"/>
      <c r="E1255" s="30"/>
      <c r="F1255" s="13"/>
      <c r="G1255" s="13"/>
      <c r="H1255" s="13"/>
    </row>
    <row r="1256" spans="1:8" ht="13.8" x14ac:dyDescent="0.25">
      <c r="A1256" s="13"/>
      <c r="B1256" s="11"/>
      <c r="C1256" s="30"/>
      <c r="D1256" s="30"/>
      <c r="E1256" s="30"/>
      <c r="F1256" s="13"/>
      <c r="G1256" s="13"/>
      <c r="H1256" s="13"/>
    </row>
    <row r="1257" spans="1:8" ht="13.8" x14ac:dyDescent="0.25">
      <c r="A1257" s="13"/>
      <c r="B1257" s="11"/>
      <c r="C1257" s="30"/>
      <c r="D1257" s="30"/>
      <c r="E1257" s="30"/>
      <c r="F1257" s="13"/>
      <c r="G1257" s="13"/>
      <c r="H1257" s="13"/>
    </row>
    <row r="1258" spans="1:8" ht="13.8" x14ac:dyDescent="0.25">
      <c r="A1258" s="13"/>
      <c r="B1258" s="11"/>
      <c r="C1258" s="30"/>
      <c r="D1258" s="30"/>
      <c r="E1258" s="30"/>
      <c r="F1258" s="13"/>
      <c r="G1258" s="13"/>
      <c r="H1258" s="13"/>
    </row>
    <row r="1259" spans="1:8" ht="13.8" x14ac:dyDescent="0.25">
      <c r="A1259" s="13"/>
      <c r="B1259" s="11"/>
      <c r="C1259" s="30"/>
      <c r="D1259" s="30"/>
      <c r="E1259" s="30"/>
      <c r="F1259" s="13"/>
      <c r="G1259" s="13"/>
      <c r="H1259" s="13"/>
    </row>
    <row r="1260" spans="1:8" ht="13.8" x14ac:dyDescent="0.25">
      <c r="A1260" s="13"/>
      <c r="B1260" s="11"/>
      <c r="C1260" s="30"/>
      <c r="D1260" s="30"/>
      <c r="E1260" s="30"/>
      <c r="F1260" s="13"/>
      <c r="G1260" s="13"/>
      <c r="H1260" s="13"/>
    </row>
    <row r="1261" spans="1:8" ht="13.8" x14ac:dyDescent="0.25">
      <c r="A1261" s="13"/>
      <c r="B1261" s="11"/>
      <c r="C1261" s="30"/>
      <c r="D1261" s="30"/>
      <c r="E1261" s="30"/>
      <c r="F1261" s="13"/>
      <c r="G1261" s="13"/>
      <c r="H1261" s="13"/>
    </row>
    <row r="1262" spans="1:8" ht="13.8" x14ac:dyDescent="0.25">
      <c r="A1262" s="13"/>
      <c r="B1262" s="11"/>
      <c r="C1262" s="30"/>
      <c r="D1262" s="30"/>
      <c r="E1262" s="30"/>
      <c r="F1262" s="13"/>
      <c r="G1262" s="13"/>
      <c r="H1262" s="13"/>
    </row>
    <row r="1263" spans="1:8" ht="13.8" x14ac:dyDescent="0.25">
      <c r="A1263" s="13"/>
      <c r="B1263" s="11"/>
      <c r="C1263" s="30"/>
      <c r="D1263" s="30"/>
      <c r="E1263" s="30"/>
      <c r="F1263" s="13"/>
      <c r="G1263" s="13"/>
      <c r="H1263" s="13"/>
    </row>
    <row r="1264" spans="1:8" ht="13.8" x14ac:dyDescent="0.25">
      <c r="A1264" s="13"/>
      <c r="B1264" s="11"/>
      <c r="C1264" s="30"/>
      <c r="D1264" s="30"/>
      <c r="E1264" s="30"/>
      <c r="F1264" s="13"/>
      <c r="G1264" s="13"/>
      <c r="H1264" s="13"/>
    </row>
    <row r="1265" spans="1:8" ht="13.8" x14ac:dyDescent="0.25">
      <c r="A1265" s="13"/>
      <c r="B1265" s="11"/>
      <c r="C1265" s="30"/>
      <c r="D1265" s="30"/>
      <c r="E1265" s="30"/>
      <c r="F1265" s="13"/>
      <c r="G1265" s="13"/>
      <c r="H1265" s="13"/>
    </row>
    <row r="1266" spans="1:8" ht="13.8" x14ac:dyDescent="0.25">
      <c r="A1266" s="13"/>
      <c r="B1266" s="11"/>
      <c r="C1266" s="30"/>
      <c r="D1266" s="30"/>
      <c r="E1266" s="30"/>
      <c r="F1266" s="13"/>
      <c r="G1266" s="13"/>
      <c r="H1266" s="13"/>
    </row>
    <row r="1267" spans="1:8" ht="13.8" x14ac:dyDescent="0.25">
      <c r="A1267" s="13"/>
      <c r="B1267" s="11"/>
      <c r="C1267" s="30"/>
      <c r="D1267" s="30"/>
      <c r="E1267" s="30"/>
      <c r="F1267" s="13"/>
      <c r="G1267" s="13"/>
      <c r="H1267" s="13"/>
    </row>
    <row r="1268" spans="1:8" ht="13.8" x14ac:dyDescent="0.25">
      <c r="A1268" s="13"/>
      <c r="B1268" s="11"/>
      <c r="C1268" s="30"/>
      <c r="D1268" s="30"/>
      <c r="E1268" s="30"/>
      <c r="F1268" s="13"/>
      <c r="G1268" s="13"/>
      <c r="H1268" s="13"/>
    </row>
    <row r="1269" spans="1:8" ht="13.8" x14ac:dyDescent="0.25">
      <c r="A1269" s="13"/>
      <c r="B1269" s="11"/>
      <c r="C1269" s="30"/>
      <c r="D1269" s="30"/>
      <c r="E1269" s="30"/>
      <c r="F1269" s="13"/>
      <c r="G1269" s="13"/>
      <c r="H1269" s="13"/>
    </row>
    <row r="1270" spans="1:8" ht="13.8" x14ac:dyDescent="0.25">
      <c r="A1270" s="13"/>
      <c r="B1270" s="11"/>
      <c r="C1270" s="30"/>
      <c r="D1270" s="30"/>
      <c r="E1270" s="30"/>
      <c r="F1270" s="13"/>
      <c r="G1270" s="13"/>
      <c r="H1270" s="13"/>
    </row>
    <row r="1271" spans="1:8" ht="13.8" x14ac:dyDescent="0.25">
      <c r="A1271" s="13"/>
      <c r="B1271" s="11"/>
      <c r="C1271" s="30"/>
      <c r="D1271" s="30"/>
      <c r="E1271" s="30"/>
      <c r="F1271" s="13"/>
      <c r="G1271" s="13"/>
      <c r="H1271" s="13"/>
    </row>
    <row r="1272" spans="1:8" ht="13.8" x14ac:dyDescent="0.25">
      <c r="A1272" s="13"/>
      <c r="B1272" s="11"/>
      <c r="C1272" s="30"/>
      <c r="D1272" s="30"/>
      <c r="E1272" s="30"/>
      <c r="F1272" s="13"/>
      <c r="G1272" s="13"/>
      <c r="H1272" s="13"/>
    </row>
    <row r="1273" spans="1:8" ht="13.8" x14ac:dyDescent="0.25">
      <c r="A1273" s="13"/>
      <c r="B1273" s="11"/>
      <c r="C1273" s="30"/>
      <c r="D1273" s="30"/>
      <c r="E1273" s="30"/>
      <c r="F1273" s="13"/>
      <c r="G1273" s="13"/>
      <c r="H1273" s="13"/>
    </row>
    <row r="1274" spans="1:8" ht="13.8" x14ac:dyDescent="0.25">
      <c r="A1274" s="13"/>
      <c r="B1274" s="11"/>
      <c r="C1274" s="30"/>
      <c r="D1274" s="30"/>
      <c r="E1274" s="30"/>
      <c r="F1274" s="13"/>
      <c r="G1274" s="13"/>
      <c r="H1274" s="13"/>
    </row>
    <row r="1275" spans="1:8" ht="13.8" x14ac:dyDescent="0.25">
      <c r="A1275" s="13"/>
      <c r="B1275" s="11"/>
      <c r="C1275" s="30"/>
      <c r="D1275" s="30"/>
      <c r="E1275" s="30"/>
      <c r="F1275" s="13"/>
      <c r="G1275" s="13"/>
      <c r="H1275" s="13"/>
    </row>
    <row r="1276" spans="1:8" ht="13.8" x14ac:dyDescent="0.25">
      <c r="A1276" s="13"/>
      <c r="B1276" s="11"/>
      <c r="C1276" s="30"/>
      <c r="D1276" s="30"/>
      <c r="E1276" s="30"/>
      <c r="F1276" s="13"/>
      <c r="G1276" s="13"/>
      <c r="H1276" s="13"/>
    </row>
    <row r="1277" spans="1:8" ht="13.8" x14ac:dyDescent="0.25">
      <c r="A1277" s="13"/>
      <c r="B1277" s="11"/>
      <c r="C1277" s="30"/>
      <c r="D1277" s="30"/>
      <c r="E1277" s="30"/>
      <c r="F1277" s="13"/>
      <c r="G1277" s="13"/>
      <c r="H1277" s="13"/>
    </row>
    <row r="1278" spans="1:8" ht="13.8" x14ac:dyDescent="0.25">
      <c r="A1278" s="13"/>
      <c r="B1278" s="11"/>
      <c r="C1278" s="30"/>
      <c r="D1278" s="30"/>
      <c r="E1278" s="30"/>
      <c r="F1278" s="13"/>
      <c r="G1278" s="13"/>
      <c r="H1278" s="13"/>
    </row>
    <row r="1279" spans="1:8" ht="13.8" x14ac:dyDescent="0.25">
      <c r="A1279" s="13"/>
      <c r="B1279" s="11"/>
      <c r="C1279" s="30"/>
      <c r="D1279" s="30"/>
      <c r="E1279" s="30"/>
      <c r="F1279" s="13"/>
      <c r="G1279" s="13"/>
      <c r="H1279" s="13"/>
    </row>
    <row r="1280" spans="1:8" ht="13.8" x14ac:dyDescent="0.25">
      <c r="A1280" s="13"/>
      <c r="B1280" s="11"/>
      <c r="C1280" s="30"/>
      <c r="D1280" s="30"/>
      <c r="E1280" s="30"/>
      <c r="F1280" s="13"/>
      <c r="G1280" s="13"/>
      <c r="H1280" s="13"/>
    </row>
    <row r="1281" spans="1:8" ht="13.8" x14ac:dyDescent="0.25">
      <c r="A1281" s="13"/>
      <c r="B1281" s="11"/>
      <c r="C1281" s="30"/>
      <c r="D1281" s="30"/>
      <c r="E1281" s="30"/>
      <c r="F1281" s="13"/>
      <c r="G1281" s="13"/>
      <c r="H1281" s="13"/>
    </row>
    <row r="1282" spans="1:8" ht="13.8" x14ac:dyDescent="0.25">
      <c r="A1282" s="13"/>
      <c r="B1282" s="11"/>
      <c r="C1282" s="30"/>
      <c r="D1282" s="30"/>
      <c r="E1282" s="30"/>
      <c r="F1282" s="13"/>
      <c r="G1282" s="13"/>
      <c r="H1282" s="13"/>
    </row>
    <row r="1283" spans="1:8" ht="13.8" x14ac:dyDescent="0.25">
      <c r="A1283" s="13"/>
      <c r="B1283" s="11"/>
      <c r="C1283" s="30"/>
      <c r="D1283" s="30"/>
      <c r="E1283" s="30"/>
      <c r="F1283" s="13"/>
      <c r="G1283" s="13"/>
      <c r="H1283" s="13"/>
    </row>
    <row r="1284" spans="1:8" ht="13.8" x14ac:dyDescent="0.25">
      <c r="A1284" s="13"/>
      <c r="B1284" s="11"/>
      <c r="C1284" s="30"/>
      <c r="D1284" s="30"/>
      <c r="E1284" s="30"/>
      <c r="F1284" s="13"/>
      <c r="G1284" s="13"/>
      <c r="H1284" s="13"/>
    </row>
    <row r="1285" spans="1:8" ht="13.8" x14ac:dyDescent="0.25">
      <c r="A1285" s="13"/>
      <c r="B1285" s="11"/>
      <c r="C1285" s="30"/>
      <c r="D1285" s="30"/>
      <c r="E1285" s="30"/>
      <c r="F1285" s="13"/>
      <c r="G1285" s="13"/>
      <c r="H1285" s="13"/>
    </row>
    <row r="1286" spans="1:8" ht="13.8" x14ac:dyDescent="0.25">
      <c r="A1286" s="13"/>
      <c r="B1286" s="11"/>
      <c r="C1286" s="30"/>
      <c r="D1286" s="30"/>
      <c r="E1286" s="30"/>
      <c r="F1286" s="13"/>
      <c r="G1286" s="13"/>
      <c r="H1286" s="13"/>
    </row>
    <row r="1287" spans="1:8" ht="13.8" x14ac:dyDescent="0.25">
      <c r="A1287" s="13"/>
      <c r="B1287" s="11"/>
      <c r="C1287" s="30"/>
      <c r="D1287" s="30"/>
      <c r="E1287" s="30"/>
      <c r="F1287" s="13"/>
      <c r="G1287" s="13"/>
      <c r="H1287" s="13"/>
    </row>
    <row r="1288" spans="1:8" ht="13.8" x14ac:dyDescent="0.25">
      <c r="A1288" s="13"/>
      <c r="B1288" s="11"/>
      <c r="C1288" s="30"/>
      <c r="D1288" s="30"/>
      <c r="E1288" s="30"/>
      <c r="F1288" s="13"/>
      <c r="G1288" s="13"/>
      <c r="H1288" s="13"/>
    </row>
    <row r="1289" spans="1:8" ht="13.8" x14ac:dyDescent="0.25">
      <c r="A1289" s="13"/>
      <c r="B1289" s="11"/>
      <c r="C1289" s="30"/>
      <c r="D1289" s="30"/>
      <c r="E1289" s="30"/>
      <c r="F1289" s="13"/>
      <c r="G1289" s="13"/>
      <c r="H1289" s="13"/>
    </row>
    <row r="1290" spans="1:8" ht="13.8" x14ac:dyDescent="0.25">
      <c r="A1290" s="13"/>
      <c r="B1290" s="11"/>
      <c r="C1290" s="30"/>
      <c r="D1290" s="30"/>
      <c r="E1290" s="30"/>
      <c r="F1290" s="13"/>
      <c r="G1290" s="13"/>
      <c r="H1290" s="13"/>
    </row>
    <row r="1291" spans="1:8" ht="13.8" x14ac:dyDescent="0.25">
      <c r="A1291" s="13"/>
      <c r="B1291" s="11"/>
      <c r="C1291" s="30"/>
      <c r="D1291" s="30"/>
      <c r="E1291" s="30"/>
      <c r="F1291" s="13"/>
      <c r="G1291" s="13"/>
      <c r="H1291" s="13"/>
    </row>
    <row r="1292" spans="1:8" ht="13.8" x14ac:dyDescent="0.25">
      <c r="A1292" s="13"/>
      <c r="B1292" s="11"/>
      <c r="C1292" s="30"/>
      <c r="D1292" s="30"/>
      <c r="E1292" s="30"/>
      <c r="F1292" s="13"/>
      <c r="G1292" s="13"/>
      <c r="H1292" s="13"/>
    </row>
    <row r="1293" spans="1:8" ht="13.8" x14ac:dyDescent="0.25">
      <c r="A1293" s="13"/>
      <c r="B1293" s="11"/>
      <c r="C1293" s="30"/>
      <c r="D1293" s="30"/>
      <c r="E1293" s="30"/>
      <c r="F1293" s="13"/>
      <c r="G1293" s="13"/>
      <c r="H1293" s="13"/>
    </row>
    <row r="1294" spans="1:8" ht="13.8" x14ac:dyDescent="0.25">
      <c r="A1294" s="13"/>
      <c r="B1294" s="11"/>
      <c r="C1294" s="30"/>
      <c r="D1294" s="30"/>
      <c r="E1294" s="30"/>
      <c r="F1294" s="13"/>
      <c r="G1294" s="13"/>
      <c r="H1294" s="13"/>
    </row>
    <row r="1295" spans="1:8" ht="13.8" x14ac:dyDescent="0.25">
      <c r="A1295" s="13"/>
      <c r="B1295" s="11"/>
      <c r="C1295" s="30"/>
      <c r="D1295" s="30"/>
      <c r="E1295" s="30"/>
      <c r="F1295" s="13"/>
      <c r="G1295" s="13"/>
      <c r="H1295" s="13"/>
    </row>
    <row r="1296" spans="1:8" ht="13.8" x14ac:dyDescent="0.25">
      <c r="A1296" s="13"/>
      <c r="B1296" s="11"/>
      <c r="C1296" s="30"/>
      <c r="D1296" s="30"/>
      <c r="E1296" s="30"/>
      <c r="F1296" s="13"/>
      <c r="G1296" s="13"/>
      <c r="H1296" s="13"/>
    </row>
    <row r="1297" spans="1:8" ht="13.8" x14ac:dyDescent="0.25">
      <c r="A1297" s="13"/>
      <c r="B1297" s="11"/>
      <c r="C1297" s="30"/>
      <c r="D1297" s="30"/>
      <c r="E1297" s="30"/>
      <c r="F1297" s="13"/>
      <c r="G1297" s="13"/>
      <c r="H1297" s="13"/>
    </row>
    <row r="1298" spans="1:8" ht="13.8" x14ac:dyDescent="0.25">
      <c r="A1298" s="13"/>
      <c r="B1298" s="11"/>
      <c r="C1298" s="30"/>
      <c r="D1298" s="30"/>
      <c r="E1298" s="30"/>
      <c r="F1298" s="13"/>
      <c r="G1298" s="13"/>
      <c r="H1298" s="13"/>
    </row>
    <row r="1299" spans="1:8" ht="13.8" x14ac:dyDescent="0.25">
      <c r="A1299" s="13"/>
      <c r="B1299" s="11"/>
      <c r="C1299" s="30"/>
      <c r="D1299" s="30"/>
      <c r="E1299" s="30"/>
      <c r="F1299" s="13"/>
      <c r="G1299" s="13"/>
      <c r="H1299" s="13"/>
    </row>
    <row r="1300" spans="1:8" ht="13.8" x14ac:dyDescent="0.25">
      <c r="A1300" s="13"/>
      <c r="B1300" s="11"/>
      <c r="C1300" s="30"/>
      <c r="D1300" s="30"/>
      <c r="E1300" s="30"/>
      <c r="F1300" s="13"/>
      <c r="G1300" s="13"/>
      <c r="H1300" s="13"/>
    </row>
    <row r="1301" spans="1:8" ht="13.8" x14ac:dyDescent="0.25">
      <c r="A1301" s="13"/>
      <c r="B1301" s="11"/>
      <c r="C1301" s="30"/>
      <c r="D1301" s="30"/>
      <c r="E1301" s="30"/>
      <c r="F1301" s="13"/>
      <c r="G1301" s="13"/>
      <c r="H1301" s="13"/>
    </row>
    <row r="1302" spans="1:8" ht="13.8" x14ac:dyDescent="0.25">
      <c r="A1302" s="13"/>
      <c r="B1302" s="11"/>
      <c r="C1302" s="30"/>
      <c r="D1302" s="30"/>
      <c r="E1302" s="30"/>
      <c r="F1302" s="13"/>
      <c r="G1302" s="13"/>
      <c r="H1302" s="13"/>
    </row>
    <row r="1303" spans="1:8" ht="13.8" x14ac:dyDescent="0.25">
      <c r="A1303" s="13"/>
      <c r="B1303" s="11"/>
      <c r="C1303" s="30"/>
      <c r="D1303" s="30"/>
      <c r="E1303" s="30"/>
      <c r="F1303" s="13"/>
      <c r="G1303" s="13"/>
      <c r="H1303" s="13"/>
    </row>
    <row r="1304" spans="1:8" ht="13.8" x14ac:dyDescent="0.25">
      <c r="A1304" s="13"/>
      <c r="B1304" s="11"/>
      <c r="C1304" s="30"/>
      <c r="D1304" s="30"/>
      <c r="E1304" s="30"/>
      <c r="F1304" s="13"/>
      <c r="G1304" s="13"/>
      <c r="H1304" s="13"/>
    </row>
    <row r="1305" spans="1:8" ht="13.8" x14ac:dyDescent="0.25">
      <c r="A1305" s="13"/>
      <c r="B1305" s="11"/>
      <c r="C1305" s="30"/>
      <c r="D1305" s="30"/>
      <c r="E1305" s="30"/>
      <c r="F1305" s="13"/>
      <c r="G1305" s="13"/>
      <c r="H1305" s="13"/>
    </row>
    <row r="1306" spans="1:8" ht="13.8" x14ac:dyDescent="0.25">
      <c r="A1306" s="13"/>
      <c r="B1306" s="11"/>
      <c r="C1306" s="30"/>
      <c r="D1306" s="30"/>
      <c r="E1306" s="30"/>
      <c r="F1306" s="13"/>
      <c r="G1306" s="13"/>
      <c r="H1306" s="13"/>
    </row>
    <row r="1307" spans="1:8" ht="13.8" x14ac:dyDescent="0.25">
      <c r="A1307" s="13"/>
      <c r="B1307" s="11"/>
      <c r="C1307" s="30"/>
      <c r="D1307" s="30"/>
      <c r="E1307" s="30"/>
      <c r="F1307" s="13"/>
      <c r="G1307" s="13"/>
      <c r="H1307" s="13"/>
    </row>
    <row r="1308" spans="1:8" ht="13.8" x14ac:dyDescent="0.25">
      <c r="A1308" s="13"/>
      <c r="B1308" s="11"/>
      <c r="C1308" s="30"/>
      <c r="D1308" s="30"/>
      <c r="E1308" s="30"/>
      <c r="F1308" s="13"/>
      <c r="G1308" s="13"/>
      <c r="H1308" s="13"/>
    </row>
    <row r="1309" spans="1:8" ht="13.8" x14ac:dyDescent="0.25">
      <c r="A1309" s="13"/>
      <c r="B1309" s="11"/>
      <c r="C1309" s="30"/>
      <c r="D1309" s="30"/>
      <c r="E1309" s="30"/>
      <c r="F1309" s="13"/>
      <c r="G1309" s="13"/>
      <c r="H1309" s="13"/>
    </row>
    <row r="1310" spans="1:8" ht="13.8" x14ac:dyDescent="0.25">
      <c r="A1310" s="13"/>
      <c r="B1310" s="11"/>
      <c r="C1310" s="30"/>
      <c r="D1310" s="30"/>
      <c r="E1310" s="30"/>
      <c r="F1310" s="13"/>
      <c r="G1310" s="13"/>
      <c r="H1310" s="13"/>
    </row>
    <row r="1311" spans="1:8" ht="13.8" x14ac:dyDescent="0.25">
      <c r="A1311" s="13"/>
      <c r="B1311" s="11"/>
      <c r="C1311" s="30"/>
      <c r="D1311" s="30"/>
      <c r="E1311" s="30"/>
      <c r="F1311" s="13"/>
      <c r="G1311" s="13"/>
      <c r="H1311" s="13"/>
    </row>
    <row r="1312" spans="1:8" ht="13.8" x14ac:dyDescent="0.25">
      <c r="A1312" s="13"/>
      <c r="B1312" s="11"/>
      <c r="C1312" s="30"/>
      <c r="D1312" s="30"/>
      <c r="E1312" s="30"/>
      <c r="F1312" s="13"/>
      <c r="G1312" s="13"/>
      <c r="H1312" s="13"/>
    </row>
    <row r="1313" spans="1:8" ht="13.8" x14ac:dyDescent="0.25">
      <c r="A1313" s="13"/>
      <c r="B1313" s="11"/>
      <c r="C1313" s="30"/>
      <c r="D1313" s="30"/>
      <c r="E1313" s="30"/>
      <c r="F1313" s="13"/>
      <c r="G1313" s="13"/>
      <c r="H1313" s="13"/>
    </row>
    <row r="1314" spans="1:8" ht="13.8" x14ac:dyDescent="0.25">
      <c r="A1314" s="13"/>
      <c r="B1314" s="11"/>
      <c r="C1314" s="30"/>
      <c r="D1314" s="30"/>
      <c r="E1314" s="30"/>
      <c r="F1314" s="13"/>
      <c r="G1314" s="13"/>
      <c r="H1314" s="13"/>
    </row>
    <row r="1315" spans="1:8" ht="13.8" x14ac:dyDescent="0.25">
      <c r="A1315" s="13"/>
      <c r="B1315" s="11"/>
      <c r="C1315" s="30"/>
      <c r="D1315" s="30"/>
      <c r="E1315" s="30"/>
      <c r="F1315" s="13"/>
      <c r="G1315" s="13"/>
      <c r="H1315" s="13"/>
    </row>
    <row r="1316" spans="1:8" ht="13.8" x14ac:dyDescent="0.25">
      <c r="A1316" s="13"/>
      <c r="B1316" s="11"/>
      <c r="C1316" s="30"/>
      <c r="D1316" s="30"/>
      <c r="E1316" s="30"/>
      <c r="F1316" s="13"/>
      <c r="G1316" s="13"/>
      <c r="H1316" s="13"/>
    </row>
    <row r="1317" spans="1:8" ht="13.8" x14ac:dyDescent="0.25">
      <c r="A1317" s="13"/>
      <c r="B1317" s="11"/>
      <c r="C1317" s="30"/>
      <c r="D1317" s="30"/>
      <c r="E1317" s="30"/>
      <c r="F1317" s="13"/>
      <c r="G1317" s="13"/>
      <c r="H1317" s="13"/>
    </row>
    <row r="1318" spans="1:8" ht="13.8" x14ac:dyDescent="0.25">
      <c r="A1318" s="13"/>
      <c r="B1318" s="11"/>
      <c r="C1318" s="30"/>
      <c r="D1318" s="30"/>
      <c r="E1318" s="30"/>
      <c r="F1318" s="13"/>
      <c r="G1318" s="13"/>
      <c r="H1318" s="13"/>
    </row>
    <row r="1319" spans="1:8" ht="13.8" x14ac:dyDescent="0.25">
      <c r="A1319" s="13"/>
      <c r="B1319" s="11"/>
      <c r="C1319" s="30"/>
      <c r="D1319" s="30"/>
      <c r="E1319" s="30"/>
      <c r="F1319" s="13"/>
      <c r="G1319" s="13"/>
      <c r="H1319" s="13"/>
    </row>
    <row r="1320" spans="1:8" ht="13.8" x14ac:dyDescent="0.25">
      <c r="A1320" s="13"/>
      <c r="B1320" s="11"/>
      <c r="C1320" s="30"/>
      <c r="D1320" s="30"/>
      <c r="E1320" s="30"/>
      <c r="F1320" s="13"/>
      <c r="G1320" s="13"/>
      <c r="H1320" s="13"/>
    </row>
    <row r="1321" spans="1:8" ht="13.8" x14ac:dyDescent="0.25">
      <c r="A1321" s="13"/>
      <c r="B1321" s="11"/>
      <c r="C1321" s="30"/>
      <c r="D1321" s="30"/>
      <c r="E1321" s="30"/>
      <c r="F1321" s="13"/>
      <c r="G1321" s="13"/>
      <c r="H1321" s="13"/>
    </row>
    <row r="1322" spans="1:8" ht="13.8" x14ac:dyDescent="0.25">
      <c r="A1322" s="13"/>
      <c r="B1322" s="11"/>
      <c r="C1322" s="30"/>
      <c r="D1322" s="30"/>
      <c r="E1322" s="30"/>
      <c r="F1322" s="13"/>
      <c r="G1322" s="13"/>
      <c r="H1322" s="13"/>
    </row>
    <row r="1323" spans="1:8" ht="13.8" x14ac:dyDescent="0.25">
      <c r="A1323" s="13"/>
      <c r="B1323" s="11"/>
      <c r="C1323" s="30"/>
      <c r="D1323" s="30"/>
      <c r="E1323" s="30"/>
      <c r="F1323" s="13"/>
      <c r="G1323" s="13"/>
      <c r="H1323" s="13"/>
    </row>
    <row r="1324" spans="1:8" ht="13.8" x14ac:dyDescent="0.25">
      <c r="A1324" s="13"/>
      <c r="B1324" s="11"/>
      <c r="C1324" s="30"/>
      <c r="D1324" s="30"/>
      <c r="E1324" s="30"/>
      <c r="F1324" s="13"/>
      <c r="G1324" s="13"/>
      <c r="H1324" s="13"/>
    </row>
    <row r="1325" spans="1:8" ht="13.8" x14ac:dyDescent="0.25">
      <c r="A1325" s="13"/>
      <c r="B1325" s="11"/>
      <c r="C1325" s="30"/>
      <c r="D1325" s="30"/>
      <c r="E1325" s="30"/>
      <c r="F1325" s="13"/>
      <c r="G1325" s="13"/>
      <c r="H1325" s="13"/>
    </row>
    <row r="1326" spans="1:8" ht="13.8" x14ac:dyDescent="0.25">
      <c r="A1326" s="13"/>
      <c r="B1326" s="11"/>
      <c r="C1326" s="30"/>
      <c r="D1326" s="30"/>
      <c r="E1326" s="30"/>
      <c r="F1326" s="13"/>
      <c r="G1326" s="13"/>
      <c r="H1326" s="13"/>
    </row>
    <row r="1327" spans="1:8" ht="13.8" x14ac:dyDescent="0.25">
      <c r="A1327" s="13"/>
      <c r="B1327" s="11"/>
      <c r="C1327" s="30"/>
      <c r="D1327" s="30"/>
      <c r="E1327" s="30"/>
      <c r="F1327" s="13"/>
      <c r="G1327" s="13"/>
      <c r="H1327" s="13"/>
    </row>
    <row r="1328" spans="1:8" ht="13.8" x14ac:dyDescent="0.25">
      <c r="A1328" s="13"/>
      <c r="B1328" s="11"/>
      <c r="C1328" s="30"/>
      <c r="D1328" s="30"/>
      <c r="E1328" s="30"/>
      <c r="F1328" s="13"/>
      <c r="G1328" s="13"/>
      <c r="H1328" s="13"/>
    </row>
    <row r="1329" spans="1:8" ht="13.8" x14ac:dyDescent="0.25">
      <c r="A1329" s="13"/>
      <c r="B1329" s="11"/>
      <c r="C1329" s="30"/>
      <c r="D1329" s="30"/>
      <c r="E1329" s="30"/>
      <c r="F1329" s="13"/>
      <c r="G1329" s="13"/>
      <c r="H1329" s="13"/>
    </row>
    <row r="1330" spans="1:8" ht="13.8" x14ac:dyDescent="0.25">
      <c r="A1330" s="13"/>
      <c r="B1330" s="11"/>
      <c r="C1330" s="30"/>
      <c r="D1330" s="30"/>
      <c r="E1330" s="30"/>
      <c r="F1330" s="13"/>
      <c r="G1330" s="13"/>
      <c r="H1330" s="13"/>
    </row>
    <row r="1331" spans="1:8" ht="13.8" x14ac:dyDescent="0.25">
      <c r="A1331" s="13"/>
      <c r="B1331" s="11"/>
      <c r="C1331" s="30"/>
      <c r="D1331" s="30"/>
      <c r="E1331" s="30"/>
      <c r="F1331" s="13"/>
      <c r="G1331" s="13"/>
      <c r="H1331" s="13"/>
    </row>
    <row r="1332" spans="1:8" ht="13.8" x14ac:dyDescent="0.25">
      <c r="A1332" s="13"/>
      <c r="B1332" s="11"/>
      <c r="C1332" s="30"/>
      <c r="D1332" s="30"/>
      <c r="E1332" s="30"/>
      <c r="F1332" s="13"/>
      <c r="G1332" s="13"/>
      <c r="H1332" s="13"/>
    </row>
    <row r="1333" spans="1:8" ht="13.8" x14ac:dyDescent="0.25">
      <c r="A1333" s="13"/>
      <c r="B1333" s="11"/>
      <c r="C1333" s="30"/>
      <c r="D1333" s="30"/>
      <c r="E1333" s="30"/>
      <c r="F1333" s="13"/>
      <c r="G1333" s="13"/>
      <c r="H1333" s="13"/>
    </row>
    <row r="1334" spans="1:8" ht="13.8" x14ac:dyDescent="0.25">
      <c r="A1334" s="13"/>
      <c r="B1334" s="11"/>
      <c r="C1334" s="30"/>
      <c r="D1334" s="30"/>
      <c r="E1334" s="30"/>
      <c r="F1334" s="13"/>
      <c r="G1334" s="13"/>
      <c r="H1334" s="13"/>
    </row>
    <row r="1335" spans="1:8" ht="13.8" x14ac:dyDescent="0.25">
      <c r="A1335" s="13"/>
      <c r="B1335" s="11"/>
      <c r="C1335" s="30"/>
      <c r="D1335" s="30"/>
      <c r="E1335" s="30"/>
      <c r="F1335" s="13"/>
      <c r="G1335" s="13"/>
      <c r="H1335" s="13"/>
    </row>
    <row r="1336" spans="1:8" ht="13.8" x14ac:dyDescent="0.25">
      <c r="A1336" s="13"/>
      <c r="B1336" s="11"/>
      <c r="C1336" s="30"/>
      <c r="D1336" s="30"/>
      <c r="E1336" s="30"/>
      <c r="F1336" s="13"/>
      <c r="G1336" s="13"/>
      <c r="H1336" s="13"/>
    </row>
    <row r="1337" spans="1:8" ht="13.8" x14ac:dyDescent="0.25">
      <c r="A1337" s="13"/>
      <c r="B1337" s="11"/>
      <c r="C1337" s="30"/>
      <c r="D1337" s="30"/>
      <c r="E1337" s="30"/>
      <c r="F1337" s="13"/>
      <c r="G1337" s="13"/>
      <c r="H1337" s="13"/>
    </row>
    <row r="1338" spans="1:8" ht="13.8" x14ac:dyDescent="0.25">
      <c r="A1338" s="13"/>
      <c r="B1338" s="11"/>
      <c r="C1338" s="30"/>
      <c r="D1338" s="30"/>
      <c r="E1338" s="30"/>
      <c r="F1338" s="13"/>
      <c r="G1338" s="13"/>
      <c r="H1338" s="13"/>
    </row>
  </sheetData>
  <mergeCells count="3">
    <mergeCell ref="A12:J12"/>
    <mergeCell ref="A13:J13"/>
    <mergeCell ref="A14:J14"/>
  </mergeCells>
  <phoneticPr fontId="0" type="noConversion"/>
  <pageMargins left="0.75" right="0.75" top="1" bottom="1" header="0.5" footer="0.5"/>
  <pageSetup paperSize="5" scale="7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9"/>
  <sheetViews>
    <sheetView topLeftCell="E57" workbookViewId="0">
      <selection activeCell="E59" sqref="E59"/>
    </sheetView>
  </sheetViews>
  <sheetFormatPr defaultColWidth="29.88671875" defaultRowHeight="13.2" x14ac:dyDescent="0.25"/>
  <sheetData>
    <row r="1" spans="1:12" x14ac:dyDescent="0.25">
      <c r="E1" t="s">
        <v>209</v>
      </c>
      <c r="F1" t="s">
        <v>208</v>
      </c>
      <c r="G1" t="s">
        <v>207</v>
      </c>
      <c r="H1" t="s">
        <v>208</v>
      </c>
    </row>
    <row r="2" spans="1:12" x14ac:dyDescent="0.25">
      <c r="A2" t="s">
        <v>29</v>
      </c>
      <c r="B2" t="s">
        <v>30</v>
      </c>
      <c r="C2">
        <v>42</v>
      </c>
      <c r="D2" s="68">
        <v>37074</v>
      </c>
      <c r="E2" s="68"/>
      <c r="F2" t="s">
        <v>31</v>
      </c>
      <c r="G2" s="68">
        <v>37073</v>
      </c>
      <c r="H2" t="s">
        <v>32</v>
      </c>
      <c r="I2" t="s">
        <v>32</v>
      </c>
      <c r="J2" t="s">
        <v>33</v>
      </c>
    </row>
    <row r="3" spans="1:12" x14ac:dyDescent="0.25">
      <c r="A3" t="s">
        <v>34</v>
      </c>
      <c r="B3" t="s">
        <v>35</v>
      </c>
      <c r="C3">
        <v>938237294</v>
      </c>
      <c r="D3" t="s">
        <v>36</v>
      </c>
      <c r="E3" t="str">
        <f t="shared" ref="E3:E66" si="0">IF(LEFT(F3,1)="F",F3,E2)</f>
        <v>FTS-1</v>
      </c>
      <c r="F3" t="s">
        <v>37</v>
      </c>
      <c r="G3">
        <v>26490</v>
      </c>
      <c r="H3" s="68">
        <v>36465</v>
      </c>
      <c r="I3" s="68">
        <v>37195</v>
      </c>
      <c r="K3" t="s">
        <v>36</v>
      </c>
      <c r="L3">
        <v>70000</v>
      </c>
    </row>
    <row r="4" spans="1:12" x14ac:dyDescent="0.25">
      <c r="A4" t="s">
        <v>38</v>
      </c>
      <c r="B4" t="s">
        <v>39</v>
      </c>
      <c r="C4" t="s">
        <v>40</v>
      </c>
      <c r="D4">
        <v>29</v>
      </c>
      <c r="E4" t="str">
        <f t="shared" si="0"/>
        <v>FTS-1</v>
      </c>
      <c r="F4">
        <v>184250</v>
      </c>
      <c r="G4" t="s">
        <v>41</v>
      </c>
      <c r="H4">
        <v>32000</v>
      </c>
    </row>
    <row r="5" spans="1:12" x14ac:dyDescent="0.25">
      <c r="A5" t="s">
        <v>38</v>
      </c>
      <c r="B5" t="s">
        <v>39</v>
      </c>
      <c r="C5" t="s">
        <v>42</v>
      </c>
      <c r="D5">
        <v>29</v>
      </c>
      <c r="E5" t="str">
        <f t="shared" si="0"/>
        <v>FTS-1</v>
      </c>
      <c r="F5">
        <v>184254</v>
      </c>
      <c r="G5" t="s">
        <v>41</v>
      </c>
      <c r="H5">
        <v>2100</v>
      </c>
    </row>
    <row r="6" spans="1:12" x14ac:dyDescent="0.25">
      <c r="A6" t="s">
        <v>38</v>
      </c>
      <c r="B6" t="s">
        <v>39</v>
      </c>
      <c r="C6" t="s">
        <v>43</v>
      </c>
      <c r="D6">
        <v>29</v>
      </c>
      <c r="E6" t="str">
        <f t="shared" si="0"/>
        <v>FTS-1</v>
      </c>
      <c r="F6">
        <v>184181</v>
      </c>
      <c r="G6" t="s">
        <v>41</v>
      </c>
      <c r="H6">
        <v>2000</v>
      </c>
    </row>
    <row r="7" spans="1:12" x14ac:dyDescent="0.25">
      <c r="A7" t="s">
        <v>38</v>
      </c>
      <c r="B7" t="s">
        <v>39</v>
      </c>
      <c r="C7" t="s">
        <v>44</v>
      </c>
      <c r="D7">
        <v>29</v>
      </c>
      <c r="E7" t="str">
        <f t="shared" si="0"/>
        <v>FTS-1</v>
      </c>
      <c r="F7">
        <v>184248</v>
      </c>
      <c r="G7" t="s">
        <v>41</v>
      </c>
      <c r="H7">
        <v>800</v>
      </c>
    </row>
    <row r="8" spans="1:12" x14ac:dyDescent="0.25">
      <c r="A8" t="s">
        <v>38</v>
      </c>
      <c r="B8" t="s">
        <v>39</v>
      </c>
      <c r="C8" t="s">
        <v>45</v>
      </c>
      <c r="D8">
        <v>29</v>
      </c>
      <c r="E8" t="str">
        <f t="shared" si="0"/>
        <v>FTS-1</v>
      </c>
      <c r="F8">
        <v>184264</v>
      </c>
      <c r="G8" t="s">
        <v>41</v>
      </c>
      <c r="H8">
        <v>100</v>
      </c>
    </row>
    <row r="9" spans="1:12" x14ac:dyDescent="0.25">
      <c r="A9" t="s">
        <v>38</v>
      </c>
      <c r="B9" t="s">
        <v>39</v>
      </c>
      <c r="C9" t="s">
        <v>46</v>
      </c>
      <c r="D9">
        <v>29</v>
      </c>
      <c r="E9" t="str">
        <f t="shared" si="0"/>
        <v>FTS-1</v>
      </c>
      <c r="F9">
        <v>29684</v>
      </c>
      <c r="G9" t="s">
        <v>41</v>
      </c>
      <c r="H9">
        <v>33000</v>
      </c>
    </row>
    <row r="10" spans="1:12" x14ac:dyDescent="0.25">
      <c r="A10" t="s">
        <v>38</v>
      </c>
      <c r="B10" t="s">
        <v>47</v>
      </c>
      <c r="C10" t="s">
        <v>48</v>
      </c>
      <c r="D10">
        <v>29</v>
      </c>
      <c r="E10" t="str">
        <f t="shared" si="0"/>
        <v>FTS-1</v>
      </c>
      <c r="F10">
        <v>208</v>
      </c>
      <c r="G10" t="s">
        <v>49</v>
      </c>
      <c r="H10">
        <v>70000</v>
      </c>
    </row>
    <row r="11" spans="1:12" x14ac:dyDescent="0.25">
      <c r="A11" t="s">
        <v>34</v>
      </c>
      <c r="B11" t="s">
        <v>35</v>
      </c>
      <c r="C11">
        <v>938237294</v>
      </c>
      <c r="D11" t="s">
        <v>36</v>
      </c>
      <c r="E11" t="str">
        <f t="shared" si="0"/>
        <v>FTS-1</v>
      </c>
      <c r="F11" t="s">
        <v>37</v>
      </c>
      <c r="G11">
        <v>26490</v>
      </c>
      <c r="H11" s="68">
        <v>37196</v>
      </c>
      <c r="I11" s="68">
        <v>37925</v>
      </c>
      <c r="K11" t="s">
        <v>36</v>
      </c>
      <c r="L11">
        <v>70000</v>
      </c>
    </row>
    <row r="12" spans="1:12" x14ac:dyDescent="0.25">
      <c r="A12" t="s">
        <v>38</v>
      </c>
      <c r="B12" t="s">
        <v>39</v>
      </c>
      <c r="C12" t="s">
        <v>40</v>
      </c>
      <c r="D12">
        <v>29</v>
      </c>
      <c r="E12" t="str">
        <f t="shared" si="0"/>
        <v>FTS-1</v>
      </c>
      <c r="F12">
        <v>184250</v>
      </c>
      <c r="G12" t="s">
        <v>41</v>
      </c>
      <c r="H12">
        <v>32000</v>
      </c>
    </row>
    <row r="13" spans="1:12" x14ac:dyDescent="0.25">
      <c r="A13" t="s">
        <v>38</v>
      </c>
      <c r="B13" t="s">
        <v>39</v>
      </c>
      <c r="C13" t="s">
        <v>42</v>
      </c>
      <c r="D13">
        <v>29</v>
      </c>
      <c r="E13" t="str">
        <f t="shared" si="0"/>
        <v>FTS-1</v>
      </c>
      <c r="F13">
        <v>184254</v>
      </c>
      <c r="G13" t="s">
        <v>41</v>
      </c>
      <c r="H13">
        <v>2100</v>
      </c>
    </row>
    <row r="14" spans="1:12" x14ac:dyDescent="0.25">
      <c r="A14" t="s">
        <v>38</v>
      </c>
      <c r="B14" t="s">
        <v>39</v>
      </c>
      <c r="C14" t="s">
        <v>43</v>
      </c>
      <c r="D14">
        <v>29</v>
      </c>
      <c r="E14" t="str">
        <f t="shared" si="0"/>
        <v>FTS-1</v>
      </c>
      <c r="F14">
        <v>184181</v>
      </c>
      <c r="G14" t="s">
        <v>41</v>
      </c>
      <c r="H14">
        <v>2000</v>
      </c>
    </row>
    <row r="15" spans="1:12" x14ac:dyDescent="0.25">
      <c r="A15" t="s">
        <v>38</v>
      </c>
      <c r="B15" t="s">
        <v>39</v>
      </c>
      <c r="C15" t="s">
        <v>44</v>
      </c>
      <c r="D15">
        <v>29</v>
      </c>
      <c r="E15" t="str">
        <f t="shared" si="0"/>
        <v>FTS-1</v>
      </c>
      <c r="F15">
        <v>184248</v>
      </c>
      <c r="G15" t="s">
        <v>41</v>
      </c>
      <c r="H15">
        <v>800</v>
      </c>
    </row>
    <row r="16" spans="1:12" x14ac:dyDescent="0.25">
      <c r="A16" t="s">
        <v>38</v>
      </c>
      <c r="B16" t="s">
        <v>39</v>
      </c>
      <c r="C16" t="s">
        <v>45</v>
      </c>
      <c r="D16">
        <v>29</v>
      </c>
      <c r="E16" t="str">
        <f t="shared" si="0"/>
        <v>FTS-1</v>
      </c>
      <c r="F16">
        <v>184264</v>
      </c>
      <c r="G16" t="s">
        <v>41</v>
      </c>
      <c r="H16">
        <v>100</v>
      </c>
    </row>
    <row r="17" spans="1:12" x14ac:dyDescent="0.25">
      <c r="A17" t="s">
        <v>38</v>
      </c>
      <c r="B17" t="s">
        <v>39</v>
      </c>
      <c r="C17" t="s">
        <v>46</v>
      </c>
      <c r="D17">
        <v>29</v>
      </c>
      <c r="E17" t="str">
        <f t="shared" si="0"/>
        <v>FTS-1</v>
      </c>
      <c r="F17">
        <v>29684</v>
      </c>
      <c r="G17" t="s">
        <v>41</v>
      </c>
      <c r="H17">
        <v>33000</v>
      </c>
    </row>
    <row r="18" spans="1:12" x14ac:dyDescent="0.25">
      <c r="A18" t="s">
        <v>38</v>
      </c>
      <c r="B18" t="s">
        <v>47</v>
      </c>
      <c r="C18" t="s">
        <v>48</v>
      </c>
      <c r="D18">
        <v>29</v>
      </c>
      <c r="E18" t="str">
        <f t="shared" si="0"/>
        <v>FTS-1</v>
      </c>
      <c r="F18">
        <v>208</v>
      </c>
      <c r="G18" t="s">
        <v>49</v>
      </c>
      <c r="H18">
        <v>70000</v>
      </c>
    </row>
    <row r="19" spans="1:12" x14ac:dyDescent="0.25">
      <c r="A19" t="s">
        <v>34</v>
      </c>
      <c r="B19" t="s">
        <v>35</v>
      </c>
      <c r="C19">
        <v>938237294</v>
      </c>
      <c r="D19" t="s">
        <v>36</v>
      </c>
      <c r="E19" t="str">
        <f t="shared" si="0"/>
        <v>FTS-1</v>
      </c>
      <c r="F19" t="s">
        <v>37</v>
      </c>
      <c r="G19">
        <v>26606</v>
      </c>
      <c r="H19" s="68">
        <v>37001</v>
      </c>
      <c r="I19" s="68">
        <v>37195</v>
      </c>
      <c r="K19" t="s">
        <v>36</v>
      </c>
      <c r="L19">
        <v>40000</v>
      </c>
    </row>
    <row r="20" spans="1:12" x14ac:dyDescent="0.25">
      <c r="A20" t="s">
        <v>38</v>
      </c>
      <c r="B20" t="s">
        <v>39</v>
      </c>
      <c r="C20" t="s">
        <v>50</v>
      </c>
      <c r="D20">
        <v>29</v>
      </c>
      <c r="E20" t="str">
        <f t="shared" si="0"/>
        <v>FTS-1</v>
      </c>
      <c r="F20">
        <v>184238</v>
      </c>
      <c r="G20" t="s">
        <v>41</v>
      </c>
      <c r="H20">
        <v>20000</v>
      </c>
    </row>
    <row r="21" spans="1:12" x14ac:dyDescent="0.25">
      <c r="A21" t="s">
        <v>38</v>
      </c>
      <c r="B21" t="s">
        <v>39</v>
      </c>
      <c r="C21" t="s">
        <v>40</v>
      </c>
      <c r="D21">
        <v>29</v>
      </c>
      <c r="E21" t="str">
        <f t="shared" si="0"/>
        <v>FTS-1</v>
      </c>
      <c r="F21">
        <v>184250</v>
      </c>
      <c r="G21" t="s">
        <v>41</v>
      </c>
      <c r="H21">
        <v>11500</v>
      </c>
    </row>
    <row r="22" spans="1:12" x14ac:dyDescent="0.25">
      <c r="A22" t="s">
        <v>38</v>
      </c>
      <c r="B22" t="s">
        <v>39</v>
      </c>
      <c r="C22" t="s">
        <v>51</v>
      </c>
      <c r="D22">
        <v>29</v>
      </c>
      <c r="E22" t="str">
        <f t="shared" si="0"/>
        <v>FTS-1</v>
      </c>
      <c r="F22">
        <v>120775</v>
      </c>
      <c r="G22" t="s">
        <v>41</v>
      </c>
      <c r="H22">
        <v>8500</v>
      </c>
    </row>
    <row r="23" spans="1:12" x14ac:dyDescent="0.25">
      <c r="A23" t="s">
        <v>38</v>
      </c>
      <c r="B23" t="s">
        <v>47</v>
      </c>
      <c r="C23" t="s">
        <v>52</v>
      </c>
      <c r="D23">
        <v>29</v>
      </c>
      <c r="E23" t="str">
        <f t="shared" si="0"/>
        <v>FTS-1</v>
      </c>
      <c r="F23">
        <v>217057</v>
      </c>
      <c r="G23" t="s">
        <v>41</v>
      </c>
      <c r="H23">
        <v>20000</v>
      </c>
    </row>
    <row r="24" spans="1:12" x14ac:dyDescent="0.25">
      <c r="A24" t="s">
        <v>38</v>
      </c>
      <c r="B24" t="s">
        <v>47</v>
      </c>
      <c r="C24" t="s">
        <v>53</v>
      </c>
      <c r="D24">
        <v>29</v>
      </c>
      <c r="E24" t="str">
        <f t="shared" si="0"/>
        <v>FTS-1</v>
      </c>
      <c r="F24">
        <v>172249</v>
      </c>
      <c r="G24" t="s">
        <v>41</v>
      </c>
      <c r="H24">
        <v>20000</v>
      </c>
    </row>
    <row r="25" spans="1:12" x14ac:dyDescent="0.25">
      <c r="A25" t="s">
        <v>34</v>
      </c>
      <c r="B25" t="s">
        <v>35</v>
      </c>
      <c r="C25">
        <v>938237294</v>
      </c>
      <c r="D25" t="s">
        <v>36</v>
      </c>
      <c r="E25" t="str">
        <f t="shared" si="0"/>
        <v>FTS-1</v>
      </c>
      <c r="F25" t="s">
        <v>37</v>
      </c>
      <c r="G25">
        <v>26606</v>
      </c>
      <c r="H25" s="68">
        <v>37196</v>
      </c>
      <c r="I25" s="68">
        <v>37925</v>
      </c>
      <c r="K25" t="s">
        <v>36</v>
      </c>
      <c r="L25">
        <v>40000</v>
      </c>
    </row>
    <row r="26" spans="1:12" x14ac:dyDescent="0.25">
      <c r="A26" t="s">
        <v>38</v>
      </c>
      <c r="B26" t="s">
        <v>39</v>
      </c>
      <c r="C26" t="s">
        <v>50</v>
      </c>
      <c r="D26">
        <v>29</v>
      </c>
      <c r="E26" t="str">
        <f t="shared" si="0"/>
        <v>FTS-1</v>
      </c>
      <c r="F26">
        <v>184238</v>
      </c>
      <c r="G26" t="s">
        <v>41</v>
      </c>
      <c r="H26">
        <v>20000</v>
      </c>
    </row>
    <row r="27" spans="1:12" x14ac:dyDescent="0.25">
      <c r="A27" t="s">
        <v>38</v>
      </c>
      <c r="B27" t="s">
        <v>39</v>
      </c>
      <c r="C27" t="s">
        <v>40</v>
      </c>
      <c r="D27">
        <v>29</v>
      </c>
      <c r="E27" t="str">
        <f t="shared" si="0"/>
        <v>FTS-1</v>
      </c>
      <c r="F27">
        <v>184250</v>
      </c>
      <c r="G27" t="s">
        <v>41</v>
      </c>
      <c r="H27">
        <v>10500</v>
      </c>
    </row>
    <row r="28" spans="1:12" x14ac:dyDescent="0.25">
      <c r="A28" t="s">
        <v>38</v>
      </c>
      <c r="B28" t="s">
        <v>39</v>
      </c>
      <c r="C28" t="s">
        <v>51</v>
      </c>
      <c r="D28">
        <v>29</v>
      </c>
      <c r="E28" t="str">
        <f t="shared" si="0"/>
        <v>FTS-1</v>
      </c>
      <c r="F28">
        <v>120775</v>
      </c>
      <c r="G28" t="s">
        <v>41</v>
      </c>
      <c r="H28">
        <v>9500</v>
      </c>
    </row>
    <row r="29" spans="1:12" x14ac:dyDescent="0.25">
      <c r="A29" t="s">
        <v>38</v>
      </c>
      <c r="B29" t="s">
        <v>47</v>
      </c>
      <c r="C29" t="s">
        <v>52</v>
      </c>
      <c r="D29">
        <v>29</v>
      </c>
      <c r="E29" t="str">
        <f t="shared" si="0"/>
        <v>FTS-1</v>
      </c>
      <c r="F29">
        <v>217057</v>
      </c>
      <c r="G29" t="s">
        <v>41</v>
      </c>
      <c r="H29">
        <v>20000</v>
      </c>
    </row>
    <row r="30" spans="1:12" x14ac:dyDescent="0.25">
      <c r="A30" t="s">
        <v>38</v>
      </c>
      <c r="B30" t="s">
        <v>47</v>
      </c>
      <c r="C30" t="s">
        <v>53</v>
      </c>
      <c r="D30">
        <v>29</v>
      </c>
      <c r="E30" t="str">
        <f t="shared" si="0"/>
        <v>FTS-1</v>
      </c>
      <c r="F30">
        <v>172249</v>
      </c>
      <c r="G30" t="s">
        <v>41</v>
      </c>
      <c r="H30">
        <v>20000</v>
      </c>
    </row>
    <row r="31" spans="1:12" x14ac:dyDescent="0.25">
      <c r="A31" t="s">
        <v>34</v>
      </c>
      <c r="B31" t="s">
        <v>35</v>
      </c>
      <c r="C31">
        <v>938237294</v>
      </c>
      <c r="D31" t="s">
        <v>36</v>
      </c>
      <c r="E31" t="str">
        <f t="shared" si="0"/>
        <v>FTS-1</v>
      </c>
      <c r="F31" t="s">
        <v>37</v>
      </c>
      <c r="G31">
        <v>27377</v>
      </c>
      <c r="H31" s="68">
        <v>36951</v>
      </c>
      <c r="I31" s="68">
        <v>37315</v>
      </c>
      <c r="K31" t="s">
        <v>36</v>
      </c>
      <c r="L31">
        <v>10000</v>
      </c>
    </row>
    <row r="32" spans="1:12" x14ac:dyDescent="0.25">
      <c r="A32" t="s">
        <v>38</v>
      </c>
      <c r="B32" t="s">
        <v>39</v>
      </c>
      <c r="C32" t="s">
        <v>44</v>
      </c>
      <c r="D32">
        <v>29</v>
      </c>
      <c r="E32" t="str">
        <f t="shared" si="0"/>
        <v>FTS-1</v>
      </c>
      <c r="F32">
        <v>184248</v>
      </c>
      <c r="G32" t="s">
        <v>41</v>
      </c>
      <c r="H32">
        <v>10000</v>
      </c>
    </row>
    <row r="33" spans="1:12" x14ac:dyDescent="0.25">
      <c r="A33" t="s">
        <v>38</v>
      </c>
      <c r="B33" t="s">
        <v>47</v>
      </c>
      <c r="C33" t="s">
        <v>53</v>
      </c>
      <c r="D33">
        <v>29</v>
      </c>
      <c r="E33" t="str">
        <f t="shared" si="0"/>
        <v>FTS-1</v>
      </c>
      <c r="F33">
        <v>172249</v>
      </c>
      <c r="G33" t="s">
        <v>41</v>
      </c>
      <c r="H33">
        <v>10000</v>
      </c>
    </row>
    <row r="34" spans="1:12" x14ac:dyDescent="0.25">
      <c r="A34" t="s">
        <v>34</v>
      </c>
      <c r="B34" t="s">
        <v>54</v>
      </c>
      <c r="C34">
        <v>6901995</v>
      </c>
      <c r="D34" t="s">
        <v>36</v>
      </c>
      <c r="E34" t="str">
        <f t="shared" si="0"/>
        <v>FTS-1</v>
      </c>
      <c r="F34" t="s">
        <v>37</v>
      </c>
      <c r="G34">
        <v>26683</v>
      </c>
      <c r="H34" s="68">
        <v>36982</v>
      </c>
      <c r="I34" s="68">
        <v>37346</v>
      </c>
      <c r="K34" t="s">
        <v>36</v>
      </c>
      <c r="L34">
        <v>8000</v>
      </c>
    </row>
    <row r="35" spans="1:12" x14ac:dyDescent="0.25">
      <c r="A35" t="s">
        <v>38</v>
      </c>
      <c r="B35" t="s">
        <v>39</v>
      </c>
      <c r="C35" t="s">
        <v>55</v>
      </c>
      <c r="D35">
        <v>29</v>
      </c>
      <c r="E35" t="str">
        <f t="shared" si="0"/>
        <v>FTS-1</v>
      </c>
      <c r="F35">
        <v>105013</v>
      </c>
      <c r="G35" t="s">
        <v>41</v>
      </c>
      <c r="H35">
        <v>8000</v>
      </c>
    </row>
    <row r="36" spans="1:12" x14ac:dyDescent="0.25">
      <c r="A36" t="s">
        <v>38</v>
      </c>
      <c r="B36" t="s">
        <v>47</v>
      </c>
      <c r="C36" t="s">
        <v>48</v>
      </c>
      <c r="D36">
        <v>29</v>
      </c>
      <c r="E36" t="str">
        <f t="shared" si="0"/>
        <v>FTS-1</v>
      </c>
      <c r="F36">
        <v>208</v>
      </c>
      <c r="G36" t="s">
        <v>49</v>
      </c>
      <c r="H36">
        <v>8000</v>
      </c>
    </row>
    <row r="37" spans="1:12" x14ac:dyDescent="0.25">
      <c r="A37" t="s">
        <v>34</v>
      </c>
      <c r="B37" t="s">
        <v>54</v>
      </c>
      <c r="C37">
        <v>6901995</v>
      </c>
      <c r="D37" t="s">
        <v>36</v>
      </c>
      <c r="E37" t="str">
        <f t="shared" si="0"/>
        <v>FTS-1</v>
      </c>
      <c r="F37" t="s">
        <v>37</v>
      </c>
      <c r="G37">
        <v>27334</v>
      </c>
      <c r="H37" s="68">
        <v>36982</v>
      </c>
      <c r="I37" s="68">
        <v>37195</v>
      </c>
      <c r="K37" t="s">
        <v>36</v>
      </c>
      <c r="L37">
        <v>14000</v>
      </c>
    </row>
    <row r="38" spans="1:12" x14ac:dyDescent="0.25">
      <c r="A38" t="s">
        <v>38</v>
      </c>
      <c r="B38" t="s">
        <v>39</v>
      </c>
      <c r="C38" t="s">
        <v>55</v>
      </c>
      <c r="D38">
        <v>29</v>
      </c>
      <c r="E38" t="str">
        <f t="shared" si="0"/>
        <v>FTS-1</v>
      </c>
      <c r="F38">
        <v>105013</v>
      </c>
      <c r="G38" t="s">
        <v>41</v>
      </c>
      <c r="H38">
        <v>14000</v>
      </c>
    </row>
    <row r="39" spans="1:12" x14ac:dyDescent="0.25">
      <c r="A39" t="s">
        <v>38</v>
      </c>
      <c r="B39" t="s">
        <v>47</v>
      </c>
      <c r="C39" t="s">
        <v>56</v>
      </c>
      <c r="D39">
        <v>29</v>
      </c>
      <c r="E39" t="str">
        <f t="shared" si="0"/>
        <v>FTS-1</v>
      </c>
      <c r="F39">
        <v>39815</v>
      </c>
      <c r="G39" t="s">
        <v>49</v>
      </c>
      <c r="H39">
        <v>14000</v>
      </c>
    </row>
    <row r="40" spans="1:12" x14ac:dyDescent="0.25">
      <c r="A40" t="s">
        <v>34</v>
      </c>
      <c r="B40" t="s">
        <v>57</v>
      </c>
      <c r="C40">
        <v>50394105</v>
      </c>
      <c r="D40" t="s">
        <v>36</v>
      </c>
      <c r="E40" t="str">
        <f t="shared" si="0"/>
        <v>FTS-1</v>
      </c>
      <c r="F40" t="s">
        <v>37</v>
      </c>
      <c r="G40">
        <v>27495</v>
      </c>
      <c r="H40" s="68">
        <v>37043</v>
      </c>
      <c r="I40" s="68">
        <v>37711</v>
      </c>
      <c r="K40" t="s">
        <v>58</v>
      </c>
      <c r="L40">
        <v>50000</v>
      </c>
    </row>
    <row r="41" spans="1:12" x14ac:dyDescent="0.25">
      <c r="A41" t="s">
        <v>38</v>
      </c>
      <c r="B41" t="s">
        <v>39</v>
      </c>
      <c r="C41" t="s">
        <v>59</v>
      </c>
      <c r="D41">
        <v>29</v>
      </c>
      <c r="E41" t="str">
        <f t="shared" si="0"/>
        <v>FTS-1</v>
      </c>
      <c r="F41">
        <v>105015</v>
      </c>
      <c r="G41" t="s">
        <v>41</v>
      </c>
      <c r="H41">
        <v>12000</v>
      </c>
    </row>
    <row r="42" spans="1:12" x14ac:dyDescent="0.25">
      <c r="A42" t="s">
        <v>38</v>
      </c>
      <c r="B42" t="s">
        <v>39</v>
      </c>
      <c r="C42" t="s">
        <v>55</v>
      </c>
      <c r="D42">
        <v>29</v>
      </c>
      <c r="E42" t="str">
        <f t="shared" si="0"/>
        <v>FTS-1</v>
      </c>
      <c r="F42">
        <v>105013</v>
      </c>
      <c r="G42" t="s">
        <v>41</v>
      </c>
      <c r="H42">
        <v>38000</v>
      </c>
    </row>
    <row r="43" spans="1:12" x14ac:dyDescent="0.25">
      <c r="A43" t="s">
        <v>38</v>
      </c>
      <c r="B43" t="s">
        <v>47</v>
      </c>
      <c r="C43" t="s">
        <v>60</v>
      </c>
      <c r="D43">
        <v>29</v>
      </c>
      <c r="E43" t="str">
        <f t="shared" si="0"/>
        <v>FTS-1</v>
      </c>
      <c r="F43">
        <v>12585</v>
      </c>
      <c r="G43" t="s">
        <v>41</v>
      </c>
      <c r="H43">
        <v>40000</v>
      </c>
    </row>
    <row r="44" spans="1:12" x14ac:dyDescent="0.25">
      <c r="A44" t="s">
        <v>38</v>
      </c>
      <c r="B44" t="s">
        <v>47</v>
      </c>
      <c r="C44" t="s">
        <v>61</v>
      </c>
      <c r="D44">
        <v>29</v>
      </c>
      <c r="E44" t="str">
        <f t="shared" si="0"/>
        <v>FTS-1</v>
      </c>
      <c r="F44">
        <v>35132</v>
      </c>
      <c r="G44" t="s">
        <v>41</v>
      </c>
      <c r="H44">
        <v>10000</v>
      </c>
    </row>
    <row r="45" spans="1:12" x14ac:dyDescent="0.25">
      <c r="A45" t="s">
        <v>34</v>
      </c>
      <c r="B45" t="s">
        <v>62</v>
      </c>
      <c r="C45">
        <v>8948440</v>
      </c>
      <c r="D45" t="s">
        <v>36</v>
      </c>
      <c r="E45" t="str">
        <f t="shared" si="0"/>
        <v>FTS-1</v>
      </c>
      <c r="F45" t="s">
        <v>37</v>
      </c>
      <c r="G45">
        <v>27600</v>
      </c>
      <c r="H45" s="68">
        <v>37043</v>
      </c>
      <c r="I45" s="68">
        <v>37407</v>
      </c>
      <c r="K45" t="s">
        <v>36</v>
      </c>
      <c r="L45">
        <v>2000</v>
      </c>
    </row>
    <row r="46" spans="1:12" x14ac:dyDescent="0.25">
      <c r="A46" t="s">
        <v>38</v>
      </c>
      <c r="B46" t="s">
        <v>39</v>
      </c>
      <c r="C46" t="s">
        <v>63</v>
      </c>
      <c r="D46">
        <v>29</v>
      </c>
      <c r="E46" t="str">
        <f t="shared" si="0"/>
        <v>FTS-1</v>
      </c>
      <c r="F46">
        <v>184231</v>
      </c>
      <c r="G46" t="s">
        <v>41</v>
      </c>
      <c r="H46">
        <v>2000</v>
      </c>
    </row>
    <row r="47" spans="1:12" x14ac:dyDescent="0.25">
      <c r="A47" t="s">
        <v>38</v>
      </c>
      <c r="B47" t="s">
        <v>47</v>
      </c>
      <c r="C47" t="s">
        <v>60</v>
      </c>
      <c r="D47">
        <v>29</v>
      </c>
      <c r="E47" t="str">
        <f t="shared" si="0"/>
        <v>FTS-1</v>
      </c>
      <c r="F47">
        <v>12585</v>
      </c>
      <c r="G47" t="s">
        <v>41</v>
      </c>
      <c r="H47">
        <v>2000</v>
      </c>
    </row>
    <row r="48" spans="1:12" x14ac:dyDescent="0.25">
      <c r="A48" t="s">
        <v>34</v>
      </c>
      <c r="B48" t="s">
        <v>64</v>
      </c>
      <c r="C48">
        <v>0</v>
      </c>
      <c r="D48" t="s">
        <v>36</v>
      </c>
      <c r="E48" t="str">
        <f t="shared" si="0"/>
        <v>FTS-2</v>
      </c>
      <c r="F48" t="s">
        <v>65</v>
      </c>
      <c r="G48">
        <v>22389</v>
      </c>
      <c r="H48" s="68">
        <v>34425</v>
      </c>
      <c r="I48" s="68">
        <v>34485</v>
      </c>
      <c r="J48">
        <v>31</v>
      </c>
      <c r="K48" t="s">
        <v>36</v>
      </c>
      <c r="L48">
        <v>200</v>
      </c>
    </row>
    <row r="49" spans="1:12" x14ac:dyDescent="0.25">
      <c r="A49" t="s">
        <v>38</v>
      </c>
      <c r="B49" t="s">
        <v>39</v>
      </c>
      <c r="C49" t="s">
        <v>66</v>
      </c>
      <c r="D49">
        <v>29</v>
      </c>
      <c r="E49" t="str">
        <f t="shared" si="0"/>
        <v>FTS-2</v>
      </c>
      <c r="F49">
        <v>105014</v>
      </c>
      <c r="G49" t="s">
        <v>41</v>
      </c>
      <c r="H49">
        <v>200</v>
      </c>
    </row>
    <row r="50" spans="1:12" x14ac:dyDescent="0.25">
      <c r="A50" t="s">
        <v>38</v>
      </c>
      <c r="B50" t="s">
        <v>47</v>
      </c>
      <c r="C50" t="s">
        <v>67</v>
      </c>
      <c r="D50">
        <v>29</v>
      </c>
      <c r="E50" t="str">
        <f t="shared" si="0"/>
        <v>FTS-2</v>
      </c>
      <c r="F50">
        <v>34234</v>
      </c>
      <c r="G50" t="s">
        <v>41</v>
      </c>
      <c r="H50">
        <v>200</v>
      </c>
    </row>
    <row r="51" spans="1:12" x14ac:dyDescent="0.25">
      <c r="A51" t="s">
        <v>34</v>
      </c>
      <c r="B51" t="s">
        <v>68</v>
      </c>
      <c r="C51">
        <v>0</v>
      </c>
      <c r="D51" t="s">
        <v>36</v>
      </c>
      <c r="E51" t="str">
        <f t="shared" si="0"/>
        <v>FTS-2</v>
      </c>
      <c r="F51" t="s">
        <v>65</v>
      </c>
      <c r="G51">
        <v>22044</v>
      </c>
      <c r="H51" s="68">
        <v>34305</v>
      </c>
      <c r="I51" s="68">
        <v>34365</v>
      </c>
      <c r="J51">
        <v>31</v>
      </c>
      <c r="K51" t="s">
        <v>36</v>
      </c>
      <c r="L51">
        <v>200</v>
      </c>
    </row>
    <row r="52" spans="1:12" x14ac:dyDescent="0.25">
      <c r="A52" t="s">
        <v>38</v>
      </c>
      <c r="B52" t="s">
        <v>39</v>
      </c>
      <c r="C52" t="s">
        <v>66</v>
      </c>
      <c r="D52">
        <v>29</v>
      </c>
      <c r="E52" t="str">
        <f t="shared" si="0"/>
        <v>FTS-2</v>
      </c>
      <c r="F52">
        <v>105014</v>
      </c>
      <c r="G52" t="s">
        <v>41</v>
      </c>
      <c r="H52">
        <v>200</v>
      </c>
    </row>
    <row r="53" spans="1:12" x14ac:dyDescent="0.25">
      <c r="A53" t="s">
        <v>38</v>
      </c>
      <c r="B53" t="s">
        <v>47</v>
      </c>
      <c r="C53" t="s">
        <v>67</v>
      </c>
      <c r="D53">
        <v>29</v>
      </c>
      <c r="E53" t="str">
        <f t="shared" si="0"/>
        <v>FTS-2</v>
      </c>
      <c r="F53">
        <v>34234</v>
      </c>
      <c r="G53" t="s">
        <v>41</v>
      </c>
      <c r="H53">
        <v>1</v>
      </c>
    </row>
    <row r="54" spans="1:12" x14ac:dyDescent="0.25">
      <c r="A54" t="s">
        <v>38</v>
      </c>
      <c r="B54" t="s">
        <v>47</v>
      </c>
      <c r="C54" t="s">
        <v>69</v>
      </c>
      <c r="D54">
        <v>29</v>
      </c>
      <c r="E54" t="str">
        <f t="shared" si="0"/>
        <v>FTS-2</v>
      </c>
      <c r="F54">
        <v>34233</v>
      </c>
      <c r="G54" t="s">
        <v>41</v>
      </c>
      <c r="H54">
        <v>199</v>
      </c>
    </row>
    <row r="55" spans="1:12" x14ac:dyDescent="0.25">
      <c r="A55" t="s">
        <v>34</v>
      </c>
      <c r="B55" t="s">
        <v>70</v>
      </c>
      <c r="C55">
        <v>625275755</v>
      </c>
      <c r="D55" t="s">
        <v>36</v>
      </c>
      <c r="E55" t="str">
        <f t="shared" si="0"/>
        <v>FTS-1</v>
      </c>
      <c r="F55" t="s">
        <v>37</v>
      </c>
      <c r="G55">
        <v>25071</v>
      </c>
      <c r="H55" s="68">
        <v>37055</v>
      </c>
      <c r="I55" s="68">
        <v>39782</v>
      </c>
      <c r="K55" t="s">
        <v>36</v>
      </c>
      <c r="L55">
        <v>90000</v>
      </c>
    </row>
    <row r="56" spans="1:12" x14ac:dyDescent="0.25">
      <c r="A56" t="s">
        <v>38</v>
      </c>
      <c r="B56" t="s">
        <v>39</v>
      </c>
      <c r="C56" t="s">
        <v>71</v>
      </c>
      <c r="D56">
        <v>29</v>
      </c>
      <c r="E56" t="str">
        <f t="shared" si="0"/>
        <v>FTS-1</v>
      </c>
      <c r="F56">
        <v>89310</v>
      </c>
      <c r="G56" t="s">
        <v>72</v>
      </c>
      <c r="H56">
        <v>30000</v>
      </c>
    </row>
    <row r="57" spans="1:12" x14ac:dyDescent="0.25">
      <c r="A57" t="s">
        <v>38</v>
      </c>
      <c r="B57" t="s">
        <v>39</v>
      </c>
      <c r="C57" t="s">
        <v>73</v>
      </c>
      <c r="D57">
        <v>29</v>
      </c>
      <c r="E57" t="str">
        <f t="shared" si="0"/>
        <v>FTS-1</v>
      </c>
      <c r="F57">
        <v>208464</v>
      </c>
      <c r="G57" t="s">
        <v>72</v>
      </c>
      <c r="H57">
        <v>60000</v>
      </c>
    </row>
    <row r="58" spans="1:12" x14ac:dyDescent="0.25">
      <c r="A58" t="s">
        <v>38</v>
      </c>
      <c r="B58" t="s">
        <v>47</v>
      </c>
      <c r="C58" t="s">
        <v>48</v>
      </c>
      <c r="D58">
        <v>29</v>
      </c>
      <c r="E58" t="str">
        <f t="shared" si="0"/>
        <v>FTS-1</v>
      </c>
      <c r="F58">
        <v>208</v>
      </c>
      <c r="G58" t="s">
        <v>49</v>
      </c>
      <c r="H58">
        <v>90000</v>
      </c>
    </row>
    <row r="59" spans="1:12" x14ac:dyDescent="0.25">
      <c r="A59" t="s">
        <v>34</v>
      </c>
      <c r="B59" t="s">
        <v>70</v>
      </c>
      <c r="C59">
        <v>625275755</v>
      </c>
      <c r="D59" t="s">
        <v>36</v>
      </c>
      <c r="E59" t="str">
        <f t="shared" si="0"/>
        <v>FTS-1</v>
      </c>
      <c r="F59" t="s">
        <v>37</v>
      </c>
      <c r="G59">
        <v>25394</v>
      </c>
      <c r="H59" s="68">
        <v>35725</v>
      </c>
      <c r="I59" s="68">
        <v>37802</v>
      </c>
      <c r="K59" t="s">
        <v>36</v>
      </c>
      <c r="L59">
        <v>5000</v>
      </c>
    </row>
    <row r="60" spans="1:12" x14ac:dyDescent="0.25">
      <c r="A60" t="s">
        <v>38</v>
      </c>
      <c r="B60" t="s">
        <v>39</v>
      </c>
      <c r="C60" t="s">
        <v>66</v>
      </c>
      <c r="D60">
        <v>29</v>
      </c>
      <c r="E60" t="str">
        <f t="shared" si="0"/>
        <v>FTS-1</v>
      </c>
      <c r="F60">
        <v>105014</v>
      </c>
      <c r="G60" t="s">
        <v>41</v>
      </c>
      <c r="H60">
        <v>5000</v>
      </c>
    </row>
    <row r="61" spans="1:12" x14ac:dyDescent="0.25">
      <c r="A61" t="s">
        <v>38</v>
      </c>
      <c r="B61" t="s">
        <v>47</v>
      </c>
      <c r="C61" t="s">
        <v>74</v>
      </c>
      <c r="D61">
        <v>29</v>
      </c>
      <c r="E61" t="str">
        <f t="shared" si="0"/>
        <v>FTS-1</v>
      </c>
      <c r="F61">
        <v>60642</v>
      </c>
      <c r="G61" t="s">
        <v>41</v>
      </c>
      <c r="H61">
        <v>5000</v>
      </c>
    </row>
    <row r="62" spans="1:12" x14ac:dyDescent="0.25">
      <c r="A62" t="s">
        <v>34</v>
      </c>
      <c r="B62" t="s">
        <v>70</v>
      </c>
      <c r="C62">
        <v>625275755</v>
      </c>
      <c r="D62" t="s">
        <v>36</v>
      </c>
      <c r="E62" t="str">
        <f t="shared" si="0"/>
        <v>FTS-1</v>
      </c>
      <c r="F62" t="s">
        <v>37</v>
      </c>
      <c r="G62">
        <v>25700</v>
      </c>
      <c r="H62" s="68">
        <v>36526</v>
      </c>
      <c r="I62" s="68">
        <v>37621</v>
      </c>
      <c r="K62" t="s">
        <v>36</v>
      </c>
      <c r="L62">
        <v>25000</v>
      </c>
    </row>
    <row r="63" spans="1:12" x14ac:dyDescent="0.25">
      <c r="A63" t="s">
        <v>38</v>
      </c>
      <c r="B63" t="s">
        <v>39</v>
      </c>
      <c r="C63" t="s">
        <v>71</v>
      </c>
      <c r="D63">
        <v>29</v>
      </c>
      <c r="E63" t="str">
        <f t="shared" si="0"/>
        <v>FTS-1</v>
      </c>
      <c r="F63">
        <v>89310</v>
      </c>
      <c r="G63" t="s">
        <v>72</v>
      </c>
      <c r="H63">
        <v>25000</v>
      </c>
    </row>
    <row r="64" spans="1:12" x14ac:dyDescent="0.25">
      <c r="A64" t="s">
        <v>38</v>
      </c>
      <c r="B64" t="s">
        <v>47</v>
      </c>
      <c r="C64" t="s">
        <v>48</v>
      </c>
      <c r="D64">
        <v>29</v>
      </c>
      <c r="E64" t="str">
        <f t="shared" si="0"/>
        <v>FTS-1</v>
      </c>
      <c r="F64">
        <v>208</v>
      </c>
      <c r="G64" t="s">
        <v>49</v>
      </c>
      <c r="H64">
        <v>25000</v>
      </c>
    </row>
    <row r="65" spans="1:12" x14ac:dyDescent="0.25">
      <c r="A65" t="s">
        <v>34</v>
      </c>
      <c r="B65" t="s">
        <v>70</v>
      </c>
      <c r="C65">
        <v>625275755</v>
      </c>
      <c r="D65" t="s">
        <v>36</v>
      </c>
      <c r="E65" t="str">
        <f t="shared" si="0"/>
        <v>FTS-1</v>
      </c>
      <c r="F65" t="s">
        <v>37</v>
      </c>
      <c r="G65">
        <v>27370</v>
      </c>
      <c r="H65" s="68">
        <v>36987</v>
      </c>
      <c r="I65" s="68">
        <v>37256</v>
      </c>
      <c r="K65" t="s">
        <v>36</v>
      </c>
      <c r="L65">
        <v>22000</v>
      </c>
    </row>
    <row r="66" spans="1:12" x14ac:dyDescent="0.25">
      <c r="A66" t="s">
        <v>38</v>
      </c>
      <c r="B66" t="s">
        <v>39</v>
      </c>
      <c r="C66" t="s">
        <v>73</v>
      </c>
      <c r="D66">
        <v>29</v>
      </c>
      <c r="E66" t="str">
        <f t="shared" si="0"/>
        <v>FTS-1</v>
      </c>
      <c r="F66">
        <v>208464</v>
      </c>
      <c r="G66" t="s">
        <v>72</v>
      </c>
      <c r="H66">
        <v>22000</v>
      </c>
    </row>
    <row r="67" spans="1:12" x14ac:dyDescent="0.25">
      <c r="A67" t="s">
        <v>38</v>
      </c>
      <c r="B67" t="s">
        <v>47</v>
      </c>
      <c r="C67" t="s">
        <v>75</v>
      </c>
      <c r="D67">
        <v>29</v>
      </c>
      <c r="E67" t="str">
        <f t="shared" ref="E67:E130" si="1">IF(LEFT(F67,1)="F",F67,E66)</f>
        <v>FTS-1</v>
      </c>
      <c r="F67">
        <v>205067</v>
      </c>
      <c r="G67" t="s">
        <v>72</v>
      </c>
      <c r="H67">
        <v>22000</v>
      </c>
    </row>
    <row r="68" spans="1:12" x14ac:dyDescent="0.25">
      <c r="A68" t="s">
        <v>34</v>
      </c>
      <c r="B68" t="s">
        <v>70</v>
      </c>
      <c r="C68">
        <v>625275755</v>
      </c>
      <c r="D68" t="s">
        <v>36</v>
      </c>
      <c r="E68" t="str">
        <f t="shared" si="1"/>
        <v>FTS-1</v>
      </c>
      <c r="F68" t="s">
        <v>37</v>
      </c>
      <c r="G68">
        <v>27371</v>
      </c>
      <c r="H68" s="68">
        <v>36987</v>
      </c>
      <c r="I68" s="68">
        <v>37256</v>
      </c>
      <c r="K68" t="s">
        <v>36</v>
      </c>
      <c r="L68">
        <v>21200</v>
      </c>
    </row>
    <row r="69" spans="1:12" x14ac:dyDescent="0.25">
      <c r="A69" t="s">
        <v>38</v>
      </c>
      <c r="B69" t="s">
        <v>39</v>
      </c>
      <c r="C69" t="s">
        <v>76</v>
      </c>
      <c r="D69">
        <v>29</v>
      </c>
      <c r="E69" t="str">
        <f t="shared" si="1"/>
        <v>FTS-1</v>
      </c>
      <c r="F69">
        <v>103209</v>
      </c>
      <c r="G69" t="s">
        <v>72</v>
      </c>
      <c r="H69">
        <v>21200</v>
      </c>
    </row>
    <row r="70" spans="1:12" x14ac:dyDescent="0.25">
      <c r="A70" t="s">
        <v>38</v>
      </c>
      <c r="B70" t="s">
        <v>47</v>
      </c>
      <c r="C70" t="s">
        <v>75</v>
      </c>
      <c r="D70">
        <v>29</v>
      </c>
      <c r="E70" t="str">
        <f t="shared" si="1"/>
        <v>FTS-1</v>
      </c>
      <c r="F70">
        <v>205067</v>
      </c>
      <c r="G70" t="s">
        <v>72</v>
      </c>
      <c r="H70">
        <v>21200</v>
      </c>
    </row>
    <row r="71" spans="1:12" x14ac:dyDescent="0.25">
      <c r="A71" t="s">
        <v>34</v>
      </c>
      <c r="B71" t="s">
        <v>77</v>
      </c>
      <c r="C71">
        <v>175671007</v>
      </c>
      <c r="D71" t="s">
        <v>36</v>
      </c>
      <c r="E71" t="str">
        <f t="shared" si="1"/>
        <v>FTS-1</v>
      </c>
      <c r="F71" t="s">
        <v>37</v>
      </c>
      <c r="G71">
        <v>25025</v>
      </c>
      <c r="H71" s="68">
        <v>36982</v>
      </c>
      <c r="I71" s="68">
        <v>39051</v>
      </c>
      <c r="K71" t="s">
        <v>36</v>
      </c>
      <c r="L71">
        <v>80000</v>
      </c>
    </row>
    <row r="72" spans="1:12" x14ac:dyDescent="0.25">
      <c r="A72" t="s">
        <v>38</v>
      </c>
      <c r="B72" t="s">
        <v>39</v>
      </c>
      <c r="C72" t="s">
        <v>71</v>
      </c>
      <c r="D72">
        <v>29</v>
      </c>
      <c r="E72" t="str">
        <f t="shared" si="1"/>
        <v>FTS-1</v>
      </c>
      <c r="F72">
        <v>89310</v>
      </c>
      <c r="G72" t="s">
        <v>72</v>
      </c>
      <c r="H72">
        <v>80000</v>
      </c>
    </row>
    <row r="73" spans="1:12" x14ac:dyDescent="0.25">
      <c r="A73" t="s">
        <v>38</v>
      </c>
      <c r="B73" t="s">
        <v>47</v>
      </c>
      <c r="C73" t="s">
        <v>78</v>
      </c>
      <c r="D73">
        <v>29</v>
      </c>
      <c r="E73" t="str">
        <f t="shared" si="1"/>
        <v>FTS-1</v>
      </c>
      <c r="F73">
        <v>34476</v>
      </c>
      <c r="G73" t="s">
        <v>41</v>
      </c>
      <c r="H73">
        <v>59000</v>
      </c>
    </row>
    <row r="74" spans="1:12" x14ac:dyDescent="0.25">
      <c r="A74" t="s">
        <v>38</v>
      </c>
      <c r="B74" t="s">
        <v>47</v>
      </c>
      <c r="C74" t="s">
        <v>52</v>
      </c>
      <c r="D74">
        <v>29</v>
      </c>
      <c r="E74" t="str">
        <f t="shared" si="1"/>
        <v>FTS-1</v>
      </c>
      <c r="F74">
        <v>217057</v>
      </c>
      <c r="G74" t="s">
        <v>41</v>
      </c>
      <c r="H74">
        <v>21000</v>
      </c>
    </row>
    <row r="75" spans="1:12" x14ac:dyDescent="0.25">
      <c r="A75" t="s">
        <v>34</v>
      </c>
      <c r="B75" t="s">
        <v>77</v>
      </c>
      <c r="C75">
        <v>175671007</v>
      </c>
      <c r="D75" t="s">
        <v>36</v>
      </c>
      <c r="E75" t="str">
        <f t="shared" si="1"/>
        <v>FTS-1</v>
      </c>
      <c r="F75" t="s">
        <v>37</v>
      </c>
      <c r="G75">
        <v>25031</v>
      </c>
      <c r="H75" s="68">
        <v>36465</v>
      </c>
      <c r="I75" s="68">
        <v>39051</v>
      </c>
      <c r="K75" t="s">
        <v>36</v>
      </c>
      <c r="L75">
        <v>20000</v>
      </c>
    </row>
    <row r="76" spans="1:12" x14ac:dyDescent="0.25">
      <c r="A76" t="s">
        <v>38</v>
      </c>
      <c r="B76" t="s">
        <v>39</v>
      </c>
      <c r="C76" t="s">
        <v>66</v>
      </c>
      <c r="D76">
        <v>29</v>
      </c>
      <c r="E76" t="str">
        <f t="shared" si="1"/>
        <v>FTS-1</v>
      </c>
      <c r="F76">
        <v>105014</v>
      </c>
      <c r="G76" t="s">
        <v>41</v>
      </c>
      <c r="H76">
        <v>20000</v>
      </c>
    </row>
    <row r="77" spans="1:12" x14ac:dyDescent="0.25">
      <c r="A77" t="s">
        <v>38</v>
      </c>
      <c r="B77" t="s">
        <v>47</v>
      </c>
      <c r="C77" t="s">
        <v>79</v>
      </c>
      <c r="D77">
        <v>29</v>
      </c>
      <c r="E77" t="str">
        <f t="shared" si="1"/>
        <v>FTS-1</v>
      </c>
      <c r="F77">
        <v>109734</v>
      </c>
      <c r="G77" t="s">
        <v>41</v>
      </c>
      <c r="H77">
        <v>10000</v>
      </c>
    </row>
    <row r="78" spans="1:12" x14ac:dyDescent="0.25">
      <c r="A78" t="s">
        <v>38</v>
      </c>
      <c r="B78" t="s">
        <v>47</v>
      </c>
      <c r="C78" t="s">
        <v>74</v>
      </c>
      <c r="D78">
        <v>29</v>
      </c>
      <c r="E78" t="str">
        <f t="shared" si="1"/>
        <v>FTS-1</v>
      </c>
      <c r="F78">
        <v>60642</v>
      </c>
      <c r="G78" t="s">
        <v>41</v>
      </c>
      <c r="H78">
        <v>5000</v>
      </c>
    </row>
    <row r="79" spans="1:12" x14ac:dyDescent="0.25">
      <c r="A79" t="s">
        <v>38</v>
      </c>
      <c r="B79" t="s">
        <v>47</v>
      </c>
      <c r="C79" t="s">
        <v>80</v>
      </c>
      <c r="D79">
        <v>29</v>
      </c>
      <c r="E79" t="str">
        <f t="shared" si="1"/>
        <v>FTS-1</v>
      </c>
      <c r="F79">
        <v>22712</v>
      </c>
      <c r="G79" t="s">
        <v>41</v>
      </c>
      <c r="H79">
        <v>5000</v>
      </c>
    </row>
    <row r="80" spans="1:12" x14ac:dyDescent="0.25">
      <c r="A80" t="s">
        <v>34</v>
      </c>
      <c r="B80" t="s">
        <v>77</v>
      </c>
      <c r="C80">
        <v>175671007</v>
      </c>
      <c r="D80" t="s">
        <v>36</v>
      </c>
      <c r="E80" t="str">
        <f t="shared" si="1"/>
        <v>FTS-1</v>
      </c>
      <c r="F80" t="s">
        <v>37</v>
      </c>
      <c r="G80">
        <v>25067</v>
      </c>
      <c r="H80" s="68">
        <v>35582</v>
      </c>
      <c r="I80" s="68">
        <v>37225</v>
      </c>
      <c r="K80" t="s">
        <v>36</v>
      </c>
      <c r="L80">
        <v>15000</v>
      </c>
    </row>
    <row r="81" spans="1:12" x14ac:dyDescent="0.25">
      <c r="A81" t="s">
        <v>38</v>
      </c>
      <c r="B81" t="s">
        <v>39</v>
      </c>
      <c r="C81" t="s">
        <v>81</v>
      </c>
      <c r="D81">
        <v>29</v>
      </c>
      <c r="E81" t="str">
        <f t="shared" si="1"/>
        <v>FTS-1</v>
      </c>
      <c r="F81">
        <v>205062</v>
      </c>
      <c r="G81" t="s">
        <v>72</v>
      </c>
      <c r="H81">
        <v>15000</v>
      </c>
    </row>
    <row r="82" spans="1:12" x14ac:dyDescent="0.25">
      <c r="A82" t="s">
        <v>38</v>
      </c>
      <c r="B82" t="s">
        <v>47</v>
      </c>
      <c r="C82" t="s">
        <v>82</v>
      </c>
      <c r="D82">
        <v>29</v>
      </c>
      <c r="E82" t="str">
        <f t="shared" si="1"/>
        <v>FTS-1</v>
      </c>
      <c r="F82">
        <v>205064</v>
      </c>
      <c r="G82" t="s">
        <v>72</v>
      </c>
      <c r="H82">
        <v>15000</v>
      </c>
    </row>
    <row r="83" spans="1:12" x14ac:dyDescent="0.25">
      <c r="A83" t="s">
        <v>34</v>
      </c>
      <c r="B83" t="s">
        <v>77</v>
      </c>
      <c r="C83">
        <v>175671007</v>
      </c>
      <c r="D83" t="s">
        <v>36</v>
      </c>
      <c r="E83" t="str">
        <f t="shared" si="1"/>
        <v>FTS-1</v>
      </c>
      <c r="F83" t="s">
        <v>37</v>
      </c>
      <c r="G83">
        <v>27651</v>
      </c>
      <c r="H83" s="68">
        <v>37073</v>
      </c>
      <c r="I83" s="68">
        <v>37134</v>
      </c>
      <c r="K83" t="s">
        <v>36</v>
      </c>
      <c r="L83">
        <v>33000</v>
      </c>
    </row>
    <row r="84" spans="1:12" x14ac:dyDescent="0.25">
      <c r="A84" t="s">
        <v>38</v>
      </c>
      <c r="B84" t="s">
        <v>39</v>
      </c>
      <c r="C84" t="s">
        <v>83</v>
      </c>
      <c r="D84">
        <v>29</v>
      </c>
      <c r="E84" t="str">
        <f t="shared" si="1"/>
        <v>FTS-1</v>
      </c>
      <c r="F84">
        <v>205063</v>
      </c>
      <c r="G84" t="s">
        <v>72</v>
      </c>
      <c r="H84">
        <v>33000</v>
      </c>
    </row>
    <row r="85" spans="1:12" x14ac:dyDescent="0.25">
      <c r="A85" t="s">
        <v>38</v>
      </c>
      <c r="B85" t="s">
        <v>47</v>
      </c>
      <c r="C85" t="s">
        <v>82</v>
      </c>
      <c r="D85">
        <v>29</v>
      </c>
      <c r="E85" t="str">
        <f t="shared" si="1"/>
        <v>FTS-1</v>
      </c>
      <c r="F85">
        <v>205064</v>
      </c>
      <c r="G85" t="s">
        <v>72</v>
      </c>
      <c r="H85">
        <v>33000</v>
      </c>
    </row>
    <row r="86" spans="1:12" x14ac:dyDescent="0.25">
      <c r="A86" t="s">
        <v>34</v>
      </c>
      <c r="B86" t="s">
        <v>84</v>
      </c>
      <c r="C86">
        <v>6918296</v>
      </c>
      <c r="D86" t="s">
        <v>36</v>
      </c>
      <c r="E86" t="str">
        <f t="shared" si="1"/>
        <v>FTS-1</v>
      </c>
      <c r="F86" t="s">
        <v>37</v>
      </c>
      <c r="G86">
        <v>20822</v>
      </c>
      <c r="H86" s="68">
        <v>37045</v>
      </c>
      <c r="I86" s="68">
        <v>37195</v>
      </c>
      <c r="K86" t="s">
        <v>36</v>
      </c>
      <c r="L86">
        <v>25000</v>
      </c>
    </row>
    <row r="87" spans="1:12" x14ac:dyDescent="0.25">
      <c r="A87" t="s">
        <v>85</v>
      </c>
      <c r="B87" t="s">
        <v>86</v>
      </c>
      <c r="C87" t="s">
        <v>58</v>
      </c>
      <c r="E87" t="str">
        <f t="shared" si="1"/>
        <v>FTS-1</v>
      </c>
    </row>
    <row r="88" spans="1:12" x14ac:dyDescent="0.25">
      <c r="A88" t="s">
        <v>38</v>
      </c>
      <c r="B88" t="s">
        <v>39</v>
      </c>
      <c r="C88" t="s">
        <v>87</v>
      </c>
      <c r="D88">
        <v>29</v>
      </c>
      <c r="E88" t="str">
        <f t="shared" si="1"/>
        <v>FTS-1</v>
      </c>
      <c r="F88">
        <v>68151</v>
      </c>
      <c r="G88" t="s">
        <v>88</v>
      </c>
      <c r="H88">
        <v>25000</v>
      </c>
    </row>
    <row r="89" spans="1:12" x14ac:dyDescent="0.25">
      <c r="A89" t="s">
        <v>38</v>
      </c>
      <c r="B89" t="s">
        <v>47</v>
      </c>
      <c r="C89" t="s">
        <v>89</v>
      </c>
      <c r="D89">
        <v>29</v>
      </c>
      <c r="E89" t="str">
        <f t="shared" si="1"/>
        <v>FTS-1</v>
      </c>
      <c r="F89">
        <v>254058</v>
      </c>
      <c r="G89" t="s">
        <v>49</v>
      </c>
      <c r="H89">
        <v>10</v>
      </c>
    </row>
    <row r="90" spans="1:12" x14ac:dyDescent="0.25">
      <c r="A90" t="s">
        <v>38</v>
      </c>
      <c r="B90" t="s">
        <v>47</v>
      </c>
      <c r="C90" t="s">
        <v>90</v>
      </c>
      <c r="D90">
        <v>29</v>
      </c>
      <c r="E90" t="str">
        <f t="shared" si="1"/>
        <v>FTS-1</v>
      </c>
      <c r="F90">
        <v>282475</v>
      </c>
      <c r="G90" t="s">
        <v>49</v>
      </c>
      <c r="H90">
        <v>20000</v>
      </c>
    </row>
    <row r="91" spans="1:12" x14ac:dyDescent="0.25">
      <c r="A91" t="s">
        <v>38</v>
      </c>
      <c r="B91" t="s">
        <v>47</v>
      </c>
      <c r="C91" t="s">
        <v>91</v>
      </c>
      <c r="D91">
        <v>29</v>
      </c>
      <c r="E91" t="str">
        <f t="shared" si="1"/>
        <v>FTS-1</v>
      </c>
      <c r="F91">
        <v>217459</v>
      </c>
      <c r="G91" t="s">
        <v>49</v>
      </c>
      <c r="H91">
        <v>1</v>
      </c>
    </row>
    <row r="92" spans="1:12" x14ac:dyDescent="0.25">
      <c r="A92" t="s">
        <v>38</v>
      </c>
      <c r="B92" t="s">
        <v>47</v>
      </c>
      <c r="C92" t="s">
        <v>92</v>
      </c>
      <c r="D92">
        <v>29</v>
      </c>
      <c r="E92" t="str">
        <f t="shared" si="1"/>
        <v>FTS-1</v>
      </c>
      <c r="F92">
        <v>217460</v>
      </c>
      <c r="G92" t="s">
        <v>49</v>
      </c>
      <c r="H92">
        <v>1</v>
      </c>
    </row>
    <row r="93" spans="1:12" x14ac:dyDescent="0.25">
      <c r="A93" t="s">
        <v>38</v>
      </c>
      <c r="B93" t="s">
        <v>47</v>
      </c>
      <c r="C93" t="s">
        <v>93</v>
      </c>
      <c r="D93">
        <v>29</v>
      </c>
      <c r="E93" t="str">
        <f t="shared" si="1"/>
        <v>FTS-1</v>
      </c>
      <c r="F93">
        <v>68280</v>
      </c>
      <c r="G93" t="s">
        <v>49</v>
      </c>
      <c r="H93">
        <v>988</v>
      </c>
    </row>
    <row r="94" spans="1:12" x14ac:dyDescent="0.25">
      <c r="A94" t="s">
        <v>38</v>
      </c>
      <c r="B94" t="s">
        <v>47</v>
      </c>
      <c r="C94" t="s">
        <v>94</v>
      </c>
      <c r="D94">
        <v>29</v>
      </c>
      <c r="E94" t="str">
        <f t="shared" si="1"/>
        <v>FTS-1</v>
      </c>
      <c r="F94">
        <v>157188</v>
      </c>
      <c r="G94" t="s">
        <v>49</v>
      </c>
      <c r="H94">
        <v>1990</v>
      </c>
    </row>
    <row r="95" spans="1:12" x14ac:dyDescent="0.25">
      <c r="A95" t="s">
        <v>38</v>
      </c>
      <c r="B95" t="s">
        <v>47</v>
      </c>
      <c r="C95" t="s">
        <v>95</v>
      </c>
      <c r="D95">
        <v>29</v>
      </c>
      <c r="E95" t="str">
        <f t="shared" si="1"/>
        <v>FTS-1</v>
      </c>
      <c r="F95">
        <v>162713</v>
      </c>
      <c r="G95" t="s">
        <v>49</v>
      </c>
      <c r="H95">
        <v>2000</v>
      </c>
    </row>
    <row r="96" spans="1:12" x14ac:dyDescent="0.25">
      <c r="A96" t="s">
        <v>38</v>
      </c>
      <c r="B96" t="s">
        <v>47</v>
      </c>
      <c r="C96" t="s">
        <v>96</v>
      </c>
      <c r="D96">
        <v>29</v>
      </c>
      <c r="E96" t="str">
        <f t="shared" si="1"/>
        <v>FTS-1</v>
      </c>
      <c r="F96">
        <v>157269</v>
      </c>
      <c r="G96" t="s">
        <v>49</v>
      </c>
      <c r="H96">
        <v>10</v>
      </c>
    </row>
    <row r="97" spans="1:12" x14ac:dyDescent="0.25">
      <c r="A97" t="s">
        <v>34</v>
      </c>
      <c r="B97" t="s">
        <v>84</v>
      </c>
      <c r="C97">
        <v>6918296</v>
      </c>
      <c r="D97" t="s">
        <v>36</v>
      </c>
      <c r="E97" t="str">
        <f t="shared" si="1"/>
        <v>FTS-1</v>
      </c>
      <c r="F97" t="s">
        <v>37</v>
      </c>
      <c r="G97">
        <v>20822</v>
      </c>
      <c r="H97" s="68">
        <v>37196</v>
      </c>
      <c r="I97" s="68">
        <v>39141</v>
      </c>
      <c r="K97" t="s">
        <v>36</v>
      </c>
      <c r="L97">
        <v>25000</v>
      </c>
    </row>
    <row r="98" spans="1:12" x14ac:dyDescent="0.25">
      <c r="A98" t="s">
        <v>85</v>
      </c>
      <c r="B98" t="s">
        <v>86</v>
      </c>
      <c r="C98" t="s">
        <v>58</v>
      </c>
      <c r="E98" t="str">
        <f t="shared" si="1"/>
        <v>FTS-1</v>
      </c>
    </row>
    <row r="99" spans="1:12" x14ac:dyDescent="0.25">
      <c r="A99" t="s">
        <v>38</v>
      </c>
      <c r="B99" t="s">
        <v>39</v>
      </c>
      <c r="C99" t="s">
        <v>87</v>
      </c>
      <c r="D99">
        <v>29</v>
      </c>
      <c r="E99" t="str">
        <f t="shared" si="1"/>
        <v>FTS-1</v>
      </c>
      <c r="F99">
        <v>68151</v>
      </c>
      <c r="G99" t="s">
        <v>88</v>
      </c>
      <c r="H99">
        <v>25000</v>
      </c>
    </row>
    <row r="100" spans="1:12" x14ac:dyDescent="0.25">
      <c r="A100" t="s">
        <v>38</v>
      </c>
      <c r="B100" t="s">
        <v>47</v>
      </c>
      <c r="C100" t="s">
        <v>89</v>
      </c>
      <c r="D100">
        <v>29</v>
      </c>
      <c r="E100" t="str">
        <f t="shared" si="1"/>
        <v>FTS-1</v>
      </c>
      <c r="F100">
        <v>254058</v>
      </c>
      <c r="G100" t="s">
        <v>49</v>
      </c>
      <c r="H100">
        <v>250</v>
      </c>
    </row>
    <row r="101" spans="1:12" x14ac:dyDescent="0.25">
      <c r="A101" t="s">
        <v>38</v>
      </c>
      <c r="B101" t="s">
        <v>47</v>
      </c>
      <c r="C101" t="s">
        <v>95</v>
      </c>
      <c r="D101">
        <v>29</v>
      </c>
      <c r="E101" t="str">
        <f t="shared" si="1"/>
        <v>FTS-1</v>
      </c>
      <c r="F101">
        <v>162713</v>
      </c>
      <c r="G101" t="s">
        <v>49</v>
      </c>
      <c r="H101">
        <v>24750</v>
      </c>
    </row>
    <row r="102" spans="1:12" x14ac:dyDescent="0.25">
      <c r="A102" t="s">
        <v>34</v>
      </c>
      <c r="B102" t="s">
        <v>84</v>
      </c>
      <c r="C102">
        <v>6918296</v>
      </c>
      <c r="D102" t="s">
        <v>36</v>
      </c>
      <c r="E102" t="str">
        <f t="shared" si="1"/>
        <v>FTS-1</v>
      </c>
      <c r="F102" t="s">
        <v>37</v>
      </c>
      <c r="G102">
        <v>20834</v>
      </c>
      <c r="H102" s="68">
        <v>36732</v>
      </c>
      <c r="I102" s="68">
        <v>37195</v>
      </c>
      <c r="K102" t="s">
        <v>36</v>
      </c>
      <c r="L102">
        <v>25000</v>
      </c>
    </row>
    <row r="103" spans="1:12" x14ac:dyDescent="0.25">
      <c r="A103" t="s">
        <v>38</v>
      </c>
      <c r="B103" t="s">
        <v>39</v>
      </c>
      <c r="C103" t="s">
        <v>71</v>
      </c>
      <c r="D103">
        <v>29</v>
      </c>
      <c r="E103" t="str">
        <f t="shared" si="1"/>
        <v>FTS-1</v>
      </c>
      <c r="F103">
        <v>89310</v>
      </c>
      <c r="G103" t="s">
        <v>72</v>
      </c>
      <c r="H103">
        <v>25000</v>
      </c>
    </row>
    <row r="104" spans="1:12" x14ac:dyDescent="0.25">
      <c r="A104" t="s">
        <v>38</v>
      </c>
      <c r="B104" t="s">
        <v>47</v>
      </c>
      <c r="C104" t="s">
        <v>87</v>
      </c>
      <c r="D104">
        <v>29</v>
      </c>
      <c r="E104" t="str">
        <f t="shared" si="1"/>
        <v>FTS-1</v>
      </c>
      <c r="F104">
        <v>68151</v>
      </c>
      <c r="G104" t="s">
        <v>88</v>
      </c>
      <c r="H104">
        <v>25000</v>
      </c>
    </row>
    <row r="105" spans="1:12" x14ac:dyDescent="0.25">
      <c r="A105" t="s">
        <v>34</v>
      </c>
      <c r="B105" t="s">
        <v>84</v>
      </c>
      <c r="C105">
        <v>6918296</v>
      </c>
      <c r="D105" t="s">
        <v>36</v>
      </c>
      <c r="E105" t="str">
        <f t="shared" si="1"/>
        <v>FTS-1</v>
      </c>
      <c r="F105" t="s">
        <v>37</v>
      </c>
      <c r="G105">
        <v>20834</v>
      </c>
      <c r="H105" s="68">
        <v>37196</v>
      </c>
      <c r="I105" s="68">
        <v>39141</v>
      </c>
      <c r="K105" t="s">
        <v>36</v>
      </c>
      <c r="L105">
        <v>25000</v>
      </c>
    </row>
    <row r="106" spans="1:12" x14ac:dyDescent="0.25">
      <c r="A106" t="s">
        <v>38</v>
      </c>
      <c r="B106" t="s">
        <v>39</v>
      </c>
      <c r="C106" t="s">
        <v>71</v>
      </c>
      <c r="D106">
        <v>29</v>
      </c>
      <c r="E106" t="str">
        <f t="shared" si="1"/>
        <v>FTS-1</v>
      </c>
      <c r="F106">
        <v>89310</v>
      </c>
      <c r="G106" t="s">
        <v>72</v>
      </c>
      <c r="H106">
        <v>25000</v>
      </c>
    </row>
    <row r="107" spans="1:12" x14ac:dyDescent="0.25">
      <c r="A107" t="s">
        <v>38</v>
      </c>
      <c r="B107" t="s">
        <v>47</v>
      </c>
      <c r="C107" t="s">
        <v>87</v>
      </c>
      <c r="D107">
        <v>29</v>
      </c>
      <c r="E107" t="str">
        <f t="shared" si="1"/>
        <v>FTS-1</v>
      </c>
      <c r="F107">
        <v>68151</v>
      </c>
      <c r="G107" t="s">
        <v>88</v>
      </c>
      <c r="H107">
        <v>25000</v>
      </c>
    </row>
    <row r="108" spans="1:12" x14ac:dyDescent="0.25">
      <c r="A108" t="s">
        <v>34</v>
      </c>
      <c r="B108" t="s">
        <v>97</v>
      </c>
      <c r="C108">
        <v>190334714</v>
      </c>
      <c r="D108" t="s">
        <v>36</v>
      </c>
      <c r="E108" t="str">
        <f t="shared" si="1"/>
        <v>FTS-2</v>
      </c>
      <c r="F108" t="s">
        <v>65</v>
      </c>
      <c r="G108">
        <v>22013</v>
      </c>
      <c r="H108" s="68">
        <v>34425</v>
      </c>
      <c r="I108" s="68">
        <v>37103</v>
      </c>
      <c r="K108" t="s">
        <v>36</v>
      </c>
      <c r="L108">
        <v>3000</v>
      </c>
    </row>
    <row r="109" spans="1:12" x14ac:dyDescent="0.25">
      <c r="A109" t="s">
        <v>38</v>
      </c>
      <c r="B109" t="s">
        <v>39</v>
      </c>
      <c r="C109" t="s">
        <v>66</v>
      </c>
      <c r="D109">
        <v>29</v>
      </c>
      <c r="E109" t="str">
        <f t="shared" si="1"/>
        <v>FTS-2</v>
      </c>
      <c r="F109">
        <v>105014</v>
      </c>
      <c r="G109" t="s">
        <v>41</v>
      </c>
      <c r="H109">
        <v>3000</v>
      </c>
    </row>
    <row r="110" spans="1:12" x14ac:dyDescent="0.25">
      <c r="A110" t="s">
        <v>38</v>
      </c>
      <c r="B110" t="s">
        <v>47</v>
      </c>
      <c r="C110" t="s">
        <v>98</v>
      </c>
      <c r="D110">
        <v>29</v>
      </c>
      <c r="E110" t="str">
        <f t="shared" si="1"/>
        <v>FTS-2</v>
      </c>
      <c r="F110">
        <v>22537</v>
      </c>
      <c r="G110" t="s">
        <v>41</v>
      </c>
      <c r="H110">
        <v>3000</v>
      </c>
    </row>
    <row r="111" spans="1:12" x14ac:dyDescent="0.25">
      <c r="A111" t="s">
        <v>34</v>
      </c>
      <c r="B111" t="s">
        <v>99</v>
      </c>
      <c r="C111">
        <v>171750334</v>
      </c>
      <c r="D111" t="s">
        <v>36</v>
      </c>
      <c r="E111" t="str">
        <f t="shared" si="1"/>
        <v>FTS-2</v>
      </c>
      <c r="F111" t="s">
        <v>65</v>
      </c>
      <c r="G111">
        <v>22027</v>
      </c>
      <c r="H111" s="68">
        <v>34425</v>
      </c>
      <c r="I111" s="68">
        <v>37103</v>
      </c>
      <c r="K111" t="s">
        <v>36</v>
      </c>
      <c r="L111">
        <v>200</v>
      </c>
    </row>
    <row r="112" spans="1:12" x14ac:dyDescent="0.25">
      <c r="A112" t="s">
        <v>38</v>
      </c>
      <c r="B112" t="s">
        <v>39</v>
      </c>
      <c r="C112" t="s">
        <v>66</v>
      </c>
      <c r="D112">
        <v>29</v>
      </c>
      <c r="E112" t="str">
        <f t="shared" si="1"/>
        <v>FTS-2</v>
      </c>
      <c r="F112">
        <v>105014</v>
      </c>
      <c r="G112" t="s">
        <v>41</v>
      </c>
      <c r="H112">
        <v>200</v>
      </c>
    </row>
    <row r="113" spans="1:12" x14ac:dyDescent="0.25">
      <c r="A113" t="s">
        <v>38</v>
      </c>
      <c r="B113" t="s">
        <v>47</v>
      </c>
      <c r="C113" t="s">
        <v>100</v>
      </c>
      <c r="D113">
        <v>29</v>
      </c>
      <c r="E113" t="str">
        <f t="shared" si="1"/>
        <v>FTS-2</v>
      </c>
      <c r="F113">
        <v>34380</v>
      </c>
      <c r="G113" t="s">
        <v>41</v>
      </c>
      <c r="H113">
        <v>200</v>
      </c>
    </row>
    <row r="114" spans="1:12" x14ac:dyDescent="0.25">
      <c r="A114" t="s">
        <v>34</v>
      </c>
      <c r="B114" t="s">
        <v>101</v>
      </c>
      <c r="C114">
        <v>8427692</v>
      </c>
      <c r="D114" t="s">
        <v>36</v>
      </c>
      <c r="E114" t="str">
        <f t="shared" si="1"/>
        <v>FTS-1</v>
      </c>
      <c r="F114" t="s">
        <v>37</v>
      </c>
      <c r="G114">
        <v>20747</v>
      </c>
      <c r="H114" s="68">
        <v>36465</v>
      </c>
      <c r="I114" s="68">
        <v>37315</v>
      </c>
      <c r="K114" t="s">
        <v>36</v>
      </c>
      <c r="L114">
        <v>10000</v>
      </c>
    </row>
    <row r="115" spans="1:12" x14ac:dyDescent="0.25">
      <c r="A115" t="s">
        <v>38</v>
      </c>
      <c r="B115" t="s">
        <v>39</v>
      </c>
      <c r="C115" t="s">
        <v>87</v>
      </c>
      <c r="D115">
        <v>29</v>
      </c>
      <c r="E115" t="str">
        <f t="shared" si="1"/>
        <v>FTS-1</v>
      </c>
      <c r="F115">
        <v>68151</v>
      </c>
      <c r="G115" t="s">
        <v>88</v>
      </c>
      <c r="H115">
        <v>10000</v>
      </c>
    </row>
    <row r="116" spans="1:12" x14ac:dyDescent="0.25">
      <c r="A116" t="s">
        <v>38</v>
      </c>
      <c r="B116" t="s">
        <v>47</v>
      </c>
      <c r="C116" t="s">
        <v>48</v>
      </c>
      <c r="D116">
        <v>29</v>
      </c>
      <c r="E116" t="str">
        <f t="shared" si="1"/>
        <v>FTS-1</v>
      </c>
      <c r="F116">
        <v>208</v>
      </c>
      <c r="G116" t="s">
        <v>49</v>
      </c>
      <c r="H116">
        <v>10000</v>
      </c>
    </row>
    <row r="117" spans="1:12" x14ac:dyDescent="0.25">
      <c r="A117" t="s">
        <v>34</v>
      </c>
      <c r="B117" t="s">
        <v>101</v>
      </c>
      <c r="C117">
        <v>8427692</v>
      </c>
      <c r="D117" t="s">
        <v>36</v>
      </c>
      <c r="E117" t="str">
        <f t="shared" si="1"/>
        <v>FTS-1</v>
      </c>
      <c r="F117" t="s">
        <v>37</v>
      </c>
      <c r="G117">
        <v>20748</v>
      </c>
      <c r="H117" s="68">
        <v>36465</v>
      </c>
      <c r="I117" s="68">
        <v>37315</v>
      </c>
      <c r="K117" t="s">
        <v>36</v>
      </c>
      <c r="L117">
        <v>10000</v>
      </c>
    </row>
    <row r="118" spans="1:12" x14ac:dyDescent="0.25">
      <c r="A118" t="s">
        <v>38</v>
      </c>
      <c r="B118" t="s">
        <v>39</v>
      </c>
      <c r="C118" t="s">
        <v>87</v>
      </c>
      <c r="D118">
        <v>29</v>
      </c>
      <c r="E118" t="str">
        <f t="shared" si="1"/>
        <v>FTS-1</v>
      </c>
      <c r="F118">
        <v>68151</v>
      </c>
      <c r="G118" t="s">
        <v>88</v>
      </c>
      <c r="H118">
        <v>10000</v>
      </c>
    </row>
    <row r="119" spans="1:12" x14ac:dyDescent="0.25">
      <c r="A119" t="s">
        <v>38</v>
      </c>
      <c r="B119" t="s">
        <v>47</v>
      </c>
      <c r="C119" t="s">
        <v>48</v>
      </c>
      <c r="D119">
        <v>29</v>
      </c>
      <c r="E119" t="str">
        <f t="shared" si="1"/>
        <v>FTS-1</v>
      </c>
      <c r="F119">
        <v>208</v>
      </c>
      <c r="G119" t="s">
        <v>49</v>
      </c>
      <c r="H119">
        <v>10000</v>
      </c>
    </row>
    <row r="120" spans="1:12" x14ac:dyDescent="0.25">
      <c r="A120" t="s">
        <v>34</v>
      </c>
      <c r="B120" t="s">
        <v>101</v>
      </c>
      <c r="C120">
        <v>8427692</v>
      </c>
      <c r="D120" t="s">
        <v>36</v>
      </c>
      <c r="E120" t="str">
        <f t="shared" si="1"/>
        <v>FTS-1</v>
      </c>
      <c r="F120" t="s">
        <v>37</v>
      </c>
      <c r="G120">
        <v>20835</v>
      </c>
      <c r="H120" s="68">
        <v>36753</v>
      </c>
      <c r="I120" s="68">
        <v>37315</v>
      </c>
      <c r="K120" t="s">
        <v>36</v>
      </c>
      <c r="L120">
        <v>20000</v>
      </c>
    </row>
    <row r="121" spans="1:12" x14ac:dyDescent="0.25">
      <c r="A121" t="s">
        <v>38</v>
      </c>
      <c r="B121" t="s">
        <v>39</v>
      </c>
      <c r="C121" t="s">
        <v>71</v>
      </c>
      <c r="D121">
        <v>29</v>
      </c>
      <c r="E121" t="str">
        <f t="shared" si="1"/>
        <v>FTS-1</v>
      </c>
      <c r="F121">
        <v>89310</v>
      </c>
      <c r="G121" t="s">
        <v>72</v>
      </c>
      <c r="H121">
        <v>20000</v>
      </c>
    </row>
    <row r="122" spans="1:12" x14ac:dyDescent="0.25">
      <c r="A122" t="s">
        <v>38</v>
      </c>
      <c r="B122" t="s">
        <v>47</v>
      </c>
      <c r="C122" t="s">
        <v>87</v>
      </c>
      <c r="D122">
        <v>29</v>
      </c>
      <c r="E122" t="str">
        <f t="shared" si="1"/>
        <v>FTS-1</v>
      </c>
      <c r="F122">
        <v>68151</v>
      </c>
      <c r="G122" t="s">
        <v>88</v>
      </c>
      <c r="H122">
        <v>20000</v>
      </c>
    </row>
    <row r="123" spans="1:12" x14ac:dyDescent="0.25">
      <c r="A123" t="s">
        <v>34</v>
      </c>
      <c r="B123" t="s">
        <v>102</v>
      </c>
      <c r="C123">
        <v>0</v>
      </c>
      <c r="D123" t="s">
        <v>36</v>
      </c>
      <c r="E123" t="str">
        <f t="shared" si="1"/>
        <v>FTS-2</v>
      </c>
      <c r="F123" t="s">
        <v>65</v>
      </c>
      <c r="G123">
        <v>21986</v>
      </c>
      <c r="H123" s="68">
        <v>34425</v>
      </c>
      <c r="I123" s="68">
        <v>37103</v>
      </c>
      <c r="K123" t="s">
        <v>36</v>
      </c>
      <c r="L123">
        <v>200</v>
      </c>
    </row>
    <row r="124" spans="1:12" x14ac:dyDescent="0.25">
      <c r="A124" t="s">
        <v>38</v>
      </c>
      <c r="B124" t="s">
        <v>39</v>
      </c>
      <c r="C124" t="s">
        <v>66</v>
      </c>
      <c r="D124">
        <v>29</v>
      </c>
      <c r="E124" t="str">
        <f t="shared" si="1"/>
        <v>FTS-2</v>
      </c>
      <c r="F124">
        <v>105014</v>
      </c>
      <c r="G124" t="s">
        <v>41</v>
      </c>
      <c r="H124">
        <v>200</v>
      </c>
    </row>
    <row r="125" spans="1:12" x14ac:dyDescent="0.25">
      <c r="A125" t="s">
        <v>38</v>
      </c>
      <c r="B125" t="s">
        <v>47</v>
      </c>
      <c r="C125" t="s">
        <v>103</v>
      </c>
      <c r="D125">
        <v>29</v>
      </c>
      <c r="E125" t="str">
        <f t="shared" si="1"/>
        <v>FTS-2</v>
      </c>
      <c r="F125">
        <v>34381</v>
      </c>
      <c r="G125" t="s">
        <v>41</v>
      </c>
      <c r="H125">
        <v>200</v>
      </c>
    </row>
    <row r="126" spans="1:12" x14ac:dyDescent="0.25">
      <c r="A126" t="s">
        <v>34</v>
      </c>
      <c r="B126" t="s">
        <v>104</v>
      </c>
      <c r="C126">
        <v>808354823</v>
      </c>
      <c r="D126" t="s">
        <v>36</v>
      </c>
      <c r="E126" t="str">
        <f t="shared" si="1"/>
        <v>FTS-1</v>
      </c>
      <c r="F126" t="s">
        <v>37</v>
      </c>
      <c r="G126">
        <v>27579</v>
      </c>
      <c r="H126" s="68">
        <v>37012</v>
      </c>
      <c r="I126" s="68">
        <v>37407</v>
      </c>
      <c r="K126" t="s">
        <v>36</v>
      </c>
      <c r="L126">
        <v>20000</v>
      </c>
    </row>
    <row r="127" spans="1:12" x14ac:dyDescent="0.25">
      <c r="A127" t="s">
        <v>38</v>
      </c>
      <c r="B127" t="s">
        <v>39</v>
      </c>
      <c r="C127" t="s">
        <v>63</v>
      </c>
      <c r="D127">
        <v>29</v>
      </c>
      <c r="E127" t="str">
        <f t="shared" si="1"/>
        <v>FTS-1</v>
      </c>
      <c r="F127">
        <v>184231</v>
      </c>
      <c r="G127" t="s">
        <v>41</v>
      </c>
      <c r="H127">
        <v>20000</v>
      </c>
    </row>
    <row r="128" spans="1:12" x14ac:dyDescent="0.25">
      <c r="A128" t="s">
        <v>38</v>
      </c>
      <c r="B128" t="s">
        <v>47</v>
      </c>
      <c r="C128" t="s">
        <v>80</v>
      </c>
      <c r="D128">
        <v>29</v>
      </c>
      <c r="E128" t="str">
        <f t="shared" si="1"/>
        <v>FTS-1</v>
      </c>
      <c r="F128">
        <v>22712</v>
      </c>
      <c r="G128" t="s">
        <v>41</v>
      </c>
      <c r="H128">
        <v>20000</v>
      </c>
    </row>
    <row r="129" spans="1:12" x14ac:dyDescent="0.25">
      <c r="A129" t="s">
        <v>34</v>
      </c>
      <c r="B129" t="s">
        <v>105</v>
      </c>
      <c r="C129">
        <v>947436333</v>
      </c>
      <c r="D129" t="s">
        <v>36</v>
      </c>
      <c r="E129" t="str">
        <f t="shared" si="1"/>
        <v>FTS-1</v>
      </c>
      <c r="F129" t="s">
        <v>37</v>
      </c>
      <c r="G129">
        <v>26371</v>
      </c>
      <c r="H129" s="68">
        <v>36465</v>
      </c>
      <c r="I129" s="68">
        <v>39172</v>
      </c>
      <c r="K129" t="s">
        <v>36</v>
      </c>
      <c r="L129">
        <v>25000</v>
      </c>
    </row>
    <row r="130" spans="1:12" x14ac:dyDescent="0.25">
      <c r="A130" t="s">
        <v>38</v>
      </c>
      <c r="B130" t="s">
        <v>39</v>
      </c>
      <c r="C130" t="s">
        <v>71</v>
      </c>
      <c r="D130">
        <v>29</v>
      </c>
      <c r="E130" t="str">
        <f t="shared" si="1"/>
        <v>FTS-1</v>
      </c>
      <c r="F130">
        <v>89310</v>
      </c>
      <c r="G130" t="s">
        <v>72</v>
      </c>
      <c r="H130">
        <v>25000</v>
      </c>
    </row>
    <row r="131" spans="1:12" x14ac:dyDescent="0.25">
      <c r="A131" t="s">
        <v>38</v>
      </c>
      <c r="B131" t="s">
        <v>47</v>
      </c>
      <c r="C131" t="s">
        <v>87</v>
      </c>
      <c r="D131">
        <v>29</v>
      </c>
      <c r="E131" t="str">
        <f t="shared" ref="E131:E194" si="2">IF(LEFT(F131,1)="F",F131,E130)</f>
        <v>FTS-1</v>
      </c>
      <c r="F131">
        <v>68151</v>
      </c>
      <c r="G131" t="s">
        <v>88</v>
      </c>
      <c r="H131">
        <v>25000</v>
      </c>
    </row>
    <row r="132" spans="1:12" x14ac:dyDescent="0.25">
      <c r="A132" t="s">
        <v>34</v>
      </c>
      <c r="B132" t="s">
        <v>105</v>
      </c>
      <c r="C132">
        <v>947436333</v>
      </c>
      <c r="D132" t="s">
        <v>36</v>
      </c>
      <c r="E132" t="str">
        <f t="shared" si="2"/>
        <v>FTS-1</v>
      </c>
      <c r="F132" t="s">
        <v>37</v>
      </c>
      <c r="G132">
        <v>26372</v>
      </c>
      <c r="H132" s="68">
        <v>37028</v>
      </c>
      <c r="I132" s="68">
        <v>39172</v>
      </c>
      <c r="K132" t="s">
        <v>36</v>
      </c>
      <c r="L132">
        <v>25000</v>
      </c>
    </row>
    <row r="133" spans="1:12" x14ac:dyDescent="0.25">
      <c r="A133" t="s">
        <v>38</v>
      </c>
      <c r="B133" t="s">
        <v>39</v>
      </c>
      <c r="C133" t="s">
        <v>87</v>
      </c>
      <c r="D133">
        <v>29</v>
      </c>
      <c r="E133" t="str">
        <f t="shared" si="2"/>
        <v>FTS-1</v>
      </c>
      <c r="F133">
        <v>68151</v>
      </c>
      <c r="G133" t="s">
        <v>88</v>
      </c>
      <c r="H133">
        <v>25000</v>
      </c>
    </row>
    <row r="134" spans="1:12" x14ac:dyDescent="0.25">
      <c r="A134" t="s">
        <v>38</v>
      </c>
      <c r="B134" t="s">
        <v>47</v>
      </c>
      <c r="C134" t="s">
        <v>56</v>
      </c>
      <c r="D134">
        <v>29</v>
      </c>
      <c r="E134" t="str">
        <f t="shared" si="2"/>
        <v>FTS-1</v>
      </c>
      <c r="F134">
        <v>39815</v>
      </c>
      <c r="G134" t="s">
        <v>49</v>
      </c>
      <c r="H134">
        <v>25000</v>
      </c>
    </row>
    <row r="135" spans="1:12" x14ac:dyDescent="0.25">
      <c r="A135" t="s">
        <v>34</v>
      </c>
      <c r="B135" t="s">
        <v>105</v>
      </c>
      <c r="C135">
        <v>947436333</v>
      </c>
      <c r="D135" t="s">
        <v>36</v>
      </c>
      <c r="E135" t="str">
        <f t="shared" si="2"/>
        <v>FTS-1</v>
      </c>
      <c r="F135" t="s">
        <v>37</v>
      </c>
      <c r="G135">
        <v>26758</v>
      </c>
      <c r="H135" s="68">
        <v>37073</v>
      </c>
      <c r="I135" s="68">
        <v>38472</v>
      </c>
      <c r="K135" t="s">
        <v>36</v>
      </c>
      <c r="L135">
        <v>40000</v>
      </c>
    </row>
    <row r="136" spans="1:12" x14ac:dyDescent="0.25">
      <c r="A136" t="s">
        <v>38</v>
      </c>
      <c r="B136" t="s">
        <v>39</v>
      </c>
      <c r="C136" t="s">
        <v>59</v>
      </c>
      <c r="D136">
        <v>29</v>
      </c>
      <c r="E136" t="str">
        <f t="shared" si="2"/>
        <v>FTS-1</v>
      </c>
      <c r="F136">
        <v>105015</v>
      </c>
      <c r="G136" t="s">
        <v>41</v>
      </c>
      <c r="H136">
        <v>10000</v>
      </c>
    </row>
    <row r="137" spans="1:12" x14ac:dyDescent="0.25">
      <c r="A137" t="s">
        <v>38</v>
      </c>
      <c r="B137" t="s">
        <v>39</v>
      </c>
      <c r="C137" t="s">
        <v>66</v>
      </c>
      <c r="D137">
        <v>29</v>
      </c>
      <c r="E137" t="str">
        <f t="shared" si="2"/>
        <v>FTS-1</v>
      </c>
      <c r="F137">
        <v>105014</v>
      </c>
      <c r="G137" t="s">
        <v>41</v>
      </c>
      <c r="H137">
        <v>68</v>
      </c>
    </row>
    <row r="138" spans="1:12" x14ac:dyDescent="0.25">
      <c r="A138" t="s">
        <v>38</v>
      </c>
      <c r="B138" t="s">
        <v>39</v>
      </c>
      <c r="C138" t="s">
        <v>55</v>
      </c>
      <c r="D138">
        <v>29</v>
      </c>
      <c r="E138" t="str">
        <f t="shared" si="2"/>
        <v>FTS-1</v>
      </c>
      <c r="F138">
        <v>105013</v>
      </c>
      <c r="G138" t="s">
        <v>41</v>
      </c>
      <c r="H138">
        <v>29932</v>
      </c>
    </row>
    <row r="139" spans="1:12" x14ac:dyDescent="0.25">
      <c r="A139" t="s">
        <v>38</v>
      </c>
      <c r="B139" t="s">
        <v>47</v>
      </c>
      <c r="C139" t="s">
        <v>48</v>
      </c>
      <c r="D139">
        <v>29</v>
      </c>
      <c r="E139" t="str">
        <f t="shared" si="2"/>
        <v>FTS-1</v>
      </c>
      <c r="F139">
        <v>208</v>
      </c>
      <c r="G139" t="s">
        <v>49</v>
      </c>
      <c r="H139">
        <v>40000</v>
      </c>
    </row>
    <row r="140" spans="1:12" x14ac:dyDescent="0.25">
      <c r="A140" t="s">
        <v>34</v>
      </c>
      <c r="B140" t="s">
        <v>105</v>
      </c>
      <c r="C140">
        <v>947436333</v>
      </c>
      <c r="D140" t="s">
        <v>36</v>
      </c>
      <c r="E140" t="str">
        <f t="shared" si="2"/>
        <v>FTS-1</v>
      </c>
      <c r="F140" t="s">
        <v>37</v>
      </c>
      <c r="G140">
        <v>27291</v>
      </c>
      <c r="H140" s="68">
        <v>37056</v>
      </c>
      <c r="I140" s="68">
        <v>37468</v>
      </c>
      <c r="K140" t="s">
        <v>36</v>
      </c>
      <c r="L140">
        <v>20000</v>
      </c>
    </row>
    <row r="141" spans="1:12" x14ac:dyDescent="0.25">
      <c r="A141" t="s">
        <v>38</v>
      </c>
      <c r="B141" t="s">
        <v>39</v>
      </c>
      <c r="C141" t="s">
        <v>55</v>
      </c>
      <c r="D141">
        <v>29</v>
      </c>
      <c r="E141" t="str">
        <f t="shared" si="2"/>
        <v>FTS-1</v>
      </c>
      <c r="F141">
        <v>105013</v>
      </c>
      <c r="G141" t="s">
        <v>41</v>
      </c>
      <c r="H141">
        <v>20000</v>
      </c>
    </row>
    <row r="142" spans="1:12" x14ac:dyDescent="0.25">
      <c r="A142" t="s">
        <v>38</v>
      </c>
      <c r="B142" t="s">
        <v>47</v>
      </c>
      <c r="C142" t="s">
        <v>78</v>
      </c>
      <c r="D142">
        <v>29</v>
      </c>
      <c r="E142" t="str">
        <f t="shared" si="2"/>
        <v>FTS-1</v>
      </c>
      <c r="F142">
        <v>34476</v>
      </c>
      <c r="G142" t="s">
        <v>41</v>
      </c>
      <c r="H142">
        <v>20000</v>
      </c>
    </row>
    <row r="143" spans="1:12" x14ac:dyDescent="0.25">
      <c r="A143" t="s">
        <v>34</v>
      </c>
      <c r="B143" t="s">
        <v>105</v>
      </c>
      <c r="C143">
        <v>947436333</v>
      </c>
      <c r="D143" t="s">
        <v>36</v>
      </c>
      <c r="E143" t="str">
        <f t="shared" si="2"/>
        <v>FTS-1</v>
      </c>
      <c r="F143" t="s">
        <v>37</v>
      </c>
      <c r="G143">
        <v>27349</v>
      </c>
      <c r="H143" s="68">
        <v>37056</v>
      </c>
      <c r="I143" s="68">
        <v>38717</v>
      </c>
      <c r="K143" t="s">
        <v>36</v>
      </c>
      <c r="L143">
        <v>20000</v>
      </c>
    </row>
    <row r="144" spans="1:12" x14ac:dyDescent="0.25">
      <c r="A144" t="s">
        <v>38</v>
      </c>
      <c r="B144" t="s">
        <v>39</v>
      </c>
      <c r="C144" t="s">
        <v>63</v>
      </c>
      <c r="D144">
        <v>29</v>
      </c>
      <c r="E144" t="str">
        <f t="shared" si="2"/>
        <v>FTS-1</v>
      </c>
      <c r="F144">
        <v>184231</v>
      </c>
      <c r="G144" t="s">
        <v>41</v>
      </c>
      <c r="H144">
        <v>20000</v>
      </c>
    </row>
    <row r="145" spans="1:12" x14ac:dyDescent="0.25">
      <c r="A145" t="s">
        <v>38</v>
      </c>
      <c r="B145" t="s">
        <v>47</v>
      </c>
      <c r="C145" t="s">
        <v>78</v>
      </c>
      <c r="D145">
        <v>29</v>
      </c>
      <c r="E145" t="str">
        <f t="shared" si="2"/>
        <v>FTS-1</v>
      </c>
      <c r="F145">
        <v>34476</v>
      </c>
      <c r="G145" t="s">
        <v>41</v>
      </c>
      <c r="H145">
        <v>20000</v>
      </c>
    </row>
    <row r="146" spans="1:12" x14ac:dyDescent="0.25">
      <c r="A146" t="s">
        <v>34</v>
      </c>
      <c r="B146" t="s">
        <v>106</v>
      </c>
      <c r="C146">
        <v>73407959</v>
      </c>
      <c r="D146" t="s">
        <v>36</v>
      </c>
      <c r="E146" t="str">
        <f t="shared" si="2"/>
        <v>FTS-2</v>
      </c>
      <c r="F146" t="s">
        <v>65</v>
      </c>
      <c r="G146">
        <v>22028</v>
      </c>
      <c r="H146" s="68">
        <v>34425</v>
      </c>
      <c r="I146" s="68">
        <v>37103</v>
      </c>
      <c r="K146" t="s">
        <v>36</v>
      </c>
      <c r="L146">
        <v>3000</v>
      </c>
    </row>
    <row r="147" spans="1:12" x14ac:dyDescent="0.25">
      <c r="A147" t="s">
        <v>38</v>
      </c>
      <c r="B147" t="s">
        <v>39</v>
      </c>
      <c r="C147" t="s">
        <v>66</v>
      </c>
      <c r="D147">
        <v>29</v>
      </c>
      <c r="E147" t="str">
        <f t="shared" si="2"/>
        <v>FTS-2</v>
      </c>
      <c r="F147">
        <v>105014</v>
      </c>
      <c r="G147" t="s">
        <v>41</v>
      </c>
      <c r="H147">
        <v>3000</v>
      </c>
    </row>
    <row r="148" spans="1:12" x14ac:dyDescent="0.25">
      <c r="A148" t="s">
        <v>38</v>
      </c>
      <c r="B148" t="s">
        <v>47</v>
      </c>
      <c r="C148" t="s">
        <v>107</v>
      </c>
      <c r="D148">
        <v>29</v>
      </c>
      <c r="E148" t="str">
        <f t="shared" si="2"/>
        <v>FTS-2</v>
      </c>
      <c r="F148">
        <v>14621</v>
      </c>
      <c r="G148" t="s">
        <v>41</v>
      </c>
      <c r="H148">
        <v>3000</v>
      </c>
    </row>
    <row r="149" spans="1:12" x14ac:dyDescent="0.25">
      <c r="A149" t="s">
        <v>34</v>
      </c>
      <c r="B149" t="s">
        <v>106</v>
      </c>
      <c r="C149">
        <v>73407959</v>
      </c>
      <c r="D149" t="s">
        <v>36</v>
      </c>
      <c r="E149" t="str">
        <f t="shared" si="2"/>
        <v>FTS-1</v>
      </c>
      <c r="F149" t="s">
        <v>37</v>
      </c>
      <c r="G149">
        <v>24754</v>
      </c>
      <c r="H149" s="68">
        <v>37012</v>
      </c>
      <c r="I149" s="68">
        <v>38472</v>
      </c>
      <c r="K149" t="s">
        <v>36</v>
      </c>
      <c r="L149">
        <v>1000</v>
      </c>
    </row>
    <row r="150" spans="1:12" x14ac:dyDescent="0.25">
      <c r="A150" t="s">
        <v>85</v>
      </c>
      <c r="B150" t="s">
        <v>86</v>
      </c>
      <c r="C150" t="s">
        <v>58</v>
      </c>
      <c r="E150" t="str">
        <f t="shared" si="2"/>
        <v>FTS-1</v>
      </c>
    </row>
    <row r="151" spans="1:12" x14ac:dyDescent="0.25">
      <c r="A151" t="s">
        <v>38</v>
      </c>
      <c r="B151" t="s">
        <v>39</v>
      </c>
      <c r="C151" t="s">
        <v>59</v>
      </c>
      <c r="D151">
        <v>29</v>
      </c>
      <c r="E151" t="str">
        <f t="shared" si="2"/>
        <v>FTS-1</v>
      </c>
      <c r="F151">
        <v>105015</v>
      </c>
      <c r="G151" t="s">
        <v>41</v>
      </c>
      <c r="H151">
        <v>1000</v>
      </c>
    </row>
    <row r="152" spans="1:12" x14ac:dyDescent="0.25">
      <c r="A152" t="s">
        <v>38</v>
      </c>
      <c r="B152" t="s">
        <v>47</v>
      </c>
      <c r="C152" t="s">
        <v>107</v>
      </c>
      <c r="D152">
        <v>29</v>
      </c>
      <c r="E152" t="str">
        <f t="shared" si="2"/>
        <v>FTS-1</v>
      </c>
      <c r="F152">
        <v>14621</v>
      </c>
      <c r="G152" t="s">
        <v>41</v>
      </c>
      <c r="H152">
        <v>1000</v>
      </c>
    </row>
    <row r="153" spans="1:12" x14ac:dyDescent="0.25">
      <c r="A153" t="s">
        <v>34</v>
      </c>
      <c r="B153" t="s">
        <v>108</v>
      </c>
      <c r="C153">
        <v>51776169</v>
      </c>
      <c r="D153" t="s">
        <v>36</v>
      </c>
      <c r="E153" t="str">
        <f t="shared" si="2"/>
        <v>FTS-1</v>
      </c>
      <c r="F153" t="s">
        <v>37</v>
      </c>
      <c r="G153">
        <v>26677</v>
      </c>
      <c r="H153" s="68">
        <v>36251</v>
      </c>
      <c r="I153" s="68">
        <v>39172</v>
      </c>
      <c r="K153" t="s">
        <v>36</v>
      </c>
      <c r="L153">
        <v>25000</v>
      </c>
    </row>
    <row r="154" spans="1:12" x14ac:dyDescent="0.25">
      <c r="A154" t="s">
        <v>38</v>
      </c>
      <c r="B154" t="s">
        <v>39</v>
      </c>
      <c r="C154" t="s">
        <v>71</v>
      </c>
      <c r="D154">
        <v>29</v>
      </c>
      <c r="E154" t="str">
        <f t="shared" si="2"/>
        <v>FTS-1</v>
      </c>
      <c r="F154">
        <v>89310</v>
      </c>
      <c r="G154" t="s">
        <v>72</v>
      </c>
      <c r="H154">
        <v>25000</v>
      </c>
    </row>
    <row r="155" spans="1:12" x14ac:dyDescent="0.25">
      <c r="A155" t="s">
        <v>38</v>
      </c>
      <c r="B155" t="s">
        <v>47</v>
      </c>
      <c r="C155" t="s">
        <v>87</v>
      </c>
      <c r="D155">
        <v>29</v>
      </c>
      <c r="E155" t="str">
        <f t="shared" si="2"/>
        <v>FTS-1</v>
      </c>
      <c r="F155">
        <v>68151</v>
      </c>
      <c r="G155" t="s">
        <v>88</v>
      </c>
      <c r="H155">
        <v>25000</v>
      </c>
    </row>
    <row r="156" spans="1:12" x14ac:dyDescent="0.25">
      <c r="A156" t="s">
        <v>34</v>
      </c>
      <c r="B156" t="s">
        <v>108</v>
      </c>
      <c r="C156">
        <v>51776169</v>
      </c>
      <c r="D156" t="s">
        <v>36</v>
      </c>
      <c r="E156" t="str">
        <f t="shared" si="2"/>
        <v>FTS-1</v>
      </c>
      <c r="F156" t="s">
        <v>37</v>
      </c>
      <c r="G156">
        <v>26678</v>
      </c>
      <c r="H156" s="68">
        <v>36465</v>
      </c>
      <c r="I156" s="68">
        <v>39172</v>
      </c>
      <c r="K156" t="s">
        <v>36</v>
      </c>
      <c r="L156">
        <v>25000</v>
      </c>
    </row>
    <row r="157" spans="1:12" x14ac:dyDescent="0.25">
      <c r="A157" t="s">
        <v>38</v>
      </c>
      <c r="B157" t="s">
        <v>39</v>
      </c>
      <c r="C157" t="s">
        <v>87</v>
      </c>
      <c r="D157">
        <v>29</v>
      </c>
      <c r="E157" t="str">
        <f t="shared" si="2"/>
        <v>FTS-1</v>
      </c>
      <c r="F157">
        <v>68151</v>
      </c>
      <c r="G157" t="s">
        <v>88</v>
      </c>
      <c r="H157">
        <v>25000</v>
      </c>
    </row>
    <row r="158" spans="1:12" x14ac:dyDescent="0.25">
      <c r="A158" t="s">
        <v>38</v>
      </c>
      <c r="B158" t="s">
        <v>47</v>
      </c>
      <c r="C158" t="s">
        <v>56</v>
      </c>
      <c r="D158">
        <v>29</v>
      </c>
      <c r="E158" t="str">
        <f t="shared" si="2"/>
        <v>FTS-1</v>
      </c>
      <c r="F158">
        <v>39815</v>
      </c>
      <c r="G158" t="s">
        <v>49</v>
      </c>
      <c r="H158">
        <v>25000</v>
      </c>
    </row>
    <row r="159" spans="1:12" x14ac:dyDescent="0.25">
      <c r="A159" t="s">
        <v>34</v>
      </c>
      <c r="B159" t="s">
        <v>108</v>
      </c>
      <c r="C159">
        <v>51776169</v>
      </c>
      <c r="D159" t="s">
        <v>36</v>
      </c>
      <c r="E159" t="str">
        <f t="shared" si="2"/>
        <v>FTS-1</v>
      </c>
      <c r="F159" t="s">
        <v>37</v>
      </c>
      <c r="G159">
        <v>26884</v>
      </c>
      <c r="H159" s="68">
        <v>36647</v>
      </c>
      <c r="I159" s="68">
        <v>38656</v>
      </c>
      <c r="K159" t="s">
        <v>36</v>
      </c>
      <c r="L159">
        <v>40000</v>
      </c>
    </row>
    <row r="160" spans="1:12" x14ac:dyDescent="0.25">
      <c r="A160" t="s">
        <v>38</v>
      </c>
      <c r="B160" t="s">
        <v>39</v>
      </c>
      <c r="C160" t="s">
        <v>109</v>
      </c>
      <c r="D160">
        <v>29</v>
      </c>
      <c r="E160" t="str">
        <f t="shared" si="2"/>
        <v>FTS-1</v>
      </c>
      <c r="F160">
        <v>105017</v>
      </c>
      <c r="G160" t="s">
        <v>72</v>
      </c>
      <c r="H160">
        <v>40000</v>
      </c>
    </row>
    <row r="161" spans="1:12" x14ac:dyDescent="0.25">
      <c r="A161" t="s">
        <v>38</v>
      </c>
      <c r="B161" t="s">
        <v>47</v>
      </c>
      <c r="C161" t="s">
        <v>48</v>
      </c>
      <c r="D161">
        <v>29</v>
      </c>
      <c r="E161" t="str">
        <f t="shared" si="2"/>
        <v>FTS-1</v>
      </c>
      <c r="F161">
        <v>208</v>
      </c>
      <c r="G161" t="s">
        <v>49</v>
      </c>
      <c r="H161">
        <v>40000</v>
      </c>
    </row>
    <row r="162" spans="1:12" x14ac:dyDescent="0.25">
      <c r="A162" t="s">
        <v>34</v>
      </c>
      <c r="B162" t="s">
        <v>110</v>
      </c>
      <c r="C162">
        <v>51776169</v>
      </c>
      <c r="D162" t="s">
        <v>36</v>
      </c>
      <c r="E162" t="str">
        <f t="shared" si="2"/>
        <v>FTS-1</v>
      </c>
      <c r="F162" t="s">
        <v>37</v>
      </c>
      <c r="G162">
        <v>24809</v>
      </c>
      <c r="H162" s="68">
        <v>36465</v>
      </c>
      <c r="I162" s="68">
        <v>37225</v>
      </c>
      <c r="K162" t="s">
        <v>36</v>
      </c>
      <c r="L162">
        <v>20000</v>
      </c>
    </row>
    <row r="163" spans="1:12" x14ac:dyDescent="0.25">
      <c r="A163" t="s">
        <v>38</v>
      </c>
      <c r="B163" t="s">
        <v>39</v>
      </c>
      <c r="C163" t="s">
        <v>71</v>
      </c>
      <c r="D163">
        <v>29</v>
      </c>
      <c r="E163" t="str">
        <f t="shared" si="2"/>
        <v>FTS-1</v>
      </c>
      <c r="F163">
        <v>89310</v>
      </c>
      <c r="G163" t="s">
        <v>72</v>
      </c>
      <c r="H163">
        <v>20000</v>
      </c>
    </row>
    <row r="164" spans="1:12" x14ac:dyDescent="0.25">
      <c r="A164" t="s">
        <v>38</v>
      </c>
      <c r="B164" t="s">
        <v>47</v>
      </c>
      <c r="C164" t="s">
        <v>60</v>
      </c>
      <c r="D164">
        <v>29</v>
      </c>
      <c r="E164" t="str">
        <f t="shared" si="2"/>
        <v>FTS-1</v>
      </c>
      <c r="F164">
        <v>12585</v>
      </c>
      <c r="G164" t="s">
        <v>41</v>
      </c>
      <c r="H164">
        <v>20000</v>
      </c>
    </row>
    <row r="165" spans="1:12" x14ac:dyDescent="0.25">
      <c r="A165" t="s">
        <v>34</v>
      </c>
      <c r="B165" t="s">
        <v>110</v>
      </c>
      <c r="C165">
        <v>51776169</v>
      </c>
      <c r="D165" t="s">
        <v>36</v>
      </c>
      <c r="E165" t="str">
        <f t="shared" si="2"/>
        <v>FTS-1</v>
      </c>
      <c r="F165" t="s">
        <v>37</v>
      </c>
      <c r="G165">
        <v>26125</v>
      </c>
      <c r="H165" s="68">
        <v>36465</v>
      </c>
      <c r="I165" s="68">
        <v>37772</v>
      </c>
      <c r="K165" t="s">
        <v>36</v>
      </c>
      <c r="L165">
        <v>8600</v>
      </c>
    </row>
    <row r="166" spans="1:12" x14ac:dyDescent="0.25">
      <c r="A166" t="s">
        <v>38</v>
      </c>
      <c r="B166" t="s">
        <v>39</v>
      </c>
      <c r="C166" t="s">
        <v>71</v>
      </c>
      <c r="D166">
        <v>29</v>
      </c>
      <c r="E166" t="str">
        <f t="shared" si="2"/>
        <v>FTS-1</v>
      </c>
      <c r="F166">
        <v>89310</v>
      </c>
      <c r="G166" t="s">
        <v>72</v>
      </c>
      <c r="H166">
        <v>8600</v>
      </c>
    </row>
    <row r="167" spans="1:12" x14ac:dyDescent="0.25">
      <c r="A167" t="s">
        <v>38</v>
      </c>
      <c r="B167" t="s">
        <v>47</v>
      </c>
      <c r="C167" t="s">
        <v>48</v>
      </c>
      <c r="D167">
        <v>29</v>
      </c>
      <c r="E167" t="str">
        <f t="shared" si="2"/>
        <v>FTS-1</v>
      </c>
      <c r="F167">
        <v>208</v>
      </c>
      <c r="G167" t="s">
        <v>49</v>
      </c>
      <c r="H167">
        <v>8600</v>
      </c>
    </row>
    <row r="168" spans="1:12" x14ac:dyDescent="0.25">
      <c r="A168" t="s">
        <v>34</v>
      </c>
      <c r="B168" t="s">
        <v>111</v>
      </c>
      <c r="C168">
        <v>795495035</v>
      </c>
      <c r="D168" t="s">
        <v>36</v>
      </c>
      <c r="E168" t="str">
        <f t="shared" si="2"/>
        <v>FTS-1</v>
      </c>
      <c r="F168" t="s">
        <v>37</v>
      </c>
      <c r="G168">
        <v>24568</v>
      </c>
      <c r="H168" s="68">
        <v>36936</v>
      </c>
      <c r="I168" s="68">
        <v>37256</v>
      </c>
      <c r="K168" t="s">
        <v>36</v>
      </c>
      <c r="L168">
        <v>32000</v>
      </c>
    </row>
    <row r="169" spans="1:12" x14ac:dyDescent="0.25">
      <c r="A169" t="s">
        <v>85</v>
      </c>
      <c r="B169" t="s">
        <v>86</v>
      </c>
      <c r="C169" t="s">
        <v>58</v>
      </c>
      <c r="E169" t="str">
        <f t="shared" si="2"/>
        <v>FTS-1</v>
      </c>
    </row>
    <row r="170" spans="1:12" x14ac:dyDescent="0.25">
      <c r="A170" t="s">
        <v>38</v>
      </c>
      <c r="B170" t="s">
        <v>39</v>
      </c>
      <c r="C170" t="s">
        <v>73</v>
      </c>
      <c r="D170">
        <v>29</v>
      </c>
      <c r="E170" t="str">
        <f t="shared" si="2"/>
        <v>FTS-1</v>
      </c>
      <c r="F170">
        <v>208464</v>
      </c>
      <c r="G170" t="s">
        <v>72</v>
      </c>
      <c r="H170">
        <v>32000</v>
      </c>
    </row>
    <row r="171" spans="1:12" x14ac:dyDescent="0.25">
      <c r="A171" t="s">
        <v>38</v>
      </c>
      <c r="B171" t="s">
        <v>47</v>
      </c>
      <c r="C171" t="s">
        <v>52</v>
      </c>
      <c r="D171">
        <v>29</v>
      </c>
      <c r="E171" t="str">
        <f t="shared" si="2"/>
        <v>FTS-1</v>
      </c>
      <c r="F171">
        <v>217057</v>
      </c>
      <c r="G171" t="s">
        <v>41</v>
      </c>
      <c r="H171">
        <v>7000</v>
      </c>
    </row>
    <row r="172" spans="1:12" x14ac:dyDescent="0.25">
      <c r="A172" t="s">
        <v>38</v>
      </c>
      <c r="B172" t="s">
        <v>47</v>
      </c>
      <c r="C172" t="s">
        <v>60</v>
      </c>
      <c r="D172">
        <v>29</v>
      </c>
      <c r="E172" t="str">
        <f t="shared" si="2"/>
        <v>FTS-1</v>
      </c>
      <c r="F172">
        <v>12585</v>
      </c>
      <c r="G172" t="s">
        <v>41</v>
      </c>
      <c r="H172">
        <v>25000</v>
      </c>
    </row>
    <row r="173" spans="1:12" x14ac:dyDescent="0.25">
      <c r="A173" t="s">
        <v>34</v>
      </c>
      <c r="B173" t="s">
        <v>86</v>
      </c>
      <c r="C173">
        <v>791182710</v>
      </c>
      <c r="D173" t="s">
        <v>58</v>
      </c>
      <c r="E173" t="str">
        <f t="shared" si="2"/>
        <v>FTS-1</v>
      </c>
      <c r="F173" t="s">
        <v>37</v>
      </c>
      <c r="G173">
        <v>24654</v>
      </c>
      <c r="H173" s="68">
        <v>36465</v>
      </c>
      <c r="I173" s="68">
        <v>37256</v>
      </c>
      <c r="K173" t="s">
        <v>36</v>
      </c>
      <c r="L173">
        <v>8000</v>
      </c>
    </row>
    <row r="174" spans="1:12" x14ac:dyDescent="0.25">
      <c r="A174" t="s">
        <v>38</v>
      </c>
      <c r="B174" t="s">
        <v>39</v>
      </c>
      <c r="C174" t="s">
        <v>73</v>
      </c>
      <c r="D174">
        <v>29</v>
      </c>
      <c r="E174" t="str">
        <f t="shared" si="2"/>
        <v>FTS-1</v>
      </c>
      <c r="F174">
        <v>208464</v>
      </c>
      <c r="G174" t="s">
        <v>72</v>
      </c>
      <c r="H174">
        <v>8000</v>
      </c>
    </row>
    <row r="175" spans="1:12" x14ac:dyDescent="0.25">
      <c r="A175" t="s">
        <v>38</v>
      </c>
      <c r="B175" t="s">
        <v>47</v>
      </c>
      <c r="C175" t="s">
        <v>52</v>
      </c>
      <c r="D175">
        <v>29</v>
      </c>
      <c r="E175" t="str">
        <f t="shared" si="2"/>
        <v>FTS-1</v>
      </c>
      <c r="F175">
        <v>217057</v>
      </c>
      <c r="G175" t="s">
        <v>41</v>
      </c>
      <c r="H175">
        <v>8000</v>
      </c>
    </row>
    <row r="176" spans="1:12" x14ac:dyDescent="0.25">
      <c r="A176" t="s">
        <v>34</v>
      </c>
      <c r="B176" t="s">
        <v>86</v>
      </c>
      <c r="C176">
        <v>791182710</v>
      </c>
      <c r="D176" t="s">
        <v>58</v>
      </c>
      <c r="E176" t="str">
        <f t="shared" si="2"/>
        <v>FTS-1</v>
      </c>
      <c r="F176" t="s">
        <v>37</v>
      </c>
      <c r="G176">
        <v>24924</v>
      </c>
      <c r="H176" s="68">
        <v>36937</v>
      </c>
      <c r="I176" s="68">
        <v>38017</v>
      </c>
      <c r="K176" t="s">
        <v>36</v>
      </c>
      <c r="L176">
        <v>25000</v>
      </c>
    </row>
    <row r="177" spans="1:12" x14ac:dyDescent="0.25">
      <c r="A177" t="s">
        <v>38</v>
      </c>
      <c r="B177" t="s">
        <v>39</v>
      </c>
      <c r="C177" t="s">
        <v>81</v>
      </c>
      <c r="D177">
        <v>29</v>
      </c>
      <c r="E177" t="str">
        <f t="shared" si="2"/>
        <v>FTS-1</v>
      </c>
      <c r="F177">
        <v>205062</v>
      </c>
      <c r="G177" t="s">
        <v>72</v>
      </c>
      <c r="H177">
        <v>25000</v>
      </c>
    </row>
    <row r="178" spans="1:12" x14ac:dyDescent="0.25">
      <c r="A178" t="s">
        <v>38</v>
      </c>
      <c r="B178" t="s">
        <v>47</v>
      </c>
      <c r="C178" t="s">
        <v>82</v>
      </c>
      <c r="D178">
        <v>29</v>
      </c>
      <c r="E178" t="str">
        <f t="shared" si="2"/>
        <v>FTS-1</v>
      </c>
      <c r="F178">
        <v>205064</v>
      </c>
      <c r="G178" t="s">
        <v>72</v>
      </c>
      <c r="H178">
        <v>25000</v>
      </c>
    </row>
    <row r="179" spans="1:12" x14ac:dyDescent="0.25">
      <c r="A179" t="s">
        <v>34</v>
      </c>
      <c r="B179" t="s">
        <v>86</v>
      </c>
      <c r="C179">
        <v>791182710</v>
      </c>
      <c r="D179" t="s">
        <v>58</v>
      </c>
      <c r="E179" t="str">
        <f t="shared" si="2"/>
        <v>FTS-1</v>
      </c>
      <c r="F179" t="s">
        <v>37</v>
      </c>
      <c r="G179">
        <v>26740</v>
      </c>
      <c r="H179" s="68">
        <v>36312</v>
      </c>
      <c r="I179" s="68">
        <v>39113</v>
      </c>
      <c r="K179" t="s">
        <v>36</v>
      </c>
      <c r="L179">
        <v>8000</v>
      </c>
    </row>
    <row r="180" spans="1:12" x14ac:dyDescent="0.25">
      <c r="A180" t="s">
        <v>38</v>
      </c>
      <c r="B180" t="s">
        <v>39</v>
      </c>
      <c r="C180" t="s">
        <v>55</v>
      </c>
      <c r="D180">
        <v>29</v>
      </c>
      <c r="E180" t="str">
        <f t="shared" si="2"/>
        <v>FTS-1</v>
      </c>
      <c r="F180">
        <v>105013</v>
      </c>
      <c r="G180" t="s">
        <v>41</v>
      </c>
      <c r="H180">
        <v>8000</v>
      </c>
    </row>
    <row r="181" spans="1:12" x14ac:dyDescent="0.25">
      <c r="A181" t="s">
        <v>38</v>
      </c>
      <c r="B181" t="s">
        <v>47</v>
      </c>
      <c r="C181" t="s">
        <v>52</v>
      </c>
      <c r="D181">
        <v>29</v>
      </c>
      <c r="E181" t="str">
        <f t="shared" si="2"/>
        <v>FTS-1</v>
      </c>
      <c r="F181">
        <v>217057</v>
      </c>
      <c r="G181" t="s">
        <v>41</v>
      </c>
      <c r="H181">
        <v>8000</v>
      </c>
    </row>
    <row r="182" spans="1:12" x14ac:dyDescent="0.25">
      <c r="A182" t="s">
        <v>34</v>
      </c>
      <c r="B182" t="s">
        <v>112</v>
      </c>
      <c r="C182">
        <v>0</v>
      </c>
      <c r="D182" t="s">
        <v>36</v>
      </c>
      <c r="E182" t="str">
        <f t="shared" si="2"/>
        <v>FTS-2</v>
      </c>
      <c r="F182" t="s">
        <v>65</v>
      </c>
      <c r="G182">
        <v>22016</v>
      </c>
      <c r="H182" s="68">
        <v>34425</v>
      </c>
      <c r="I182" s="68">
        <v>37103</v>
      </c>
      <c r="K182" t="s">
        <v>36</v>
      </c>
      <c r="L182">
        <v>200</v>
      </c>
    </row>
    <row r="183" spans="1:12" x14ac:dyDescent="0.25">
      <c r="A183" t="s">
        <v>38</v>
      </c>
      <c r="B183" t="s">
        <v>39</v>
      </c>
      <c r="C183" t="s">
        <v>66</v>
      </c>
      <c r="D183">
        <v>29</v>
      </c>
      <c r="E183" t="str">
        <f t="shared" si="2"/>
        <v>FTS-2</v>
      </c>
      <c r="F183">
        <v>105014</v>
      </c>
      <c r="G183" t="s">
        <v>41</v>
      </c>
      <c r="H183">
        <v>200</v>
      </c>
    </row>
    <row r="184" spans="1:12" x14ac:dyDescent="0.25">
      <c r="A184" t="s">
        <v>38</v>
      </c>
      <c r="B184" t="s">
        <v>47</v>
      </c>
      <c r="C184" t="s">
        <v>113</v>
      </c>
      <c r="D184">
        <v>29</v>
      </c>
      <c r="E184" t="str">
        <f t="shared" si="2"/>
        <v>FTS-2</v>
      </c>
      <c r="F184">
        <v>34365</v>
      </c>
      <c r="G184" t="s">
        <v>41</v>
      </c>
      <c r="H184">
        <v>200</v>
      </c>
    </row>
    <row r="185" spans="1:12" x14ac:dyDescent="0.25">
      <c r="A185" t="s">
        <v>34</v>
      </c>
      <c r="B185" t="s">
        <v>114</v>
      </c>
      <c r="C185">
        <v>0</v>
      </c>
      <c r="D185" t="s">
        <v>36</v>
      </c>
      <c r="E185" t="str">
        <f t="shared" si="2"/>
        <v>FTS-2</v>
      </c>
      <c r="F185" t="s">
        <v>65</v>
      </c>
      <c r="G185">
        <v>22034</v>
      </c>
      <c r="H185" s="68">
        <v>34425</v>
      </c>
      <c r="I185" s="68">
        <v>37103</v>
      </c>
      <c r="K185" t="s">
        <v>36</v>
      </c>
      <c r="L185">
        <v>200</v>
      </c>
    </row>
    <row r="186" spans="1:12" x14ac:dyDescent="0.25">
      <c r="A186" t="s">
        <v>38</v>
      </c>
      <c r="B186" t="s">
        <v>39</v>
      </c>
      <c r="C186" t="s">
        <v>66</v>
      </c>
      <c r="D186">
        <v>29</v>
      </c>
      <c r="E186" t="str">
        <f t="shared" si="2"/>
        <v>FTS-2</v>
      </c>
      <c r="F186">
        <v>105014</v>
      </c>
      <c r="G186" t="s">
        <v>41</v>
      </c>
      <c r="H186">
        <v>200</v>
      </c>
    </row>
    <row r="187" spans="1:12" x14ac:dyDescent="0.25">
      <c r="A187" t="s">
        <v>38</v>
      </c>
      <c r="B187" t="s">
        <v>47</v>
      </c>
      <c r="C187" t="s">
        <v>115</v>
      </c>
      <c r="D187">
        <v>29</v>
      </c>
      <c r="E187" t="str">
        <f t="shared" si="2"/>
        <v>FTS-2</v>
      </c>
      <c r="F187">
        <v>34243</v>
      </c>
      <c r="G187" t="s">
        <v>41</v>
      </c>
      <c r="H187">
        <v>200</v>
      </c>
    </row>
    <row r="188" spans="1:12" x14ac:dyDescent="0.25">
      <c r="A188" t="s">
        <v>34</v>
      </c>
      <c r="B188" t="s">
        <v>116</v>
      </c>
      <c r="C188">
        <v>0</v>
      </c>
      <c r="D188" t="s">
        <v>36</v>
      </c>
      <c r="E188" t="str">
        <f t="shared" si="2"/>
        <v>FTS-2</v>
      </c>
      <c r="F188" t="s">
        <v>65</v>
      </c>
      <c r="G188">
        <v>21991</v>
      </c>
      <c r="H188" s="68">
        <v>34001</v>
      </c>
      <c r="I188" s="68">
        <v>34365</v>
      </c>
      <c r="J188">
        <v>31</v>
      </c>
      <c r="K188" t="s">
        <v>36</v>
      </c>
      <c r="L188">
        <v>200</v>
      </c>
    </row>
    <row r="189" spans="1:12" x14ac:dyDescent="0.25">
      <c r="A189" t="s">
        <v>38</v>
      </c>
      <c r="B189" t="s">
        <v>39</v>
      </c>
      <c r="C189" t="s">
        <v>66</v>
      </c>
      <c r="D189">
        <v>29</v>
      </c>
      <c r="E189" t="str">
        <f t="shared" si="2"/>
        <v>FTS-2</v>
      </c>
      <c r="F189">
        <v>105014</v>
      </c>
      <c r="G189" t="s">
        <v>41</v>
      </c>
      <c r="H189">
        <v>200</v>
      </c>
    </row>
    <row r="190" spans="1:12" x14ac:dyDescent="0.25">
      <c r="A190" t="s">
        <v>38</v>
      </c>
      <c r="B190" t="s">
        <v>47</v>
      </c>
      <c r="C190" t="s">
        <v>117</v>
      </c>
      <c r="D190">
        <v>29</v>
      </c>
      <c r="E190" t="str">
        <f t="shared" si="2"/>
        <v>FTS-2</v>
      </c>
      <c r="F190">
        <v>34357</v>
      </c>
      <c r="G190" t="s">
        <v>41</v>
      </c>
      <c r="H190">
        <v>200</v>
      </c>
    </row>
    <row r="191" spans="1:12" x14ac:dyDescent="0.25">
      <c r="A191" t="s">
        <v>34</v>
      </c>
      <c r="B191" t="s">
        <v>118</v>
      </c>
      <c r="C191">
        <v>0</v>
      </c>
      <c r="D191" t="s">
        <v>36</v>
      </c>
      <c r="E191" t="str">
        <f t="shared" si="2"/>
        <v>FTS-2</v>
      </c>
      <c r="F191" t="s">
        <v>65</v>
      </c>
      <c r="G191">
        <v>21998</v>
      </c>
      <c r="H191" s="68">
        <v>34001</v>
      </c>
      <c r="I191" s="68">
        <v>34365</v>
      </c>
      <c r="J191">
        <v>31</v>
      </c>
      <c r="K191" t="s">
        <v>36</v>
      </c>
      <c r="L191">
        <v>200</v>
      </c>
    </row>
    <row r="192" spans="1:12" x14ac:dyDescent="0.25">
      <c r="A192" t="s">
        <v>38</v>
      </c>
      <c r="B192" t="s">
        <v>39</v>
      </c>
      <c r="C192" t="s">
        <v>66</v>
      </c>
      <c r="D192">
        <v>29</v>
      </c>
      <c r="E192" t="str">
        <f t="shared" si="2"/>
        <v>FTS-2</v>
      </c>
      <c r="F192">
        <v>105014</v>
      </c>
      <c r="G192" t="s">
        <v>41</v>
      </c>
      <c r="H192">
        <v>200</v>
      </c>
    </row>
    <row r="193" spans="1:12" x14ac:dyDescent="0.25">
      <c r="A193" t="s">
        <v>38</v>
      </c>
      <c r="B193" t="s">
        <v>47</v>
      </c>
      <c r="C193" t="s">
        <v>119</v>
      </c>
      <c r="D193">
        <v>29</v>
      </c>
      <c r="E193" t="str">
        <f t="shared" si="2"/>
        <v>FTS-2</v>
      </c>
      <c r="F193">
        <v>34294</v>
      </c>
      <c r="G193" t="s">
        <v>41</v>
      </c>
      <c r="H193">
        <v>200</v>
      </c>
    </row>
    <row r="194" spans="1:12" x14ac:dyDescent="0.25">
      <c r="A194" t="s">
        <v>34</v>
      </c>
      <c r="B194" t="s">
        <v>120</v>
      </c>
      <c r="C194">
        <v>190215376</v>
      </c>
      <c r="D194" t="s">
        <v>36</v>
      </c>
      <c r="E194" t="str">
        <f t="shared" si="2"/>
        <v>FTS-1</v>
      </c>
      <c r="F194" t="s">
        <v>37</v>
      </c>
      <c r="G194">
        <v>26635</v>
      </c>
      <c r="H194" s="68">
        <v>37047</v>
      </c>
      <c r="I194" s="68">
        <v>37256</v>
      </c>
      <c r="K194" t="s">
        <v>36</v>
      </c>
      <c r="L194">
        <v>500</v>
      </c>
    </row>
    <row r="195" spans="1:12" x14ac:dyDescent="0.25">
      <c r="A195" t="s">
        <v>38</v>
      </c>
      <c r="B195" t="s">
        <v>39</v>
      </c>
      <c r="C195" t="s">
        <v>55</v>
      </c>
      <c r="D195">
        <v>29</v>
      </c>
      <c r="E195" t="str">
        <f t="shared" ref="E195:E258" si="3">IF(LEFT(F195,1)="F",F195,E194)</f>
        <v>FTS-1</v>
      </c>
      <c r="F195">
        <v>105013</v>
      </c>
      <c r="G195" t="s">
        <v>41</v>
      </c>
      <c r="H195">
        <v>500</v>
      </c>
    </row>
    <row r="196" spans="1:12" x14ac:dyDescent="0.25">
      <c r="A196" t="s">
        <v>38</v>
      </c>
      <c r="B196" t="s">
        <v>47</v>
      </c>
      <c r="C196" t="s">
        <v>93</v>
      </c>
      <c r="D196">
        <v>29</v>
      </c>
      <c r="E196" t="str">
        <f t="shared" si="3"/>
        <v>FTS-1</v>
      </c>
      <c r="F196">
        <v>68280</v>
      </c>
      <c r="G196" t="s">
        <v>49</v>
      </c>
      <c r="H196">
        <v>500</v>
      </c>
    </row>
    <row r="197" spans="1:12" x14ac:dyDescent="0.25">
      <c r="A197" t="s">
        <v>34</v>
      </c>
      <c r="B197" t="s">
        <v>121</v>
      </c>
      <c r="C197">
        <v>800021990</v>
      </c>
      <c r="D197" t="s">
        <v>36</v>
      </c>
      <c r="E197" t="str">
        <f t="shared" si="3"/>
        <v>FTS-2</v>
      </c>
      <c r="F197" t="s">
        <v>65</v>
      </c>
      <c r="G197">
        <v>21372</v>
      </c>
      <c r="H197" s="68">
        <v>34001</v>
      </c>
      <c r="I197" s="68">
        <v>37652</v>
      </c>
      <c r="K197" t="s">
        <v>36</v>
      </c>
      <c r="L197">
        <v>1346</v>
      </c>
    </row>
    <row r="198" spans="1:12" x14ac:dyDescent="0.25">
      <c r="A198" t="s">
        <v>38</v>
      </c>
      <c r="B198" t="s">
        <v>39</v>
      </c>
      <c r="C198" t="s">
        <v>122</v>
      </c>
      <c r="D198">
        <v>29</v>
      </c>
      <c r="E198" t="str">
        <f t="shared" si="3"/>
        <v>FTS-2</v>
      </c>
      <c r="F198">
        <v>89307</v>
      </c>
      <c r="G198" t="s">
        <v>72</v>
      </c>
      <c r="H198">
        <v>1346</v>
      </c>
    </row>
    <row r="199" spans="1:12" x14ac:dyDescent="0.25">
      <c r="A199" t="s">
        <v>38</v>
      </c>
      <c r="B199" t="s">
        <v>47</v>
      </c>
      <c r="C199" t="s">
        <v>123</v>
      </c>
      <c r="D199">
        <v>29</v>
      </c>
      <c r="E199" t="str">
        <f t="shared" si="3"/>
        <v>FTS-2</v>
      </c>
      <c r="F199">
        <v>68364</v>
      </c>
      <c r="G199" t="s">
        <v>72</v>
      </c>
      <c r="H199">
        <v>1346</v>
      </c>
    </row>
    <row r="200" spans="1:12" x14ac:dyDescent="0.25">
      <c r="A200" t="s">
        <v>34</v>
      </c>
      <c r="B200" t="s">
        <v>124</v>
      </c>
      <c r="C200">
        <v>807025689</v>
      </c>
      <c r="D200" t="s">
        <v>36</v>
      </c>
      <c r="E200" t="str">
        <f t="shared" si="3"/>
        <v>FTS-1</v>
      </c>
      <c r="F200" t="s">
        <v>37</v>
      </c>
      <c r="G200">
        <v>27104</v>
      </c>
      <c r="H200" s="68">
        <v>37073</v>
      </c>
      <c r="I200" s="68">
        <v>37103</v>
      </c>
      <c r="K200" t="s">
        <v>36</v>
      </c>
      <c r="L200">
        <v>14032</v>
      </c>
    </row>
    <row r="201" spans="1:12" x14ac:dyDescent="0.25">
      <c r="A201" t="s">
        <v>38</v>
      </c>
      <c r="B201" t="s">
        <v>39</v>
      </c>
      <c r="C201" t="s">
        <v>55</v>
      </c>
      <c r="D201">
        <v>29</v>
      </c>
      <c r="E201" t="str">
        <f t="shared" si="3"/>
        <v>FTS-1</v>
      </c>
      <c r="F201">
        <v>105013</v>
      </c>
      <c r="G201" t="s">
        <v>41</v>
      </c>
      <c r="H201">
        <v>14032</v>
      </c>
    </row>
    <row r="202" spans="1:12" x14ac:dyDescent="0.25">
      <c r="A202" t="s">
        <v>38</v>
      </c>
      <c r="B202" t="s">
        <v>47</v>
      </c>
      <c r="C202" t="s">
        <v>125</v>
      </c>
      <c r="D202">
        <v>29</v>
      </c>
      <c r="E202" t="str">
        <f t="shared" si="3"/>
        <v>FTS-1</v>
      </c>
      <c r="F202">
        <v>278658</v>
      </c>
      <c r="G202" t="s">
        <v>41</v>
      </c>
      <c r="H202">
        <v>14032</v>
      </c>
    </row>
    <row r="203" spans="1:12" x14ac:dyDescent="0.25">
      <c r="A203" t="s">
        <v>34</v>
      </c>
      <c r="B203" t="s">
        <v>124</v>
      </c>
      <c r="C203">
        <v>807025689</v>
      </c>
      <c r="D203" t="s">
        <v>36</v>
      </c>
      <c r="E203" t="str">
        <f t="shared" si="3"/>
        <v>FTS-1</v>
      </c>
      <c r="F203" t="s">
        <v>37</v>
      </c>
      <c r="G203">
        <v>27104</v>
      </c>
      <c r="H203" s="68">
        <v>37104</v>
      </c>
      <c r="I203" s="68">
        <v>37134</v>
      </c>
      <c r="K203" t="s">
        <v>36</v>
      </c>
      <c r="L203">
        <v>10484</v>
      </c>
    </row>
    <row r="204" spans="1:12" x14ac:dyDescent="0.25">
      <c r="A204" t="s">
        <v>38</v>
      </c>
      <c r="B204" t="s">
        <v>39</v>
      </c>
      <c r="C204" t="s">
        <v>55</v>
      </c>
      <c r="D204">
        <v>29</v>
      </c>
      <c r="E204" t="str">
        <f t="shared" si="3"/>
        <v>FTS-1</v>
      </c>
      <c r="F204">
        <v>105013</v>
      </c>
      <c r="G204" t="s">
        <v>41</v>
      </c>
      <c r="H204">
        <v>10484</v>
      </c>
    </row>
    <row r="205" spans="1:12" x14ac:dyDescent="0.25">
      <c r="A205" t="s">
        <v>38</v>
      </c>
      <c r="B205" t="s">
        <v>47</v>
      </c>
      <c r="C205" t="s">
        <v>125</v>
      </c>
      <c r="D205">
        <v>29</v>
      </c>
      <c r="E205" t="str">
        <f t="shared" si="3"/>
        <v>FTS-1</v>
      </c>
      <c r="F205">
        <v>278658</v>
      </c>
      <c r="G205" t="s">
        <v>41</v>
      </c>
      <c r="H205">
        <v>10484</v>
      </c>
    </row>
    <row r="206" spans="1:12" x14ac:dyDescent="0.25">
      <c r="A206" t="s">
        <v>34</v>
      </c>
      <c r="B206" t="s">
        <v>124</v>
      </c>
      <c r="C206">
        <v>807025689</v>
      </c>
      <c r="D206" t="s">
        <v>36</v>
      </c>
      <c r="E206" t="str">
        <f t="shared" si="3"/>
        <v>FTS-1</v>
      </c>
      <c r="F206" t="s">
        <v>37</v>
      </c>
      <c r="G206">
        <v>27104</v>
      </c>
      <c r="H206" s="68">
        <v>37135</v>
      </c>
      <c r="I206" s="68">
        <v>37164</v>
      </c>
      <c r="K206" t="s">
        <v>36</v>
      </c>
      <c r="L206">
        <v>1290</v>
      </c>
    </row>
    <row r="207" spans="1:12" x14ac:dyDescent="0.25">
      <c r="A207" t="s">
        <v>38</v>
      </c>
      <c r="B207" t="s">
        <v>39</v>
      </c>
      <c r="C207" t="s">
        <v>55</v>
      </c>
      <c r="D207">
        <v>29</v>
      </c>
      <c r="E207" t="str">
        <f t="shared" si="3"/>
        <v>FTS-1</v>
      </c>
      <c r="F207">
        <v>105013</v>
      </c>
      <c r="G207" t="s">
        <v>41</v>
      </c>
      <c r="H207">
        <v>1290</v>
      </c>
    </row>
    <row r="208" spans="1:12" x14ac:dyDescent="0.25">
      <c r="A208" t="s">
        <v>38</v>
      </c>
      <c r="B208" t="s">
        <v>47</v>
      </c>
      <c r="C208" t="s">
        <v>125</v>
      </c>
      <c r="D208">
        <v>29</v>
      </c>
      <c r="E208" t="str">
        <f t="shared" si="3"/>
        <v>FTS-1</v>
      </c>
      <c r="F208">
        <v>278658</v>
      </c>
      <c r="G208" t="s">
        <v>41</v>
      </c>
      <c r="H208">
        <v>1290</v>
      </c>
    </row>
    <row r="209" spans="1:12" x14ac:dyDescent="0.25">
      <c r="A209" t="s">
        <v>34</v>
      </c>
      <c r="B209" t="s">
        <v>124</v>
      </c>
      <c r="C209">
        <v>807025689</v>
      </c>
      <c r="D209" t="s">
        <v>36</v>
      </c>
      <c r="E209" t="str">
        <f t="shared" si="3"/>
        <v>FTS-1</v>
      </c>
      <c r="F209" t="s">
        <v>37</v>
      </c>
      <c r="G209">
        <v>27104</v>
      </c>
      <c r="H209" s="68">
        <v>37377</v>
      </c>
      <c r="I209" s="68">
        <v>37407</v>
      </c>
      <c r="K209" t="s">
        <v>36</v>
      </c>
      <c r="L209">
        <v>1613</v>
      </c>
    </row>
    <row r="210" spans="1:12" x14ac:dyDescent="0.25">
      <c r="A210" t="s">
        <v>38</v>
      </c>
      <c r="B210" t="s">
        <v>39</v>
      </c>
      <c r="C210" t="s">
        <v>55</v>
      </c>
      <c r="D210">
        <v>29</v>
      </c>
      <c r="E210" t="str">
        <f t="shared" si="3"/>
        <v>FTS-1</v>
      </c>
      <c r="F210">
        <v>105013</v>
      </c>
      <c r="G210" t="s">
        <v>41</v>
      </c>
      <c r="H210">
        <v>1613</v>
      </c>
    </row>
    <row r="211" spans="1:12" x14ac:dyDescent="0.25">
      <c r="A211" t="s">
        <v>38</v>
      </c>
      <c r="B211" t="s">
        <v>47</v>
      </c>
      <c r="C211" t="s">
        <v>125</v>
      </c>
      <c r="D211">
        <v>29</v>
      </c>
      <c r="E211" t="str">
        <f t="shared" si="3"/>
        <v>FTS-1</v>
      </c>
      <c r="F211">
        <v>278658</v>
      </c>
      <c r="G211" t="s">
        <v>41</v>
      </c>
      <c r="H211">
        <v>1613</v>
      </c>
    </row>
    <row r="212" spans="1:12" x14ac:dyDescent="0.25">
      <c r="A212" t="s">
        <v>34</v>
      </c>
      <c r="B212" t="s">
        <v>124</v>
      </c>
      <c r="C212">
        <v>807025689</v>
      </c>
      <c r="D212" t="s">
        <v>36</v>
      </c>
      <c r="E212" t="str">
        <f t="shared" si="3"/>
        <v>FTS-1</v>
      </c>
      <c r="F212" t="s">
        <v>37</v>
      </c>
      <c r="G212">
        <v>27104</v>
      </c>
      <c r="H212" s="68">
        <v>37408</v>
      </c>
      <c r="I212" s="68">
        <v>37437</v>
      </c>
      <c r="K212" t="s">
        <v>36</v>
      </c>
      <c r="L212">
        <v>8333</v>
      </c>
    </row>
    <row r="213" spans="1:12" x14ac:dyDescent="0.25">
      <c r="A213" t="s">
        <v>38</v>
      </c>
      <c r="B213" t="s">
        <v>39</v>
      </c>
      <c r="C213" t="s">
        <v>55</v>
      </c>
      <c r="D213">
        <v>29</v>
      </c>
      <c r="E213" t="str">
        <f t="shared" si="3"/>
        <v>FTS-1</v>
      </c>
      <c r="F213">
        <v>105013</v>
      </c>
      <c r="G213" t="s">
        <v>41</v>
      </c>
      <c r="H213">
        <v>8333</v>
      </c>
    </row>
    <row r="214" spans="1:12" x14ac:dyDescent="0.25">
      <c r="A214" t="s">
        <v>38</v>
      </c>
      <c r="B214" t="s">
        <v>47</v>
      </c>
      <c r="C214" t="s">
        <v>125</v>
      </c>
      <c r="D214">
        <v>29</v>
      </c>
      <c r="E214" t="str">
        <f t="shared" si="3"/>
        <v>FTS-1</v>
      </c>
      <c r="F214">
        <v>278658</v>
      </c>
      <c r="G214" t="s">
        <v>41</v>
      </c>
      <c r="H214">
        <v>8333</v>
      </c>
    </row>
    <row r="215" spans="1:12" x14ac:dyDescent="0.25">
      <c r="A215" t="s">
        <v>34</v>
      </c>
      <c r="B215" t="s">
        <v>124</v>
      </c>
      <c r="C215">
        <v>807025689</v>
      </c>
      <c r="D215" t="s">
        <v>36</v>
      </c>
      <c r="E215" t="str">
        <f t="shared" si="3"/>
        <v>FTS-1</v>
      </c>
      <c r="F215" t="s">
        <v>37</v>
      </c>
      <c r="G215">
        <v>27104</v>
      </c>
      <c r="H215" s="68">
        <v>37438</v>
      </c>
      <c r="I215" s="68">
        <v>37468</v>
      </c>
      <c r="K215" t="s">
        <v>36</v>
      </c>
      <c r="L215">
        <v>12903</v>
      </c>
    </row>
    <row r="216" spans="1:12" x14ac:dyDescent="0.25">
      <c r="A216" t="s">
        <v>38</v>
      </c>
      <c r="B216" t="s">
        <v>39</v>
      </c>
      <c r="C216" t="s">
        <v>55</v>
      </c>
      <c r="D216">
        <v>29</v>
      </c>
      <c r="E216" t="str">
        <f t="shared" si="3"/>
        <v>FTS-1</v>
      </c>
      <c r="F216">
        <v>105013</v>
      </c>
      <c r="G216" t="s">
        <v>41</v>
      </c>
      <c r="H216">
        <v>12903</v>
      </c>
    </row>
    <row r="217" spans="1:12" x14ac:dyDescent="0.25">
      <c r="A217" t="s">
        <v>38</v>
      </c>
      <c r="B217" t="s">
        <v>47</v>
      </c>
      <c r="C217" t="s">
        <v>125</v>
      </c>
      <c r="D217">
        <v>29</v>
      </c>
      <c r="E217" t="str">
        <f t="shared" si="3"/>
        <v>FTS-1</v>
      </c>
      <c r="F217">
        <v>278658</v>
      </c>
      <c r="G217" t="s">
        <v>41</v>
      </c>
      <c r="H217">
        <v>12903</v>
      </c>
    </row>
    <row r="218" spans="1:12" x14ac:dyDescent="0.25">
      <c r="A218" t="s">
        <v>34</v>
      </c>
      <c r="B218" t="s">
        <v>124</v>
      </c>
      <c r="C218">
        <v>807025689</v>
      </c>
      <c r="D218" t="s">
        <v>36</v>
      </c>
      <c r="E218" t="str">
        <f t="shared" si="3"/>
        <v>FTS-1</v>
      </c>
      <c r="F218" t="s">
        <v>37</v>
      </c>
      <c r="G218">
        <v>27104</v>
      </c>
      <c r="H218" s="68">
        <v>37469</v>
      </c>
      <c r="I218" s="68">
        <v>37499</v>
      </c>
      <c r="K218" t="s">
        <v>36</v>
      </c>
      <c r="L218">
        <v>9677</v>
      </c>
    </row>
    <row r="219" spans="1:12" x14ac:dyDescent="0.25">
      <c r="A219" t="s">
        <v>38</v>
      </c>
      <c r="B219" t="s">
        <v>39</v>
      </c>
      <c r="C219" t="s">
        <v>55</v>
      </c>
      <c r="D219">
        <v>29</v>
      </c>
      <c r="E219" t="str">
        <f t="shared" si="3"/>
        <v>FTS-1</v>
      </c>
      <c r="F219">
        <v>105013</v>
      </c>
      <c r="G219" t="s">
        <v>41</v>
      </c>
      <c r="H219">
        <v>9677</v>
      </c>
    </row>
    <row r="220" spans="1:12" x14ac:dyDescent="0.25">
      <c r="A220" t="s">
        <v>38</v>
      </c>
      <c r="B220" t="s">
        <v>47</v>
      </c>
      <c r="C220" t="s">
        <v>125</v>
      </c>
      <c r="D220">
        <v>29</v>
      </c>
      <c r="E220" t="str">
        <f t="shared" si="3"/>
        <v>FTS-1</v>
      </c>
      <c r="F220">
        <v>278658</v>
      </c>
      <c r="G220" t="s">
        <v>41</v>
      </c>
      <c r="H220">
        <v>9677</v>
      </c>
    </row>
    <row r="221" spans="1:12" x14ac:dyDescent="0.25">
      <c r="A221" t="s">
        <v>34</v>
      </c>
      <c r="B221" t="s">
        <v>124</v>
      </c>
      <c r="C221">
        <v>807025689</v>
      </c>
      <c r="D221" t="s">
        <v>36</v>
      </c>
      <c r="E221" t="str">
        <f t="shared" si="3"/>
        <v>FTS-1</v>
      </c>
      <c r="F221" t="s">
        <v>37</v>
      </c>
      <c r="G221">
        <v>27104</v>
      </c>
      <c r="H221" s="68">
        <v>37500</v>
      </c>
      <c r="I221" s="68">
        <v>37529</v>
      </c>
      <c r="K221" t="s">
        <v>36</v>
      </c>
      <c r="L221">
        <v>3333</v>
      </c>
    </row>
    <row r="222" spans="1:12" x14ac:dyDescent="0.25">
      <c r="A222" t="s">
        <v>38</v>
      </c>
      <c r="B222" t="s">
        <v>39</v>
      </c>
      <c r="C222" t="s">
        <v>55</v>
      </c>
      <c r="D222">
        <v>29</v>
      </c>
      <c r="E222" t="str">
        <f t="shared" si="3"/>
        <v>FTS-1</v>
      </c>
      <c r="F222">
        <v>105013</v>
      </c>
      <c r="G222" t="s">
        <v>41</v>
      </c>
      <c r="H222">
        <v>3333</v>
      </c>
    </row>
    <row r="223" spans="1:12" x14ac:dyDescent="0.25">
      <c r="A223" t="s">
        <v>38</v>
      </c>
      <c r="B223" t="s">
        <v>47</v>
      </c>
      <c r="C223" t="s">
        <v>125</v>
      </c>
      <c r="D223">
        <v>29</v>
      </c>
      <c r="E223" t="str">
        <f t="shared" si="3"/>
        <v>FTS-1</v>
      </c>
      <c r="F223">
        <v>278658</v>
      </c>
      <c r="G223" t="s">
        <v>41</v>
      </c>
      <c r="H223">
        <v>3333</v>
      </c>
    </row>
    <row r="224" spans="1:12" x14ac:dyDescent="0.25">
      <c r="A224" t="s">
        <v>34</v>
      </c>
      <c r="B224" t="s">
        <v>124</v>
      </c>
      <c r="C224">
        <v>807025689</v>
      </c>
      <c r="D224" t="s">
        <v>36</v>
      </c>
      <c r="E224" t="str">
        <f t="shared" si="3"/>
        <v>FTS-1</v>
      </c>
      <c r="F224" t="s">
        <v>37</v>
      </c>
      <c r="G224">
        <v>27104</v>
      </c>
      <c r="H224" s="68">
        <v>37742</v>
      </c>
      <c r="I224" s="68">
        <v>37772</v>
      </c>
      <c r="K224" t="s">
        <v>36</v>
      </c>
      <c r="L224">
        <v>1613</v>
      </c>
    </row>
    <row r="225" spans="1:12" x14ac:dyDescent="0.25">
      <c r="A225" t="s">
        <v>38</v>
      </c>
      <c r="B225" t="s">
        <v>39</v>
      </c>
      <c r="C225" t="s">
        <v>55</v>
      </c>
      <c r="D225">
        <v>29</v>
      </c>
      <c r="E225" t="str">
        <f t="shared" si="3"/>
        <v>FTS-1</v>
      </c>
      <c r="F225">
        <v>105013</v>
      </c>
      <c r="G225" t="s">
        <v>41</v>
      </c>
      <c r="H225">
        <v>1613</v>
      </c>
    </row>
    <row r="226" spans="1:12" x14ac:dyDescent="0.25">
      <c r="A226" t="s">
        <v>38</v>
      </c>
      <c r="B226" t="s">
        <v>47</v>
      </c>
      <c r="C226" t="s">
        <v>125</v>
      </c>
      <c r="D226">
        <v>29</v>
      </c>
      <c r="E226" t="str">
        <f t="shared" si="3"/>
        <v>FTS-1</v>
      </c>
      <c r="F226">
        <v>278658</v>
      </c>
      <c r="G226" t="s">
        <v>41</v>
      </c>
      <c r="H226">
        <v>1613</v>
      </c>
    </row>
    <row r="227" spans="1:12" x14ac:dyDescent="0.25">
      <c r="A227" t="s">
        <v>34</v>
      </c>
      <c r="B227" t="s">
        <v>124</v>
      </c>
      <c r="C227">
        <v>807025689</v>
      </c>
      <c r="D227" t="s">
        <v>36</v>
      </c>
      <c r="E227" t="str">
        <f t="shared" si="3"/>
        <v>FTS-1</v>
      </c>
      <c r="F227" t="s">
        <v>37</v>
      </c>
      <c r="G227">
        <v>27104</v>
      </c>
      <c r="H227" s="68">
        <v>37773</v>
      </c>
      <c r="I227" s="68">
        <v>37802</v>
      </c>
      <c r="K227" t="s">
        <v>36</v>
      </c>
      <c r="L227">
        <v>8333</v>
      </c>
    </row>
    <row r="228" spans="1:12" x14ac:dyDescent="0.25">
      <c r="A228" t="s">
        <v>38</v>
      </c>
      <c r="B228" t="s">
        <v>39</v>
      </c>
      <c r="C228" t="s">
        <v>55</v>
      </c>
      <c r="D228">
        <v>29</v>
      </c>
      <c r="E228" t="str">
        <f t="shared" si="3"/>
        <v>FTS-1</v>
      </c>
      <c r="F228">
        <v>105013</v>
      </c>
      <c r="G228" t="s">
        <v>41</v>
      </c>
      <c r="H228">
        <v>8333</v>
      </c>
    </row>
    <row r="229" spans="1:12" x14ac:dyDescent="0.25">
      <c r="A229" t="s">
        <v>38</v>
      </c>
      <c r="B229" t="s">
        <v>47</v>
      </c>
      <c r="C229" t="s">
        <v>125</v>
      </c>
      <c r="D229">
        <v>29</v>
      </c>
      <c r="E229" t="str">
        <f t="shared" si="3"/>
        <v>FTS-1</v>
      </c>
      <c r="F229">
        <v>278658</v>
      </c>
      <c r="G229" t="s">
        <v>41</v>
      </c>
      <c r="H229">
        <v>8333</v>
      </c>
    </row>
    <row r="230" spans="1:12" x14ac:dyDescent="0.25">
      <c r="A230" t="s">
        <v>34</v>
      </c>
      <c r="B230" t="s">
        <v>124</v>
      </c>
      <c r="C230">
        <v>807025689</v>
      </c>
      <c r="D230" t="s">
        <v>36</v>
      </c>
      <c r="E230" t="str">
        <f t="shared" si="3"/>
        <v>FTS-1</v>
      </c>
      <c r="F230" t="s">
        <v>37</v>
      </c>
      <c r="G230">
        <v>27104</v>
      </c>
      <c r="H230" s="68">
        <v>37803</v>
      </c>
      <c r="I230" s="68">
        <v>37833</v>
      </c>
      <c r="K230" t="s">
        <v>36</v>
      </c>
      <c r="L230">
        <v>12903</v>
      </c>
    </row>
    <row r="231" spans="1:12" x14ac:dyDescent="0.25">
      <c r="A231" t="s">
        <v>38</v>
      </c>
      <c r="B231" t="s">
        <v>39</v>
      </c>
      <c r="C231" t="s">
        <v>55</v>
      </c>
      <c r="D231">
        <v>29</v>
      </c>
      <c r="E231" t="str">
        <f t="shared" si="3"/>
        <v>FTS-1</v>
      </c>
      <c r="F231">
        <v>105013</v>
      </c>
      <c r="G231" t="s">
        <v>41</v>
      </c>
      <c r="H231">
        <v>12903</v>
      </c>
    </row>
    <row r="232" spans="1:12" x14ac:dyDescent="0.25">
      <c r="A232" t="s">
        <v>38</v>
      </c>
      <c r="B232" t="s">
        <v>47</v>
      </c>
      <c r="C232" t="s">
        <v>125</v>
      </c>
      <c r="D232">
        <v>29</v>
      </c>
      <c r="E232" t="str">
        <f t="shared" si="3"/>
        <v>FTS-1</v>
      </c>
      <c r="F232">
        <v>278658</v>
      </c>
      <c r="G232" t="s">
        <v>41</v>
      </c>
      <c r="H232">
        <v>12903</v>
      </c>
    </row>
    <row r="233" spans="1:12" x14ac:dyDescent="0.25">
      <c r="A233" t="s">
        <v>34</v>
      </c>
      <c r="B233" t="s">
        <v>124</v>
      </c>
      <c r="C233">
        <v>807025689</v>
      </c>
      <c r="D233" t="s">
        <v>36</v>
      </c>
      <c r="E233" t="str">
        <f t="shared" si="3"/>
        <v>FTS-1</v>
      </c>
      <c r="F233" t="s">
        <v>37</v>
      </c>
      <c r="G233">
        <v>27104</v>
      </c>
      <c r="H233" s="68">
        <v>37834</v>
      </c>
      <c r="I233" s="68">
        <v>37864</v>
      </c>
      <c r="K233" t="s">
        <v>36</v>
      </c>
      <c r="L233">
        <v>9677</v>
      </c>
    </row>
    <row r="234" spans="1:12" x14ac:dyDescent="0.25">
      <c r="A234" t="s">
        <v>38</v>
      </c>
      <c r="B234" t="s">
        <v>39</v>
      </c>
      <c r="C234" t="s">
        <v>55</v>
      </c>
      <c r="D234">
        <v>29</v>
      </c>
      <c r="E234" t="str">
        <f t="shared" si="3"/>
        <v>FTS-1</v>
      </c>
      <c r="F234">
        <v>105013</v>
      </c>
      <c r="G234" t="s">
        <v>41</v>
      </c>
      <c r="H234">
        <v>9677</v>
      </c>
    </row>
    <row r="235" spans="1:12" x14ac:dyDescent="0.25">
      <c r="A235" t="s">
        <v>38</v>
      </c>
      <c r="B235" t="s">
        <v>47</v>
      </c>
      <c r="C235" t="s">
        <v>125</v>
      </c>
      <c r="D235">
        <v>29</v>
      </c>
      <c r="E235" t="str">
        <f t="shared" si="3"/>
        <v>FTS-1</v>
      </c>
      <c r="F235">
        <v>278658</v>
      </c>
      <c r="G235" t="s">
        <v>41</v>
      </c>
      <c r="H235">
        <v>9677</v>
      </c>
    </row>
    <row r="236" spans="1:12" x14ac:dyDescent="0.25">
      <c r="A236" t="s">
        <v>34</v>
      </c>
      <c r="B236" t="s">
        <v>124</v>
      </c>
      <c r="C236">
        <v>807025689</v>
      </c>
      <c r="D236" t="s">
        <v>36</v>
      </c>
      <c r="E236" t="str">
        <f t="shared" si="3"/>
        <v>FTS-1</v>
      </c>
      <c r="F236" t="s">
        <v>37</v>
      </c>
      <c r="G236">
        <v>27104</v>
      </c>
      <c r="H236" s="68">
        <v>37865</v>
      </c>
      <c r="I236" s="68">
        <v>37894</v>
      </c>
      <c r="K236" t="s">
        <v>36</v>
      </c>
      <c r="L236">
        <v>3333</v>
      </c>
    </row>
    <row r="237" spans="1:12" x14ac:dyDescent="0.25">
      <c r="A237" t="s">
        <v>38</v>
      </c>
      <c r="B237" t="s">
        <v>39</v>
      </c>
      <c r="C237" t="s">
        <v>55</v>
      </c>
      <c r="D237">
        <v>29</v>
      </c>
      <c r="E237" t="str">
        <f t="shared" si="3"/>
        <v>FTS-1</v>
      </c>
      <c r="F237">
        <v>105013</v>
      </c>
      <c r="G237" t="s">
        <v>41</v>
      </c>
      <c r="H237">
        <v>3333</v>
      </c>
    </row>
    <row r="238" spans="1:12" x14ac:dyDescent="0.25">
      <c r="A238" t="s">
        <v>38</v>
      </c>
      <c r="B238" t="s">
        <v>47</v>
      </c>
      <c r="C238" t="s">
        <v>125</v>
      </c>
      <c r="D238">
        <v>29</v>
      </c>
      <c r="E238" t="str">
        <f t="shared" si="3"/>
        <v>FTS-1</v>
      </c>
      <c r="F238">
        <v>278658</v>
      </c>
      <c r="G238" t="s">
        <v>41</v>
      </c>
      <c r="H238">
        <v>3333</v>
      </c>
    </row>
    <row r="239" spans="1:12" x14ac:dyDescent="0.25">
      <c r="A239" t="s">
        <v>34</v>
      </c>
      <c r="B239" t="s">
        <v>124</v>
      </c>
      <c r="C239">
        <v>807025689</v>
      </c>
      <c r="D239" t="s">
        <v>36</v>
      </c>
      <c r="E239" t="str">
        <f t="shared" si="3"/>
        <v>FTS-1</v>
      </c>
      <c r="F239" t="s">
        <v>37</v>
      </c>
      <c r="G239">
        <v>27104</v>
      </c>
      <c r="H239" s="68">
        <v>38108</v>
      </c>
      <c r="I239" s="68">
        <v>38138</v>
      </c>
      <c r="K239" t="s">
        <v>36</v>
      </c>
      <c r="L239">
        <v>1613</v>
      </c>
    </row>
    <row r="240" spans="1:12" x14ac:dyDescent="0.25">
      <c r="A240" t="s">
        <v>38</v>
      </c>
      <c r="B240" t="s">
        <v>39</v>
      </c>
      <c r="C240" t="s">
        <v>55</v>
      </c>
      <c r="D240">
        <v>29</v>
      </c>
      <c r="E240" t="str">
        <f t="shared" si="3"/>
        <v>FTS-1</v>
      </c>
      <c r="F240">
        <v>105013</v>
      </c>
      <c r="G240" t="s">
        <v>41</v>
      </c>
      <c r="H240">
        <v>1613</v>
      </c>
    </row>
    <row r="241" spans="1:12" x14ac:dyDescent="0.25">
      <c r="A241" t="s">
        <v>38</v>
      </c>
      <c r="B241" t="s">
        <v>47</v>
      </c>
      <c r="C241" t="s">
        <v>125</v>
      </c>
      <c r="D241">
        <v>29</v>
      </c>
      <c r="E241" t="str">
        <f t="shared" si="3"/>
        <v>FTS-1</v>
      </c>
      <c r="F241">
        <v>278658</v>
      </c>
      <c r="G241" t="s">
        <v>41</v>
      </c>
      <c r="H241">
        <v>1613</v>
      </c>
    </row>
    <row r="242" spans="1:12" x14ac:dyDescent="0.25">
      <c r="A242" t="s">
        <v>34</v>
      </c>
      <c r="B242" t="s">
        <v>124</v>
      </c>
      <c r="C242">
        <v>807025689</v>
      </c>
      <c r="D242" t="s">
        <v>36</v>
      </c>
      <c r="E242" t="str">
        <f t="shared" si="3"/>
        <v>FTS-1</v>
      </c>
      <c r="F242" t="s">
        <v>37</v>
      </c>
      <c r="G242">
        <v>27104</v>
      </c>
      <c r="H242" s="68">
        <v>38139</v>
      </c>
      <c r="I242" s="68">
        <v>38168</v>
      </c>
      <c r="K242" t="s">
        <v>36</v>
      </c>
      <c r="L242">
        <v>8333</v>
      </c>
    </row>
    <row r="243" spans="1:12" x14ac:dyDescent="0.25">
      <c r="A243" t="s">
        <v>38</v>
      </c>
      <c r="B243" t="s">
        <v>39</v>
      </c>
      <c r="C243" t="s">
        <v>55</v>
      </c>
      <c r="D243">
        <v>29</v>
      </c>
      <c r="E243" t="str">
        <f t="shared" si="3"/>
        <v>FTS-1</v>
      </c>
      <c r="F243">
        <v>105013</v>
      </c>
      <c r="G243" t="s">
        <v>41</v>
      </c>
      <c r="H243">
        <v>8333</v>
      </c>
    </row>
    <row r="244" spans="1:12" x14ac:dyDescent="0.25">
      <c r="A244" t="s">
        <v>38</v>
      </c>
      <c r="B244" t="s">
        <v>47</v>
      </c>
      <c r="C244" t="s">
        <v>125</v>
      </c>
      <c r="D244">
        <v>29</v>
      </c>
      <c r="E244" t="str">
        <f t="shared" si="3"/>
        <v>FTS-1</v>
      </c>
      <c r="F244">
        <v>278658</v>
      </c>
      <c r="G244" t="s">
        <v>41</v>
      </c>
      <c r="H244">
        <v>8333</v>
      </c>
    </row>
    <row r="245" spans="1:12" x14ac:dyDescent="0.25">
      <c r="A245" t="s">
        <v>34</v>
      </c>
      <c r="B245" t="s">
        <v>124</v>
      </c>
      <c r="C245">
        <v>807025689</v>
      </c>
      <c r="D245" t="s">
        <v>36</v>
      </c>
      <c r="E245" t="str">
        <f t="shared" si="3"/>
        <v>FTS-1</v>
      </c>
      <c r="F245" t="s">
        <v>37</v>
      </c>
      <c r="G245">
        <v>27104</v>
      </c>
      <c r="H245" s="68">
        <v>38169</v>
      </c>
      <c r="I245" s="68">
        <v>38199</v>
      </c>
      <c r="K245" t="s">
        <v>36</v>
      </c>
      <c r="L245">
        <v>12903</v>
      </c>
    </row>
    <row r="246" spans="1:12" x14ac:dyDescent="0.25">
      <c r="A246" t="s">
        <v>38</v>
      </c>
      <c r="B246" t="s">
        <v>39</v>
      </c>
      <c r="C246" t="s">
        <v>55</v>
      </c>
      <c r="D246">
        <v>29</v>
      </c>
      <c r="E246" t="str">
        <f t="shared" si="3"/>
        <v>FTS-1</v>
      </c>
      <c r="F246">
        <v>105013</v>
      </c>
      <c r="G246" t="s">
        <v>41</v>
      </c>
      <c r="H246">
        <v>12903</v>
      </c>
    </row>
    <row r="247" spans="1:12" x14ac:dyDescent="0.25">
      <c r="A247" t="s">
        <v>38</v>
      </c>
      <c r="B247" t="s">
        <v>47</v>
      </c>
      <c r="C247" t="s">
        <v>125</v>
      </c>
      <c r="D247">
        <v>29</v>
      </c>
      <c r="E247" t="str">
        <f t="shared" si="3"/>
        <v>FTS-1</v>
      </c>
      <c r="F247">
        <v>278658</v>
      </c>
      <c r="G247" t="s">
        <v>41</v>
      </c>
      <c r="H247">
        <v>12903</v>
      </c>
    </row>
    <row r="248" spans="1:12" x14ac:dyDescent="0.25">
      <c r="A248" t="s">
        <v>34</v>
      </c>
      <c r="B248" t="s">
        <v>124</v>
      </c>
      <c r="C248">
        <v>807025689</v>
      </c>
      <c r="D248" t="s">
        <v>36</v>
      </c>
      <c r="E248" t="str">
        <f t="shared" si="3"/>
        <v>FTS-1</v>
      </c>
      <c r="F248" t="s">
        <v>37</v>
      </c>
      <c r="G248">
        <v>27104</v>
      </c>
      <c r="H248" s="68">
        <v>38200</v>
      </c>
      <c r="I248" s="68">
        <v>38230</v>
      </c>
      <c r="K248" t="s">
        <v>36</v>
      </c>
      <c r="L248">
        <v>9677</v>
      </c>
    </row>
    <row r="249" spans="1:12" x14ac:dyDescent="0.25">
      <c r="A249" t="s">
        <v>38</v>
      </c>
      <c r="B249" t="s">
        <v>39</v>
      </c>
      <c r="C249" t="s">
        <v>55</v>
      </c>
      <c r="D249">
        <v>29</v>
      </c>
      <c r="E249" t="str">
        <f t="shared" si="3"/>
        <v>FTS-1</v>
      </c>
      <c r="F249">
        <v>105013</v>
      </c>
      <c r="G249" t="s">
        <v>41</v>
      </c>
      <c r="H249">
        <v>9677</v>
      </c>
    </row>
    <row r="250" spans="1:12" x14ac:dyDescent="0.25">
      <c r="A250" t="s">
        <v>38</v>
      </c>
      <c r="B250" t="s">
        <v>47</v>
      </c>
      <c r="C250" t="s">
        <v>125</v>
      </c>
      <c r="D250">
        <v>29</v>
      </c>
      <c r="E250" t="str">
        <f t="shared" si="3"/>
        <v>FTS-1</v>
      </c>
      <c r="F250">
        <v>278658</v>
      </c>
      <c r="G250" t="s">
        <v>41</v>
      </c>
      <c r="H250">
        <v>9677</v>
      </c>
    </row>
    <row r="251" spans="1:12" x14ac:dyDescent="0.25">
      <c r="A251" t="s">
        <v>34</v>
      </c>
      <c r="B251" t="s">
        <v>124</v>
      </c>
      <c r="C251">
        <v>807025689</v>
      </c>
      <c r="D251" t="s">
        <v>36</v>
      </c>
      <c r="E251" t="str">
        <f t="shared" si="3"/>
        <v>FTS-1</v>
      </c>
      <c r="F251" t="s">
        <v>37</v>
      </c>
      <c r="G251">
        <v>27104</v>
      </c>
      <c r="H251" s="68">
        <v>38231</v>
      </c>
      <c r="I251" s="68">
        <v>38260</v>
      </c>
      <c r="K251" t="s">
        <v>36</v>
      </c>
      <c r="L251">
        <v>3333</v>
      </c>
    </row>
    <row r="252" spans="1:12" x14ac:dyDescent="0.25">
      <c r="A252" t="s">
        <v>38</v>
      </c>
      <c r="B252" t="s">
        <v>39</v>
      </c>
      <c r="C252" t="s">
        <v>55</v>
      </c>
      <c r="D252">
        <v>29</v>
      </c>
      <c r="E252" t="str">
        <f t="shared" si="3"/>
        <v>FTS-1</v>
      </c>
      <c r="F252">
        <v>105013</v>
      </c>
      <c r="G252" t="s">
        <v>41</v>
      </c>
      <c r="H252">
        <v>3333</v>
      </c>
    </row>
    <row r="253" spans="1:12" x14ac:dyDescent="0.25">
      <c r="A253" t="s">
        <v>38</v>
      </c>
      <c r="B253" t="s">
        <v>47</v>
      </c>
      <c r="C253" t="s">
        <v>125</v>
      </c>
      <c r="D253">
        <v>29</v>
      </c>
      <c r="E253" t="str">
        <f t="shared" si="3"/>
        <v>FTS-1</v>
      </c>
      <c r="F253">
        <v>278658</v>
      </c>
      <c r="G253" t="s">
        <v>41</v>
      </c>
      <c r="H253">
        <v>3333</v>
      </c>
    </row>
    <row r="254" spans="1:12" x14ac:dyDescent="0.25">
      <c r="A254" t="s">
        <v>34</v>
      </c>
      <c r="B254" t="s">
        <v>126</v>
      </c>
      <c r="C254">
        <v>0</v>
      </c>
      <c r="D254" t="s">
        <v>36</v>
      </c>
      <c r="E254" t="str">
        <f t="shared" si="3"/>
        <v>FTS-2</v>
      </c>
      <c r="F254" t="s">
        <v>65</v>
      </c>
      <c r="G254">
        <v>22025</v>
      </c>
      <c r="H254" s="68">
        <v>34001</v>
      </c>
      <c r="I254" s="68">
        <v>34366</v>
      </c>
      <c r="J254">
        <v>31</v>
      </c>
      <c r="K254" t="s">
        <v>36</v>
      </c>
      <c r="L254">
        <v>200</v>
      </c>
    </row>
    <row r="255" spans="1:12" x14ac:dyDescent="0.25">
      <c r="A255" t="s">
        <v>38</v>
      </c>
      <c r="B255" t="s">
        <v>39</v>
      </c>
      <c r="C255" t="s">
        <v>66</v>
      </c>
      <c r="D255">
        <v>29</v>
      </c>
      <c r="E255" t="str">
        <f t="shared" si="3"/>
        <v>FTS-2</v>
      </c>
      <c r="F255">
        <v>105014</v>
      </c>
      <c r="G255" t="s">
        <v>41</v>
      </c>
      <c r="H255">
        <v>200</v>
      </c>
    </row>
    <row r="256" spans="1:12" x14ac:dyDescent="0.25">
      <c r="A256" t="s">
        <v>38</v>
      </c>
      <c r="B256" t="s">
        <v>47</v>
      </c>
      <c r="C256" t="s">
        <v>127</v>
      </c>
      <c r="D256">
        <v>29</v>
      </c>
      <c r="E256" t="str">
        <f t="shared" si="3"/>
        <v>FTS-2</v>
      </c>
      <c r="F256">
        <v>34352</v>
      </c>
      <c r="G256" t="s">
        <v>41</v>
      </c>
      <c r="H256">
        <v>200</v>
      </c>
    </row>
    <row r="257" spans="1:12" x14ac:dyDescent="0.25">
      <c r="A257" t="s">
        <v>34</v>
      </c>
      <c r="B257" t="s">
        <v>128</v>
      </c>
      <c r="C257">
        <v>41775008</v>
      </c>
      <c r="D257" t="s">
        <v>36</v>
      </c>
      <c r="E257" t="str">
        <f t="shared" si="3"/>
        <v>FTS-1</v>
      </c>
      <c r="F257" t="s">
        <v>37</v>
      </c>
      <c r="G257">
        <v>26813</v>
      </c>
      <c r="H257" s="68">
        <v>36648</v>
      </c>
      <c r="I257" s="68">
        <v>39569</v>
      </c>
      <c r="K257" t="s">
        <v>36</v>
      </c>
      <c r="L257">
        <v>3500</v>
      </c>
    </row>
    <row r="258" spans="1:12" x14ac:dyDescent="0.25">
      <c r="A258" t="s">
        <v>85</v>
      </c>
      <c r="B258" t="s">
        <v>129</v>
      </c>
      <c r="C258" t="s">
        <v>36</v>
      </c>
      <c r="E258" t="str">
        <f t="shared" si="3"/>
        <v>FTS-1</v>
      </c>
    </row>
    <row r="259" spans="1:12" x14ac:dyDescent="0.25">
      <c r="A259" t="s">
        <v>38</v>
      </c>
      <c r="B259" t="s">
        <v>39</v>
      </c>
      <c r="C259" t="s">
        <v>71</v>
      </c>
      <c r="D259">
        <v>29</v>
      </c>
      <c r="E259" t="str">
        <f t="shared" ref="E259:E322" si="4">IF(LEFT(F259,1)="F",F259,E258)</f>
        <v>FTS-1</v>
      </c>
      <c r="F259">
        <v>89310</v>
      </c>
      <c r="G259" t="s">
        <v>72</v>
      </c>
      <c r="H259">
        <v>3500</v>
      </c>
    </row>
    <row r="260" spans="1:12" x14ac:dyDescent="0.25">
      <c r="A260" t="s">
        <v>38</v>
      </c>
      <c r="B260" t="s">
        <v>47</v>
      </c>
      <c r="C260" t="s">
        <v>130</v>
      </c>
      <c r="D260">
        <v>29</v>
      </c>
      <c r="E260" t="str">
        <f t="shared" si="4"/>
        <v>FTS-1</v>
      </c>
      <c r="F260">
        <v>220784</v>
      </c>
      <c r="G260" t="s">
        <v>49</v>
      </c>
      <c r="H260">
        <v>3500</v>
      </c>
    </row>
    <row r="261" spans="1:12" x14ac:dyDescent="0.25">
      <c r="A261" t="s">
        <v>34</v>
      </c>
      <c r="B261" t="s">
        <v>128</v>
      </c>
      <c r="C261">
        <v>41775008</v>
      </c>
      <c r="D261" t="s">
        <v>36</v>
      </c>
      <c r="E261" t="str">
        <f t="shared" si="4"/>
        <v>FTS-1</v>
      </c>
      <c r="F261" t="s">
        <v>37</v>
      </c>
      <c r="G261">
        <v>27583</v>
      </c>
      <c r="H261" s="68">
        <v>37058</v>
      </c>
      <c r="I261" s="68">
        <v>37346</v>
      </c>
      <c r="K261" t="s">
        <v>36</v>
      </c>
      <c r="L261">
        <v>1300</v>
      </c>
    </row>
    <row r="262" spans="1:12" x14ac:dyDescent="0.25">
      <c r="A262" t="s">
        <v>85</v>
      </c>
      <c r="B262" t="s">
        <v>129</v>
      </c>
      <c r="C262" t="s">
        <v>36</v>
      </c>
      <c r="E262" t="str">
        <f t="shared" si="4"/>
        <v>FTS-1</v>
      </c>
    </row>
    <row r="263" spans="1:12" x14ac:dyDescent="0.25">
      <c r="A263" t="s">
        <v>38</v>
      </c>
      <c r="B263" t="s">
        <v>39</v>
      </c>
      <c r="C263" t="s">
        <v>130</v>
      </c>
      <c r="D263">
        <v>29</v>
      </c>
      <c r="E263" t="str">
        <f t="shared" si="4"/>
        <v>FTS-1</v>
      </c>
      <c r="F263">
        <v>220784</v>
      </c>
      <c r="G263" t="s">
        <v>49</v>
      </c>
      <c r="H263">
        <v>1300</v>
      </c>
    </row>
    <row r="264" spans="1:12" x14ac:dyDescent="0.25">
      <c r="A264" t="s">
        <v>38</v>
      </c>
      <c r="B264" t="s">
        <v>47</v>
      </c>
      <c r="C264" t="s">
        <v>131</v>
      </c>
      <c r="D264">
        <v>29</v>
      </c>
      <c r="E264" t="str">
        <f t="shared" si="4"/>
        <v>FTS-1</v>
      </c>
      <c r="F264">
        <v>288275</v>
      </c>
      <c r="G264" t="s">
        <v>49</v>
      </c>
      <c r="H264">
        <v>1300</v>
      </c>
    </row>
    <row r="265" spans="1:12" x14ac:dyDescent="0.25">
      <c r="A265" t="s">
        <v>34</v>
      </c>
      <c r="B265" t="s">
        <v>128</v>
      </c>
      <c r="C265">
        <v>41775008</v>
      </c>
      <c r="D265" t="s">
        <v>36</v>
      </c>
      <c r="E265" t="str">
        <f t="shared" si="4"/>
        <v>FTS-1</v>
      </c>
      <c r="F265" t="s">
        <v>37</v>
      </c>
      <c r="G265">
        <v>27583</v>
      </c>
      <c r="H265" s="68">
        <v>37347</v>
      </c>
      <c r="I265" s="68">
        <v>37407</v>
      </c>
      <c r="K265" t="s">
        <v>36</v>
      </c>
      <c r="L265">
        <v>1300</v>
      </c>
    </row>
    <row r="266" spans="1:12" x14ac:dyDescent="0.25">
      <c r="A266" t="s">
        <v>85</v>
      </c>
      <c r="B266" t="s">
        <v>129</v>
      </c>
      <c r="C266" t="s">
        <v>36</v>
      </c>
      <c r="E266" t="str">
        <f t="shared" si="4"/>
        <v>FTS-1</v>
      </c>
    </row>
    <row r="267" spans="1:12" x14ac:dyDescent="0.25">
      <c r="A267" t="s">
        <v>38</v>
      </c>
      <c r="B267" t="s">
        <v>39</v>
      </c>
      <c r="C267" t="s">
        <v>130</v>
      </c>
      <c r="D267">
        <v>29</v>
      </c>
      <c r="E267" t="str">
        <f t="shared" si="4"/>
        <v>FTS-1</v>
      </c>
      <c r="F267">
        <v>220784</v>
      </c>
      <c r="G267" t="s">
        <v>49</v>
      </c>
      <c r="H267">
        <v>1300</v>
      </c>
    </row>
    <row r="268" spans="1:12" x14ac:dyDescent="0.25">
      <c r="A268" t="s">
        <v>38</v>
      </c>
      <c r="B268" t="s">
        <v>47</v>
      </c>
      <c r="C268" t="s">
        <v>131</v>
      </c>
      <c r="D268">
        <v>29</v>
      </c>
      <c r="E268" t="str">
        <f t="shared" si="4"/>
        <v>FTS-1</v>
      </c>
      <c r="F268">
        <v>288275</v>
      </c>
      <c r="G268" t="s">
        <v>49</v>
      </c>
      <c r="H268">
        <v>1300</v>
      </c>
    </row>
    <row r="269" spans="1:12" x14ac:dyDescent="0.25">
      <c r="A269" t="s">
        <v>34</v>
      </c>
      <c r="B269" t="s">
        <v>132</v>
      </c>
      <c r="C269">
        <v>0</v>
      </c>
      <c r="D269" t="s">
        <v>36</v>
      </c>
      <c r="E269" t="str">
        <f t="shared" si="4"/>
        <v>FTS-2</v>
      </c>
      <c r="F269" t="s">
        <v>65</v>
      </c>
      <c r="G269">
        <v>22042</v>
      </c>
      <c r="H269" s="68">
        <v>34425</v>
      </c>
      <c r="I269" s="68">
        <v>37103</v>
      </c>
      <c r="K269" t="s">
        <v>36</v>
      </c>
      <c r="L269">
        <v>200</v>
      </c>
    </row>
    <row r="270" spans="1:12" x14ac:dyDescent="0.25">
      <c r="A270" t="s">
        <v>38</v>
      </c>
      <c r="B270" t="s">
        <v>39</v>
      </c>
      <c r="C270" t="s">
        <v>66</v>
      </c>
      <c r="D270">
        <v>29</v>
      </c>
      <c r="E270" t="str">
        <f t="shared" si="4"/>
        <v>FTS-2</v>
      </c>
      <c r="F270">
        <v>105014</v>
      </c>
      <c r="G270" t="s">
        <v>41</v>
      </c>
      <c r="H270">
        <v>200</v>
      </c>
    </row>
    <row r="271" spans="1:12" x14ac:dyDescent="0.25">
      <c r="A271" t="s">
        <v>38</v>
      </c>
      <c r="B271" t="s">
        <v>47</v>
      </c>
      <c r="C271" t="s">
        <v>133</v>
      </c>
      <c r="D271">
        <v>29</v>
      </c>
      <c r="E271" t="str">
        <f t="shared" si="4"/>
        <v>FTS-2</v>
      </c>
      <c r="F271">
        <v>34241</v>
      </c>
      <c r="G271" t="s">
        <v>41</v>
      </c>
      <c r="H271">
        <v>200</v>
      </c>
    </row>
    <row r="272" spans="1:12" x14ac:dyDescent="0.25">
      <c r="A272" t="s">
        <v>34</v>
      </c>
      <c r="B272" t="s">
        <v>134</v>
      </c>
      <c r="C272">
        <v>157641445</v>
      </c>
      <c r="D272" t="s">
        <v>36</v>
      </c>
      <c r="E272" t="str">
        <f t="shared" si="4"/>
        <v>FTS-1</v>
      </c>
      <c r="F272" t="s">
        <v>37</v>
      </c>
      <c r="G272">
        <v>27340</v>
      </c>
      <c r="H272" s="68">
        <v>37073</v>
      </c>
      <c r="I272" s="68">
        <v>37287</v>
      </c>
      <c r="K272" t="s">
        <v>36</v>
      </c>
      <c r="L272">
        <v>20000</v>
      </c>
    </row>
    <row r="273" spans="1:12" x14ac:dyDescent="0.25">
      <c r="A273" t="s">
        <v>38</v>
      </c>
      <c r="B273" t="s">
        <v>39</v>
      </c>
      <c r="C273" t="s">
        <v>55</v>
      </c>
      <c r="D273">
        <v>29</v>
      </c>
      <c r="E273" t="str">
        <f t="shared" si="4"/>
        <v>FTS-1</v>
      </c>
      <c r="F273">
        <v>105013</v>
      </c>
      <c r="G273" t="s">
        <v>41</v>
      </c>
      <c r="H273">
        <v>20000</v>
      </c>
    </row>
    <row r="274" spans="1:12" x14ac:dyDescent="0.25">
      <c r="A274" t="s">
        <v>38</v>
      </c>
      <c r="B274" t="s">
        <v>47</v>
      </c>
      <c r="C274" t="s">
        <v>56</v>
      </c>
      <c r="D274">
        <v>29</v>
      </c>
      <c r="E274" t="str">
        <f t="shared" si="4"/>
        <v>FTS-1</v>
      </c>
      <c r="F274">
        <v>39815</v>
      </c>
      <c r="G274" t="s">
        <v>49</v>
      </c>
      <c r="H274">
        <v>10000</v>
      </c>
    </row>
    <row r="275" spans="1:12" x14ac:dyDescent="0.25">
      <c r="A275" t="s">
        <v>38</v>
      </c>
      <c r="B275" t="s">
        <v>47</v>
      </c>
      <c r="C275" t="s">
        <v>48</v>
      </c>
      <c r="D275">
        <v>29</v>
      </c>
      <c r="E275" t="str">
        <f t="shared" si="4"/>
        <v>FTS-1</v>
      </c>
      <c r="F275">
        <v>208</v>
      </c>
      <c r="G275" t="s">
        <v>49</v>
      </c>
      <c r="H275">
        <v>10000</v>
      </c>
    </row>
    <row r="276" spans="1:12" x14ac:dyDescent="0.25">
      <c r="A276" t="s">
        <v>34</v>
      </c>
      <c r="B276" t="s">
        <v>135</v>
      </c>
      <c r="C276">
        <v>611855602</v>
      </c>
      <c r="D276" t="s">
        <v>36</v>
      </c>
      <c r="E276" t="str">
        <f t="shared" si="4"/>
        <v>FTS-2</v>
      </c>
      <c r="F276" t="s">
        <v>65</v>
      </c>
      <c r="G276">
        <v>22017</v>
      </c>
      <c r="H276" s="68">
        <v>34001</v>
      </c>
      <c r="I276" s="68">
        <v>34365</v>
      </c>
      <c r="J276">
        <v>31</v>
      </c>
      <c r="K276" t="s">
        <v>36</v>
      </c>
      <c r="L276">
        <v>3000</v>
      </c>
    </row>
    <row r="277" spans="1:12" x14ac:dyDescent="0.25">
      <c r="A277" t="s">
        <v>38</v>
      </c>
      <c r="B277" t="s">
        <v>39</v>
      </c>
      <c r="C277" t="s">
        <v>66</v>
      </c>
      <c r="D277">
        <v>29</v>
      </c>
      <c r="E277" t="str">
        <f t="shared" si="4"/>
        <v>FTS-2</v>
      </c>
      <c r="F277">
        <v>105014</v>
      </c>
      <c r="G277" t="s">
        <v>41</v>
      </c>
      <c r="H277">
        <v>3000</v>
      </c>
    </row>
    <row r="278" spans="1:12" x14ac:dyDescent="0.25">
      <c r="A278" t="s">
        <v>38</v>
      </c>
      <c r="B278" t="s">
        <v>47</v>
      </c>
      <c r="C278" t="s">
        <v>136</v>
      </c>
      <c r="D278">
        <v>29</v>
      </c>
      <c r="E278" t="str">
        <f t="shared" si="4"/>
        <v>FTS-2</v>
      </c>
      <c r="F278">
        <v>34341</v>
      </c>
      <c r="G278" t="s">
        <v>41</v>
      </c>
      <c r="H278">
        <v>10</v>
      </c>
    </row>
    <row r="279" spans="1:12" x14ac:dyDescent="0.25">
      <c r="A279" t="s">
        <v>38</v>
      </c>
      <c r="B279" t="s">
        <v>47</v>
      </c>
      <c r="C279" t="s">
        <v>137</v>
      </c>
      <c r="D279">
        <v>29</v>
      </c>
      <c r="E279" t="str">
        <f t="shared" si="4"/>
        <v>FTS-2</v>
      </c>
      <c r="F279">
        <v>36570</v>
      </c>
      <c r="G279" t="s">
        <v>41</v>
      </c>
      <c r="H279">
        <v>2</v>
      </c>
    </row>
    <row r="280" spans="1:12" x14ac:dyDescent="0.25">
      <c r="A280" t="s">
        <v>38</v>
      </c>
      <c r="B280" t="s">
        <v>47</v>
      </c>
      <c r="C280" t="s">
        <v>138</v>
      </c>
      <c r="D280">
        <v>29</v>
      </c>
      <c r="E280" t="str">
        <f t="shared" si="4"/>
        <v>FTS-2</v>
      </c>
      <c r="F280">
        <v>34367</v>
      </c>
      <c r="G280" t="s">
        <v>41</v>
      </c>
      <c r="H280">
        <v>1</v>
      </c>
    </row>
    <row r="281" spans="1:12" x14ac:dyDescent="0.25">
      <c r="A281" t="s">
        <v>38</v>
      </c>
      <c r="B281" t="s">
        <v>47</v>
      </c>
      <c r="C281" t="s">
        <v>139</v>
      </c>
      <c r="D281">
        <v>29</v>
      </c>
      <c r="E281" t="str">
        <f t="shared" si="4"/>
        <v>FTS-2</v>
      </c>
      <c r="F281">
        <v>34354</v>
      </c>
      <c r="G281" t="s">
        <v>41</v>
      </c>
      <c r="H281">
        <v>10</v>
      </c>
    </row>
    <row r="282" spans="1:12" x14ac:dyDescent="0.25">
      <c r="A282" t="s">
        <v>38</v>
      </c>
      <c r="B282" t="s">
        <v>47</v>
      </c>
      <c r="C282" t="s">
        <v>140</v>
      </c>
      <c r="D282">
        <v>29</v>
      </c>
      <c r="E282" t="str">
        <f t="shared" si="4"/>
        <v>FTS-2</v>
      </c>
      <c r="F282">
        <v>34353</v>
      </c>
      <c r="G282" t="s">
        <v>41</v>
      </c>
      <c r="H282">
        <v>10</v>
      </c>
    </row>
    <row r="283" spans="1:12" x14ac:dyDescent="0.25">
      <c r="A283" t="s">
        <v>38</v>
      </c>
      <c r="B283" t="s">
        <v>47</v>
      </c>
      <c r="C283" t="s">
        <v>141</v>
      </c>
      <c r="D283">
        <v>29</v>
      </c>
      <c r="E283" t="str">
        <f t="shared" si="4"/>
        <v>FTS-2</v>
      </c>
      <c r="F283">
        <v>39472</v>
      </c>
      <c r="G283" t="s">
        <v>41</v>
      </c>
      <c r="H283">
        <v>10</v>
      </c>
    </row>
    <row r="284" spans="1:12" x14ac:dyDescent="0.25">
      <c r="A284" t="s">
        <v>38</v>
      </c>
      <c r="B284" t="s">
        <v>47</v>
      </c>
      <c r="C284" t="s">
        <v>142</v>
      </c>
      <c r="D284">
        <v>29</v>
      </c>
      <c r="E284" t="str">
        <f t="shared" si="4"/>
        <v>FTS-2</v>
      </c>
      <c r="F284">
        <v>34366</v>
      </c>
      <c r="G284" t="s">
        <v>41</v>
      </c>
      <c r="H284">
        <v>2825</v>
      </c>
    </row>
    <row r="285" spans="1:12" x14ac:dyDescent="0.25">
      <c r="A285" t="s">
        <v>38</v>
      </c>
      <c r="B285" t="s">
        <v>47</v>
      </c>
      <c r="C285" t="s">
        <v>143</v>
      </c>
      <c r="D285">
        <v>29</v>
      </c>
      <c r="E285" t="str">
        <f t="shared" si="4"/>
        <v>FTS-2</v>
      </c>
      <c r="F285">
        <v>34361</v>
      </c>
      <c r="G285" t="s">
        <v>41</v>
      </c>
      <c r="H285">
        <v>10</v>
      </c>
    </row>
    <row r="286" spans="1:12" x14ac:dyDescent="0.25">
      <c r="A286" t="s">
        <v>38</v>
      </c>
      <c r="B286" t="s">
        <v>47</v>
      </c>
      <c r="C286" t="s">
        <v>144</v>
      </c>
      <c r="D286">
        <v>29</v>
      </c>
      <c r="E286" t="str">
        <f t="shared" si="4"/>
        <v>FTS-2</v>
      </c>
      <c r="F286">
        <v>39473</v>
      </c>
      <c r="G286" t="s">
        <v>41</v>
      </c>
      <c r="H286">
        <v>10</v>
      </c>
    </row>
    <row r="287" spans="1:12" x14ac:dyDescent="0.25">
      <c r="A287" t="s">
        <v>38</v>
      </c>
      <c r="B287" t="s">
        <v>47</v>
      </c>
      <c r="C287" t="s">
        <v>145</v>
      </c>
      <c r="D287">
        <v>29</v>
      </c>
      <c r="E287" t="str">
        <f t="shared" si="4"/>
        <v>FTS-2</v>
      </c>
      <c r="F287">
        <v>34363</v>
      </c>
      <c r="G287" t="s">
        <v>41</v>
      </c>
      <c r="H287">
        <v>10</v>
      </c>
    </row>
    <row r="288" spans="1:12" x14ac:dyDescent="0.25">
      <c r="A288" t="s">
        <v>38</v>
      </c>
      <c r="B288" t="s">
        <v>47</v>
      </c>
      <c r="C288" t="s">
        <v>146</v>
      </c>
      <c r="D288">
        <v>29</v>
      </c>
      <c r="E288" t="str">
        <f t="shared" si="4"/>
        <v>FTS-2</v>
      </c>
      <c r="F288">
        <v>34348</v>
      </c>
      <c r="G288" t="s">
        <v>41</v>
      </c>
      <c r="H288">
        <v>10</v>
      </c>
    </row>
    <row r="289" spans="1:12" x14ac:dyDescent="0.25">
      <c r="A289" t="s">
        <v>38</v>
      </c>
      <c r="B289" t="s">
        <v>47</v>
      </c>
      <c r="C289" t="s">
        <v>147</v>
      </c>
      <c r="D289">
        <v>29</v>
      </c>
      <c r="E289" t="str">
        <f t="shared" si="4"/>
        <v>FTS-2</v>
      </c>
      <c r="F289">
        <v>92602</v>
      </c>
      <c r="G289" t="s">
        <v>41</v>
      </c>
      <c r="H289">
        <v>10</v>
      </c>
    </row>
    <row r="290" spans="1:12" x14ac:dyDescent="0.25">
      <c r="A290" t="s">
        <v>38</v>
      </c>
      <c r="B290" t="s">
        <v>47</v>
      </c>
      <c r="C290" t="s">
        <v>148</v>
      </c>
      <c r="D290">
        <v>29</v>
      </c>
      <c r="E290" t="str">
        <f t="shared" si="4"/>
        <v>FTS-2</v>
      </c>
      <c r="F290">
        <v>34378</v>
      </c>
      <c r="G290" t="s">
        <v>41</v>
      </c>
      <c r="H290">
        <v>1</v>
      </c>
    </row>
    <row r="291" spans="1:12" x14ac:dyDescent="0.25">
      <c r="A291" t="s">
        <v>38</v>
      </c>
      <c r="B291" t="s">
        <v>47</v>
      </c>
      <c r="C291" t="s">
        <v>149</v>
      </c>
      <c r="D291">
        <v>29</v>
      </c>
      <c r="E291" t="str">
        <f t="shared" si="4"/>
        <v>FTS-2</v>
      </c>
      <c r="F291">
        <v>34246</v>
      </c>
      <c r="G291" t="s">
        <v>41</v>
      </c>
      <c r="H291">
        <v>10</v>
      </c>
    </row>
    <row r="292" spans="1:12" x14ac:dyDescent="0.25">
      <c r="A292" t="s">
        <v>38</v>
      </c>
      <c r="B292" t="s">
        <v>47</v>
      </c>
      <c r="C292" t="s">
        <v>150</v>
      </c>
      <c r="D292">
        <v>29</v>
      </c>
      <c r="E292" t="str">
        <f t="shared" si="4"/>
        <v>FTS-2</v>
      </c>
      <c r="F292">
        <v>34244</v>
      </c>
      <c r="G292" t="s">
        <v>41</v>
      </c>
      <c r="H292">
        <v>10</v>
      </c>
    </row>
    <row r="293" spans="1:12" x14ac:dyDescent="0.25">
      <c r="A293" t="s">
        <v>38</v>
      </c>
      <c r="B293" t="s">
        <v>47</v>
      </c>
      <c r="C293" t="s">
        <v>151</v>
      </c>
      <c r="D293">
        <v>29</v>
      </c>
      <c r="E293" t="str">
        <f t="shared" si="4"/>
        <v>FTS-2</v>
      </c>
      <c r="F293">
        <v>34355</v>
      </c>
      <c r="G293" t="s">
        <v>41</v>
      </c>
      <c r="H293">
        <v>10</v>
      </c>
    </row>
    <row r="294" spans="1:12" x14ac:dyDescent="0.25">
      <c r="A294" t="s">
        <v>38</v>
      </c>
      <c r="B294" t="s">
        <v>47</v>
      </c>
      <c r="C294" t="s">
        <v>152</v>
      </c>
      <c r="D294">
        <v>29</v>
      </c>
      <c r="E294" t="str">
        <f t="shared" si="4"/>
        <v>FTS-2</v>
      </c>
      <c r="F294">
        <v>34362</v>
      </c>
      <c r="G294" t="s">
        <v>41</v>
      </c>
      <c r="H294">
        <v>10</v>
      </c>
    </row>
    <row r="295" spans="1:12" x14ac:dyDescent="0.25">
      <c r="A295" t="s">
        <v>38</v>
      </c>
      <c r="B295" t="s">
        <v>47</v>
      </c>
      <c r="C295" t="s">
        <v>153</v>
      </c>
      <c r="D295">
        <v>29</v>
      </c>
      <c r="E295" t="str">
        <f t="shared" si="4"/>
        <v>FTS-2</v>
      </c>
      <c r="F295">
        <v>34360</v>
      </c>
      <c r="G295" t="s">
        <v>41</v>
      </c>
      <c r="H295">
        <v>10</v>
      </c>
    </row>
    <row r="296" spans="1:12" x14ac:dyDescent="0.25">
      <c r="A296" t="s">
        <v>38</v>
      </c>
      <c r="B296" t="s">
        <v>47</v>
      </c>
      <c r="C296" t="s">
        <v>154</v>
      </c>
      <c r="D296">
        <v>29</v>
      </c>
      <c r="E296" t="str">
        <f t="shared" si="4"/>
        <v>FTS-2</v>
      </c>
      <c r="F296">
        <v>39465</v>
      </c>
      <c r="G296" t="s">
        <v>41</v>
      </c>
      <c r="H296">
        <v>10</v>
      </c>
    </row>
    <row r="297" spans="1:12" x14ac:dyDescent="0.25">
      <c r="A297" t="s">
        <v>38</v>
      </c>
      <c r="B297" t="s">
        <v>47</v>
      </c>
      <c r="C297" t="s">
        <v>155</v>
      </c>
      <c r="D297">
        <v>29</v>
      </c>
      <c r="E297" t="str">
        <f t="shared" si="4"/>
        <v>FTS-2</v>
      </c>
      <c r="F297">
        <v>34340</v>
      </c>
      <c r="G297" t="s">
        <v>41</v>
      </c>
      <c r="H297">
        <v>10</v>
      </c>
    </row>
    <row r="298" spans="1:12" x14ac:dyDescent="0.25">
      <c r="A298" t="s">
        <v>38</v>
      </c>
      <c r="B298" t="s">
        <v>47</v>
      </c>
      <c r="C298" t="s">
        <v>156</v>
      </c>
      <c r="D298">
        <v>29</v>
      </c>
      <c r="E298" t="str">
        <f t="shared" si="4"/>
        <v>FTS-2</v>
      </c>
      <c r="F298">
        <v>34264</v>
      </c>
      <c r="G298" t="s">
        <v>41</v>
      </c>
      <c r="H298">
        <v>10</v>
      </c>
    </row>
    <row r="299" spans="1:12" x14ac:dyDescent="0.25">
      <c r="A299" t="s">
        <v>38</v>
      </c>
      <c r="B299" t="s">
        <v>47</v>
      </c>
      <c r="C299" t="s">
        <v>157</v>
      </c>
      <c r="D299">
        <v>29</v>
      </c>
      <c r="E299" t="str">
        <f t="shared" si="4"/>
        <v>FTS-2</v>
      </c>
      <c r="F299">
        <v>34359</v>
      </c>
      <c r="G299" t="s">
        <v>41</v>
      </c>
      <c r="H299">
        <v>1</v>
      </c>
    </row>
    <row r="300" spans="1:12" x14ac:dyDescent="0.25">
      <c r="A300" t="s">
        <v>34</v>
      </c>
      <c r="B300" t="s">
        <v>158</v>
      </c>
      <c r="C300">
        <v>0</v>
      </c>
      <c r="D300" t="s">
        <v>36</v>
      </c>
      <c r="E300" t="str">
        <f t="shared" si="4"/>
        <v>FTS-2</v>
      </c>
      <c r="F300" t="s">
        <v>65</v>
      </c>
      <c r="G300">
        <v>21982</v>
      </c>
      <c r="H300" s="68">
        <v>34001</v>
      </c>
      <c r="I300" s="68">
        <v>34365</v>
      </c>
      <c r="J300">
        <v>31</v>
      </c>
      <c r="K300" t="s">
        <v>36</v>
      </c>
      <c r="L300">
        <v>200</v>
      </c>
    </row>
    <row r="301" spans="1:12" x14ac:dyDescent="0.25">
      <c r="A301" t="s">
        <v>38</v>
      </c>
      <c r="B301" t="s">
        <v>39</v>
      </c>
      <c r="C301" t="s">
        <v>66</v>
      </c>
      <c r="D301">
        <v>29</v>
      </c>
      <c r="E301" t="str">
        <f t="shared" si="4"/>
        <v>FTS-2</v>
      </c>
      <c r="F301">
        <v>105014</v>
      </c>
      <c r="G301" t="s">
        <v>41</v>
      </c>
      <c r="H301">
        <v>200</v>
      </c>
    </row>
    <row r="302" spans="1:12" x14ac:dyDescent="0.25">
      <c r="A302" t="s">
        <v>38</v>
      </c>
      <c r="B302" t="s">
        <v>47</v>
      </c>
      <c r="C302" t="s">
        <v>159</v>
      </c>
      <c r="D302">
        <v>29</v>
      </c>
      <c r="E302" t="str">
        <f t="shared" si="4"/>
        <v>FTS-2</v>
      </c>
      <c r="F302">
        <v>34375</v>
      </c>
      <c r="G302" t="s">
        <v>41</v>
      </c>
      <c r="H302">
        <v>200</v>
      </c>
    </row>
    <row r="303" spans="1:12" x14ac:dyDescent="0.25">
      <c r="A303" t="s">
        <v>34</v>
      </c>
      <c r="B303" t="s">
        <v>160</v>
      </c>
      <c r="C303">
        <v>25301339</v>
      </c>
      <c r="D303" t="s">
        <v>36</v>
      </c>
      <c r="E303" t="str">
        <f t="shared" si="4"/>
        <v>FTS-1</v>
      </c>
      <c r="F303" t="s">
        <v>37</v>
      </c>
      <c r="G303">
        <v>21165</v>
      </c>
      <c r="H303" s="68">
        <v>37073</v>
      </c>
      <c r="I303" s="68">
        <v>37195</v>
      </c>
      <c r="K303" t="s">
        <v>36</v>
      </c>
      <c r="L303">
        <v>150000</v>
      </c>
    </row>
    <row r="304" spans="1:12" x14ac:dyDescent="0.25">
      <c r="A304" t="s">
        <v>38</v>
      </c>
      <c r="B304" t="s">
        <v>39</v>
      </c>
      <c r="C304" t="s">
        <v>87</v>
      </c>
      <c r="D304">
        <v>29</v>
      </c>
      <c r="E304" t="str">
        <f t="shared" si="4"/>
        <v>FTS-1</v>
      </c>
      <c r="F304">
        <v>68151</v>
      </c>
      <c r="G304" t="s">
        <v>88</v>
      </c>
      <c r="H304">
        <v>150000</v>
      </c>
    </row>
    <row r="305" spans="1:12" x14ac:dyDescent="0.25">
      <c r="A305" t="s">
        <v>38</v>
      </c>
      <c r="B305" t="s">
        <v>47</v>
      </c>
      <c r="C305" t="s">
        <v>56</v>
      </c>
      <c r="D305">
        <v>29</v>
      </c>
      <c r="E305" t="str">
        <f t="shared" si="4"/>
        <v>FTS-1</v>
      </c>
      <c r="F305">
        <v>39815</v>
      </c>
      <c r="G305" t="s">
        <v>49</v>
      </c>
      <c r="H305">
        <v>150000</v>
      </c>
    </row>
    <row r="306" spans="1:12" x14ac:dyDescent="0.25">
      <c r="A306" t="s">
        <v>34</v>
      </c>
      <c r="B306" t="s">
        <v>160</v>
      </c>
      <c r="C306">
        <v>25301339</v>
      </c>
      <c r="D306" t="s">
        <v>36</v>
      </c>
      <c r="E306" t="str">
        <f t="shared" si="4"/>
        <v>FTS-1</v>
      </c>
      <c r="F306" t="s">
        <v>37</v>
      </c>
      <c r="G306">
        <v>21165</v>
      </c>
      <c r="H306" s="68">
        <v>37196</v>
      </c>
      <c r="I306" s="68">
        <v>39172</v>
      </c>
      <c r="K306" t="s">
        <v>36</v>
      </c>
      <c r="L306">
        <v>150000</v>
      </c>
    </row>
    <row r="307" spans="1:12" x14ac:dyDescent="0.25">
      <c r="A307" t="s">
        <v>38</v>
      </c>
      <c r="B307" t="s">
        <v>39</v>
      </c>
      <c r="C307" t="s">
        <v>87</v>
      </c>
      <c r="D307">
        <v>29</v>
      </c>
      <c r="E307" t="str">
        <f t="shared" si="4"/>
        <v>FTS-1</v>
      </c>
      <c r="F307">
        <v>68151</v>
      </c>
      <c r="G307" t="s">
        <v>88</v>
      </c>
      <c r="H307">
        <v>150000</v>
      </c>
    </row>
    <row r="308" spans="1:12" x14ac:dyDescent="0.25">
      <c r="A308" t="s">
        <v>38</v>
      </c>
      <c r="B308" t="s">
        <v>47</v>
      </c>
      <c r="C308" t="s">
        <v>56</v>
      </c>
      <c r="D308">
        <v>29</v>
      </c>
      <c r="E308" t="str">
        <f t="shared" si="4"/>
        <v>FTS-1</v>
      </c>
      <c r="F308">
        <v>39815</v>
      </c>
      <c r="G308" t="s">
        <v>49</v>
      </c>
      <c r="H308">
        <v>150000</v>
      </c>
    </row>
    <row r="309" spans="1:12" x14ac:dyDescent="0.25">
      <c r="A309" t="s">
        <v>34</v>
      </c>
      <c r="B309" t="s">
        <v>160</v>
      </c>
      <c r="C309">
        <v>25301339</v>
      </c>
      <c r="D309" t="s">
        <v>36</v>
      </c>
      <c r="E309" t="str">
        <f t="shared" si="4"/>
        <v>FTS-1</v>
      </c>
      <c r="F309" t="s">
        <v>37</v>
      </c>
      <c r="G309">
        <v>21175</v>
      </c>
      <c r="H309" s="68">
        <v>37073</v>
      </c>
      <c r="I309" s="68">
        <v>37195</v>
      </c>
      <c r="K309" t="s">
        <v>36</v>
      </c>
      <c r="L309">
        <v>150000</v>
      </c>
    </row>
    <row r="310" spans="1:12" x14ac:dyDescent="0.25">
      <c r="A310" t="s">
        <v>38</v>
      </c>
      <c r="B310" t="s">
        <v>39</v>
      </c>
      <c r="C310" t="s">
        <v>71</v>
      </c>
      <c r="D310">
        <v>29</v>
      </c>
      <c r="E310" t="str">
        <f t="shared" si="4"/>
        <v>FTS-1</v>
      </c>
      <c r="F310">
        <v>89310</v>
      </c>
      <c r="G310" t="s">
        <v>72</v>
      </c>
      <c r="H310">
        <v>150000</v>
      </c>
    </row>
    <row r="311" spans="1:12" x14ac:dyDescent="0.25">
      <c r="A311" t="s">
        <v>38</v>
      </c>
      <c r="B311" t="s">
        <v>47</v>
      </c>
      <c r="C311" t="s">
        <v>87</v>
      </c>
      <c r="D311">
        <v>29</v>
      </c>
      <c r="E311" t="str">
        <f t="shared" si="4"/>
        <v>FTS-1</v>
      </c>
      <c r="F311">
        <v>68151</v>
      </c>
      <c r="G311" t="s">
        <v>88</v>
      </c>
      <c r="H311">
        <v>150000</v>
      </c>
    </row>
    <row r="312" spans="1:12" x14ac:dyDescent="0.25">
      <c r="A312" t="s">
        <v>34</v>
      </c>
      <c r="B312" t="s">
        <v>160</v>
      </c>
      <c r="C312">
        <v>25301339</v>
      </c>
      <c r="D312" t="s">
        <v>36</v>
      </c>
      <c r="E312" t="str">
        <f t="shared" si="4"/>
        <v>FTS-1</v>
      </c>
      <c r="F312" t="s">
        <v>37</v>
      </c>
      <c r="G312">
        <v>21175</v>
      </c>
      <c r="H312" s="68">
        <v>37196</v>
      </c>
      <c r="I312" s="68">
        <v>39172</v>
      </c>
      <c r="K312" t="s">
        <v>36</v>
      </c>
      <c r="L312">
        <v>150000</v>
      </c>
    </row>
    <row r="313" spans="1:12" x14ac:dyDescent="0.25">
      <c r="A313" t="s">
        <v>38</v>
      </c>
      <c r="B313" t="s">
        <v>39</v>
      </c>
      <c r="C313" t="s">
        <v>71</v>
      </c>
      <c r="D313">
        <v>29</v>
      </c>
      <c r="E313" t="str">
        <f t="shared" si="4"/>
        <v>FTS-1</v>
      </c>
      <c r="F313">
        <v>89310</v>
      </c>
      <c r="G313" t="s">
        <v>72</v>
      </c>
      <c r="H313">
        <v>150000</v>
      </c>
    </row>
    <row r="314" spans="1:12" x14ac:dyDescent="0.25">
      <c r="A314" t="s">
        <v>38</v>
      </c>
      <c r="B314" t="s">
        <v>47</v>
      </c>
      <c r="C314" t="s">
        <v>87</v>
      </c>
      <c r="D314">
        <v>29</v>
      </c>
      <c r="E314" t="str">
        <f t="shared" si="4"/>
        <v>FTS-1</v>
      </c>
      <c r="F314">
        <v>68151</v>
      </c>
      <c r="G314" t="s">
        <v>88</v>
      </c>
      <c r="H314">
        <v>150000</v>
      </c>
    </row>
    <row r="315" spans="1:12" x14ac:dyDescent="0.25">
      <c r="A315" t="s">
        <v>34</v>
      </c>
      <c r="B315" t="s">
        <v>161</v>
      </c>
      <c r="C315">
        <v>248947996</v>
      </c>
      <c r="D315" t="s">
        <v>36</v>
      </c>
      <c r="E315" t="str">
        <f t="shared" si="4"/>
        <v>FTS-1</v>
      </c>
      <c r="F315" t="s">
        <v>37</v>
      </c>
      <c r="G315">
        <v>26044</v>
      </c>
      <c r="H315" s="68">
        <v>36465</v>
      </c>
      <c r="I315" s="68">
        <v>37925</v>
      </c>
      <c r="K315" t="s">
        <v>36</v>
      </c>
      <c r="L315">
        <v>85000</v>
      </c>
    </row>
    <row r="316" spans="1:12" x14ac:dyDescent="0.25">
      <c r="A316" t="s">
        <v>85</v>
      </c>
      <c r="B316" t="s">
        <v>162</v>
      </c>
      <c r="C316" t="s">
        <v>36</v>
      </c>
      <c r="E316" t="str">
        <f t="shared" si="4"/>
        <v>FTS-1</v>
      </c>
    </row>
    <row r="317" spans="1:12" x14ac:dyDescent="0.25">
      <c r="A317" t="s">
        <v>38</v>
      </c>
      <c r="B317" t="s">
        <v>39</v>
      </c>
      <c r="C317" t="s">
        <v>163</v>
      </c>
      <c r="D317">
        <v>29</v>
      </c>
      <c r="E317" t="str">
        <f t="shared" si="4"/>
        <v>FTS-1</v>
      </c>
      <c r="F317">
        <v>205059</v>
      </c>
      <c r="G317" t="s">
        <v>72</v>
      </c>
      <c r="H317">
        <v>85000</v>
      </c>
    </row>
    <row r="318" spans="1:12" x14ac:dyDescent="0.25">
      <c r="A318" t="s">
        <v>38</v>
      </c>
      <c r="B318" t="s">
        <v>47</v>
      </c>
      <c r="C318" t="s">
        <v>82</v>
      </c>
      <c r="D318">
        <v>29</v>
      </c>
      <c r="E318" t="str">
        <f t="shared" si="4"/>
        <v>FTS-1</v>
      </c>
      <c r="F318">
        <v>205064</v>
      </c>
      <c r="G318" t="s">
        <v>72</v>
      </c>
      <c r="H318">
        <v>85000</v>
      </c>
    </row>
    <row r="319" spans="1:12" x14ac:dyDescent="0.25">
      <c r="A319" t="s">
        <v>34</v>
      </c>
      <c r="B319" t="s">
        <v>161</v>
      </c>
      <c r="C319">
        <v>248947996</v>
      </c>
      <c r="D319" t="s">
        <v>36</v>
      </c>
      <c r="E319" t="str">
        <f t="shared" si="4"/>
        <v>FTS-1</v>
      </c>
      <c r="F319" t="s">
        <v>37</v>
      </c>
      <c r="G319">
        <v>26436</v>
      </c>
      <c r="H319" s="68">
        <v>36951</v>
      </c>
      <c r="I319" s="68">
        <v>37955</v>
      </c>
      <c r="K319" t="s">
        <v>36</v>
      </c>
      <c r="L319">
        <v>59000</v>
      </c>
    </row>
    <row r="320" spans="1:12" x14ac:dyDescent="0.25">
      <c r="A320" t="s">
        <v>85</v>
      </c>
      <c r="B320" t="s">
        <v>162</v>
      </c>
      <c r="C320" t="s">
        <v>36</v>
      </c>
      <c r="E320" t="str">
        <f t="shared" si="4"/>
        <v>FTS-1</v>
      </c>
    </row>
    <row r="321" spans="1:12" x14ac:dyDescent="0.25">
      <c r="A321" t="s">
        <v>38</v>
      </c>
      <c r="B321" t="s">
        <v>39</v>
      </c>
      <c r="C321" t="s">
        <v>163</v>
      </c>
      <c r="D321">
        <v>29</v>
      </c>
      <c r="E321" t="str">
        <f t="shared" si="4"/>
        <v>FTS-1</v>
      </c>
      <c r="F321">
        <v>205059</v>
      </c>
      <c r="G321" t="s">
        <v>72</v>
      </c>
      <c r="H321">
        <v>59000</v>
      </c>
    </row>
    <row r="322" spans="1:12" x14ac:dyDescent="0.25">
      <c r="A322" t="s">
        <v>38</v>
      </c>
      <c r="B322" t="s">
        <v>47</v>
      </c>
      <c r="C322" t="s">
        <v>82</v>
      </c>
      <c r="D322">
        <v>29</v>
      </c>
      <c r="E322" t="str">
        <f t="shared" si="4"/>
        <v>FTS-1</v>
      </c>
      <c r="F322">
        <v>205064</v>
      </c>
      <c r="G322" t="s">
        <v>72</v>
      </c>
      <c r="H322">
        <v>59000</v>
      </c>
    </row>
    <row r="323" spans="1:12" x14ac:dyDescent="0.25">
      <c r="A323" t="s">
        <v>34</v>
      </c>
      <c r="B323" t="s">
        <v>164</v>
      </c>
      <c r="C323">
        <v>834692394</v>
      </c>
      <c r="D323" t="s">
        <v>36</v>
      </c>
      <c r="E323" t="str">
        <f t="shared" ref="E323:E386" si="5">IF(LEFT(F323,1)="F",F323,E322)</f>
        <v>FTS-1</v>
      </c>
      <c r="F323" t="s">
        <v>37</v>
      </c>
      <c r="G323">
        <v>25841</v>
      </c>
      <c r="H323" s="68">
        <v>36982</v>
      </c>
      <c r="I323" s="68">
        <v>37560</v>
      </c>
      <c r="K323" t="s">
        <v>36</v>
      </c>
      <c r="L323">
        <v>40000</v>
      </c>
    </row>
    <row r="324" spans="1:12" x14ac:dyDescent="0.25">
      <c r="A324" t="s">
        <v>38</v>
      </c>
      <c r="B324" t="s">
        <v>39</v>
      </c>
      <c r="C324" t="s">
        <v>165</v>
      </c>
      <c r="D324">
        <v>29</v>
      </c>
      <c r="E324" t="str">
        <f t="shared" si="5"/>
        <v>FTS-1</v>
      </c>
      <c r="F324">
        <v>14398</v>
      </c>
      <c r="G324" t="s">
        <v>41</v>
      </c>
      <c r="H324">
        <v>22800</v>
      </c>
    </row>
    <row r="325" spans="1:12" x14ac:dyDescent="0.25">
      <c r="A325" t="s">
        <v>38</v>
      </c>
      <c r="B325" t="s">
        <v>39</v>
      </c>
      <c r="C325" t="s">
        <v>55</v>
      </c>
      <c r="D325">
        <v>29</v>
      </c>
      <c r="E325" t="str">
        <f t="shared" si="5"/>
        <v>FTS-1</v>
      </c>
      <c r="F325">
        <v>105013</v>
      </c>
      <c r="G325" t="s">
        <v>41</v>
      </c>
      <c r="H325">
        <v>17200</v>
      </c>
    </row>
    <row r="326" spans="1:12" x14ac:dyDescent="0.25">
      <c r="A326" t="s">
        <v>38</v>
      </c>
      <c r="B326" t="s">
        <v>47</v>
      </c>
      <c r="C326" t="s">
        <v>56</v>
      </c>
      <c r="D326">
        <v>29</v>
      </c>
      <c r="E326" t="str">
        <f t="shared" si="5"/>
        <v>FTS-1</v>
      </c>
      <c r="F326">
        <v>39815</v>
      </c>
      <c r="G326" t="s">
        <v>49</v>
      </c>
      <c r="H326">
        <v>29000</v>
      </c>
    </row>
    <row r="327" spans="1:12" x14ac:dyDescent="0.25">
      <c r="A327" t="s">
        <v>38</v>
      </c>
      <c r="B327" t="s">
        <v>47</v>
      </c>
      <c r="C327" t="s">
        <v>48</v>
      </c>
      <c r="D327">
        <v>29</v>
      </c>
      <c r="E327" t="str">
        <f t="shared" si="5"/>
        <v>FTS-1</v>
      </c>
      <c r="F327">
        <v>208</v>
      </c>
      <c r="G327" t="s">
        <v>49</v>
      </c>
      <c r="H327">
        <v>11000</v>
      </c>
    </row>
    <row r="328" spans="1:12" x14ac:dyDescent="0.25">
      <c r="A328" t="s">
        <v>34</v>
      </c>
      <c r="B328" t="s">
        <v>164</v>
      </c>
      <c r="C328">
        <v>834692394</v>
      </c>
      <c r="D328" t="s">
        <v>36</v>
      </c>
      <c r="E328" t="str">
        <f t="shared" si="5"/>
        <v>FTS-1</v>
      </c>
      <c r="F328" t="s">
        <v>37</v>
      </c>
      <c r="G328">
        <v>26511</v>
      </c>
      <c r="H328" s="68">
        <v>37073</v>
      </c>
      <c r="I328" s="68">
        <v>37560</v>
      </c>
      <c r="K328" t="s">
        <v>36</v>
      </c>
      <c r="L328">
        <v>21000</v>
      </c>
    </row>
    <row r="329" spans="1:12" x14ac:dyDescent="0.25">
      <c r="A329" t="s">
        <v>38</v>
      </c>
      <c r="B329" t="s">
        <v>39</v>
      </c>
      <c r="C329" t="s">
        <v>59</v>
      </c>
      <c r="D329">
        <v>29</v>
      </c>
      <c r="E329" t="str">
        <f t="shared" si="5"/>
        <v>FTS-1</v>
      </c>
      <c r="F329">
        <v>105015</v>
      </c>
      <c r="G329" t="s">
        <v>41</v>
      </c>
      <c r="H329">
        <v>12835</v>
      </c>
    </row>
    <row r="330" spans="1:12" x14ac:dyDescent="0.25">
      <c r="A330" t="s">
        <v>38</v>
      </c>
      <c r="B330" t="s">
        <v>39</v>
      </c>
      <c r="C330" t="s">
        <v>55</v>
      </c>
      <c r="D330">
        <v>29</v>
      </c>
      <c r="E330" t="str">
        <f t="shared" si="5"/>
        <v>FTS-1</v>
      </c>
      <c r="F330">
        <v>105013</v>
      </c>
      <c r="G330" t="s">
        <v>41</v>
      </c>
      <c r="H330">
        <v>8165</v>
      </c>
    </row>
    <row r="331" spans="1:12" x14ac:dyDescent="0.25">
      <c r="A331" t="s">
        <v>38</v>
      </c>
      <c r="B331" t="s">
        <v>47</v>
      </c>
      <c r="C331" t="s">
        <v>56</v>
      </c>
      <c r="D331">
        <v>29</v>
      </c>
      <c r="E331" t="str">
        <f t="shared" si="5"/>
        <v>FTS-1</v>
      </c>
      <c r="F331">
        <v>39815</v>
      </c>
      <c r="G331" t="s">
        <v>49</v>
      </c>
      <c r="H331">
        <v>11000</v>
      </c>
    </row>
    <row r="332" spans="1:12" x14ac:dyDescent="0.25">
      <c r="A332" t="s">
        <v>38</v>
      </c>
      <c r="B332" t="s">
        <v>47</v>
      </c>
      <c r="C332" t="s">
        <v>48</v>
      </c>
      <c r="D332">
        <v>29</v>
      </c>
      <c r="E332" t="str">
        <f t="shared" si="5"/>
        <v>FTS-1</v>
      </c>
      <c r="F332">
        <v>208</v>
      </c>
      <c r="G332" t="s">
        <v>49</v>
      </c>
      <c r="H332">
        <v>10000</v>
      </c>
    </row>
    <row r="333" spans="1:12" x14ac:dyDescent="0.25">
      <c r="A333" t="s">
        <v>34</v>
      </c>
      <c r="B333" t="s">
        <v>166</v>
      </c>
      <c r="C333">
        <v>1368265</v>
      </c>
      <c r="D333" t="s">
        <v>36</v>
      </c>
      <c r="E333" t="str">
        <f t="shared" si="5"/>
        <v>FTS-1</v>
      </c>
      <c r="F333" t="s">
        <v>37</v>
      </c>
      <c r="G333">
        <v>24927</v>
      </c>
      <c r="H333" s="68">
        <v>36465</v>
      </c>
      <c r="I333" s="68">
        <v>38748</v>
      </c>
      <c r="K333" t="s">
        <v>36</v>
      </c>
      <c r="L333">
        <v>30000</v>
      </c>
    </row>
    <row r="334" spans="1:12" x14ac:dyDescent="0.25">
      <c r="A334" t="s">
        <v>38</v>
      </c>
      <c r="B334" t="s">
        <v>39</v>
      </c>
      <c r="C334" t="s">
        <v>81</v>
      </c>
      <c r="D334">
        <v>29</v>
      </c>
      <c r="E334" t="str">
        <f t="shared" si="5"/>
        <v>FTS-1</v>
      </c>
      <c r="F334">
        <v>205062</v>
      </c>
      <c r="G334" t="s">
        <v>72</v>
      </c>
      <c r="H334">
        <v>30000</v>
      </c>
    </row>
    <row r="335" spans="1:12" x14ac:dyDescent="0.25">
      <c r="A335" t="s">
        <v>38</v>
      </c>
      <c r="B335" t="s">
        <v>47</v>
      </c>
      <c r="C335" t="s">
        <v>75</v>
      </c>
      <c r="D335">
        <v>29</v>
      </c>
      <c r="E335" t="str">
        <f t="shared" si="5"/>
        <v>FTS-1</v>
      </c>
      <c r="F335">
        <v>205067</v>
      </c>
      <c r="G335" t="s">
        <v>72</v>
      </c>
      <c r="H335">
        <v>30000</v>
      </c>
    </row>
    <row r="336" spans="1:12" x14ac:dyDescent="0.25">
      <c r="A336" t="s">
        <v>34</v>
      </c>
      <c r="B336" t="s">
        <v>167</v>
      </c>
      <c r="C336">
        <v>783310394</v>
      </c>
      <c r="D336" t="s">
        <v>36</v>
      </c>
      <c r="E336" t="str">
        <f t="shared" si="5"/>
        <v>FTS-2</v>
      </c>
      <c r="F336" t="s">
        <v>65</v>
      </c>
      <c r="G336">
        <v>22036</v>
      </c>
      <c r="H336" s="68">
        <v>34425</v>
      </c>
      <c r="I336" s="68">
        <v>37103</v>
      </c>
      <c r="K336" t="s">
        <v>36</v>
      </c>
      <c r="L336">
        <v>3000</v>
      </c>
    </row>
    <row r="337" spans="1:12" x14ac:dyDescent="0.25">
      <c r="A337" t="s">
        <v>38</v>
      </c>
      <c r="B337" t="s">
        <v>39</v>
      </c>
      <c r="C337" t="s">
        <v>66</v>
      </c>
      <c r="D337">
        <v>29</v>
      </c>
      <c r="E337" t="str">
        <f t="shared" si="5"/>
        <v>FTS-2</v>
      </c>
      <c r="F337">
        <v>105014</v>
      </c>
      <c r="G337" t="s">
        <v>41</v>
      </c>
      <c r="H337">
        <v>3000</v>
      </c>
    </row>
    <row r="338" spans="1:12" x14ac:dyDescent="0.25">
      <c r="A338" t="s">
        <v>38</v>
      </c>
      <c r="B338" t="s">
        <v>47</v>
      </c>
      <c r="C338" t="s">
        <v>168</v>
      </c>
      <c r="D338">
        <v>29</v>
      </c>
      <c r="E338" t="str">
        <f t="shared" si="5"/>
        <v>FTS-2</v>
      </c>
      <c r="F338">
        <v>34329</v>
      </c>
      <c r="G338" t="s">
        <v>41</v>
      </c>
      <c r="H338">
        <v>1500</v>
      </c>
    </row>
    <row r="339" spans="1:12" x14ac:dyDescent="0.25">
      <c r="A339" t="s">
        <v>38</v>
      </c>
      <c r="B339" t="s">
        <v>47</v>
      </c>
      <c r="C339" t="s">
        <v>169</v>
      </c>
      <c r="D339">
        <v>29</v>
      </c>
      <c r="E339" t="str">
        <f t="shared" si="5"/>
        <v>FTS-2</v>
      </c>
      <c r="F339">
        <v>34250</v>
      </c>
      <c r="G339" t="s">
        <v>41</v>
      </c>
      <c r="H339">
        <v>1500</v>
      </c>
    </row>
    <row r="340" spans="1:12" x14ac:dyDescent="0.25">
      <c r="A340" t="s">
        <v>34</v>
      </c>
      <c r="B340" t="s">
        <v>170</v>
      </c>
      <c r="C340">
        <v>858787260</v>
      </c>
      <c r="D340" t="s">
        <v>36</v>
      </c>
      <c r="E340" t="str">
        <f t="shared" si="5"/>
        <v>FTS-1</v>
      </c>
      <c r="F340" t="s">
        <v>37</v>
      </c>
      <c r="G340">
        <v>24194</v>
      </c>
      <c r="H340" s="68">
        <v>37012</v>
      </c>
      <c r="I340" s="68">
        <v>37164</v>
      </c>
      <c r="K340" t="s">
        <v>36</v>
      </c>
      <c r="L340">
        <v>10000</v>
      </c>
    </row>
    <row r="341" spans="1:12" x14ac:dyDescent="0.25">
      <c r="A341" t="s">
        <v>38</v>
      </c>
      <c r="B341" t="s">
        <v>39</v>
      </c>
      <c r="C341" t="s">
        <v>171</v>
      </c>
      <c r="D341">
        <v>29</v>
      </c>
      <c r="E341" t="str">
        <f t="shared" si="5"/>
        <v>FTS-1</v>
      </c>
      <c r="F341">
        <v>126995</v>
      </c>
      <c r="G341" t="s">
        <v>41</v>
      </c>
      <c r="H341">
        <v>10000</v>
      </c>
    </row>
    <row r="342" spans="1:12" x14ac:dyDescent="0.25">
      <c r="A342" t="s">
        <v>38</v>
      </c>
      <c r="B342" t="s">
        <v>47</v>
      </c>
      <c r="C342" t="s">
        <v>78</v>
      </c>
      <c r="D342">
        <v>29</v>
      </c>
      <c r="E342" t="str">
        <f t="shared" si="5"/>
        <v>FTS-1</v>
      </c>
      <c r="F342">
        <v>34476</v>
      </c>
      <c r="G342" t="s">
        <v>41</v>
      </c>
      <c r="H342">
        <v>10000</v>
      </c>
    </row>
    <row r="343" spans="1:12" x14ac:dyDescent="0.25">
      <c r="A343" t="s">
        <v>34</v>
      </c>
      <c r="B343" t="s">
        <v>170</v>
      </c>
      <c r="C343">
        <v>858787260</v>
      </c>
      <c r="D343" t="s">
        <v>36</v>
      </c>
      <c r="E343" t="str">
        <f t="shared" si="5"/>
        <v>FTS-1</v>
      </c>
      <c r="F343" t="s">
        <v>37</v>
      </c>
      <c r="G343">
        <v>25397</v>
      </c>
      <c r="H343" s="68">
        <v>36465</v>
      </c>
      <c r="I343" s="68">
        <v>37711</v>
      </c>
      <c r="K343" t="s">
        <v>36</v>
      </c>
      <c r="L343">
        <v>10000</v>
      </c>
    </row>
    <row r="344" spans="1:12" x14ac:dyDescent="0.25">
      <c r="A344" t="s">
        <v>38</v>
      </c>
      <c r="B344" t="s">
        <v>39</v>
      </c>
      <c r="C344" t="s">
        <v>81</v>
      </c>
      <c r="D344">
        <v>29</v>
      </c>
      <c r="E344" t="str">
        <f t="shared" si="5"/>
        <v>FTS-1</v>
      </c>
      <c r="F344">
        <v>205062</v>
      </c>
      <c r="G344" t="s">
        <v>72</v>
      </c>
      <c r="H344">
        <v>10000</v>
      </c>
    </row>
    <row r="345" spans="1:12" x14ac:dyDescent="0.25">
      <c r="A345" t="s">
        <v>38</v>
      </c>
      <c r="B345" t="s">
        <v>47</v>
      </c>
      <c r="C345" t="s">
        <v>82</v>
      </c>
      <c r="D345">
        <v>29</v>
      </c>
      <c r="E345" t="str">
        <f t="shared" si="5"/>
        <v>FTS-1</v>
      </c>
      <c r="F345">
        <v>205064</v>
      </c>
      <c r="G345" t="s">
        <v>72</v>
      </c>
      <c r="H345">
        <v>10000</v>
      </c>
    </row>
    <row r="346" spans="1:12" x14ac:dyDescent="0.25">
      <c r="A346" t="s">
        <v>34</v>
      </c>
      <c r="B346" t="s">
        <v>172</v>
      </c>
      <c r="C346">
        <v>872966460</v>
      </c>
      <c r="D346" t="s">
        <v>36</v>
      </c>
      <c r="E346" t="str">
        <f t="shared" si="5"/>
        <v>FTS-1</v>
      </c>
      <c r="F346" t="s">
        <v>37</v>
      </c>
      <c r="G346">
        <v>27047</v>
      </c>
      <c r="H346" s="68">
        <v>36892</v>
      </c>
      <c r="I346" s="68">
        <v>37256</v>
      </c>
      <c r="K346" t="s">
        <v>36</v>
      </c>
      <c r="L346">
        <v>125000</v>
      </c>
    </row>
    <row r="347" spans="1:12" x14ac:dyDescent="0.25">
      <c r="A347" t="s">
        <v>38</v>
      </c>
      <c r="B347" t="s">
        <v>39</v>
      </c>
      <c r="C347" t="s">
        <v>76</v>
      </c>
      <c r="D347">
        <v>29</v>
      </c>
      <c r="E347" t="str">
        <f t="shared" si="5"/>
        <v>FTS-1</v>
      </c>
      <c r="F347">
        <v>103209</v>
      </c>
      <c r="G347" t="s">
        <v>72</v>
      </c>
      <c r="H347">
        <v>125000</v>
      </c>
    </row>
    <row r="348" spans="1:12" x14ac:dyDescent="0.25">
      <c r="A348" t="s">
        <v>38</v>
      </c>
      <c r="B348" t="s">
        <v>47</v>
      </c>
      <c r="C348" t="s">
        <v>75</v>
      </c>
      <c r="D348">
        <v>29</v>
      </c>
      <c r="E348" t="str">
        <f t="shared" si="5"/>
        <v>FTS-1</v>
      </c>
      <c r="F348">
        <v>205067</v>
      </c>
      <c r="G348" t="s">
        <v>72</v>
      </c>
      <c r="H348">
        <v>125000</v>
      </c>
    </row>
    <row r="349" spans="1:12" x14ac:dyDescent="0.25">
      <c r="A349" t="s">
        <v>34</v>
      </c>
      <c r="B349" t="s">
        <v>172</v>
      </c>
      <c r="C349">
        <v>872966460</v>
      </c>
      <c r="D349" t="s">
        <v>36</v>
      </c>
      <c r="E349" t="str">
        <f t="shared" si="5"/>
        <v>FTS-1</v>
      </c>
      <c r="F349" t="s">
        <v>37</v>
      </c>
      <c r="G349">
        <v>27047</v>
      </c>
      <c r="H349" s="68">
        <v>37257</v>
      </c>
      <c r="I349" s="68">
        <v>38717</v>
      </c>
      <c r="K349" t="s">
        <v>36</v>
      </c>
      <c r="L349">
        <v>150000</v>
      </c>
    </row>
    <row r="350" spans="1:12" x14ac:dyDescent="0.25">
      <c r="A350" t="s">
        <v>38</v>
      </c>
      <c r="B350" t="s">
        <v>39</v>
      </c>
      <c r="C350" t="s">
        <v>76</v>
      </c>
      <c r="D350">
        <v>29</v>
      </c>
      <c r="E350" t="str">
        <f t="shared" si="5"/>
        <v>FTS-1</v>
      </c>
      <c r="F350">
        <v>103209</v>
      </c>
      <c r="G350" t="s">
        <v>72</v>
      </c>
      <c r="H350">
        <v>150000</v>
      </c>
    </row>
    <row r="351" spans="1:12" x14ac:dyDescent="0.25">
      <c r="A351" t="s">
        <v>38</v>
      </c>
      <c r="B351" t="s">
        <v>47</v>
      </c>
      <c r="C351" t="s">
        <v>75</v>
      </c>
      <c r="D351">
        <v>29</v>
      </c>
      <c r="E351" t="str">
        <f t="shared" si="5"/>
        <v>FTS-1</v>
      </c>
      <c r="F351">
        <v>205067</v>
      </c>
      <c r="G351" t="s">
        <v>72</v>
      </c>
      <c r="H351">
        <v>150000</v>
      </c>
    </row>
    <row r="352" spans="1:12" x14ac:dyDescent="0.25">
      <c r="A352" t="s">
        <v>34</v>
      </c>
      <c r="B352" t="s">
        <v>173</v>
      </c>
      <c r="C352">
        <v>361439698</v>
      </c>
      <c r="D352" t="s">
        <v>36</v>
      </c>
      <c r="E352" t="str">
        <f t="shared" si="5"/>
        <v>FTS-1</v>
      </c>
      <c r="F352" t="s">
        <v>37</v>
      </c>
      <c r="G352">
        <v>26819</v>
      </c>
      <c r="H352" s="68">
        <v>37043</v>
      </c>
      <c r="I352" s="68">
        <v>38472</v>
      </c>
      <c r="K352" t="s">
        <v>36</v>
      </c>
      <c r="L352">
        <v>10000</v>
      </c>
    </row>
    <row r="353" spans="1:12" x14ac:dyDescent="0.25">
      <c r="A353" t="s">
        <v>38</v>
      </c>
      <c r="B353" t="s">
        <v>39</v>
      </c>
      <c r="C353" t="s">
        <v>59</v>
      </c>
      <c r="D353">
        <v>29</v>
      </c>
      <c r="E353" t="str">
        <f t="shared" si="5"/>
        <v>FTS-1</v>
      </c>
      <c r="F353">
        <v>105015</v>
      </c>
      <c r="G353" t="s">
        <v>41</v>
      </c>
      <c r="H353">
        <v>10000</v>
      </c>
    </row>
    <row r="354" spans="1:12" x14ac:dyDescent="0.25">
      <c r="A354" t="s">
        <v>38</v>
      </c>
      <c r="B354" t="s">
        <v>47</v>
      </c>
      <c r="C354" t="s">
        <v>48</v>
      </c>
      <c r="D354">
        <v>29</v>
      </c>
      <c r="E354" t="str">
        <f t="shared" si="5"/>
        <v>FTS-1</v>
      </c>
      <c r="F354">
        <v>208</v>
      </c>
      <c r="G354" t="s">
        <v>49</v>
      </c>
      <c r="H354">
        <v>10000</v>
      </c>
    </row>
    <row r="355" spans="1:12" x14ac:dyDescent="0.25">
      <c r="A355" t="s">
        <v>34</v>
      </c>
      <c r="B355" t="s">
        <v>173</v>
      </c>
      <c r="C355">
        <v>361439698</v>
      </c>
      <c r="D355" t="s">
        <v>36</v>
      </c>
      <c r="E355" t="str">
        <f t="shared" si="5"/>
        <v>FTS-1</v>
      </c>
      <c r="F355" t="s">
        <v>37</v>
      </c>
      <c r="G355">
        <v>27496</v>
      </c>
      <c r="H355" s="68">
        <v>36951</v>
      </c>
      <c r="I355" s="68">
        <v>37103</v>
      </c>
      <c r="K355" t="s">
        <v>58</v>
      </c>
      <c r="L355">
        <v>30000</v>
      </c>
    </row>
    <row r="356" spans="1:12" x14ac:dyDescent="0.25">
      <c r="A356" t="s">
        <v>38</v>
      </c>
      <c r="B356" t="s">
        <v>39</v>
      </c>
      <c r="C356" t="s">
        <v>109</v>
      </c>
      <c r="D356">
        <v>29</v>
      </c>
      <c r="E356" t="str">
        <f t="shared" si="5"/>
        <v>FTS-1</v>
      </c>
      <c r="F356">
        <v>105017</v>
      </c>
      <c r="G356" t="s">
        <v>72</v>
      </c>
      <c r="H356">
        <v>30000</v>
      </c>
    </row>
    <row r="357" spans="1:12" x14ac:dyDescent="0.25">
      <c r="A357" t="s">
        <v>38</v>
      </c>
      <c r="B357" t="s">
        <v>47</v>
      </c>
      <c r="C357" t="s">
        <v>174</v>
      </c>
      <c r="D357">
        <v>29</v>
      </c>
      <c r="E357" t="str">
        <f t="shared" si="5"/>
        <v>FTS-1</v>
      </c>
      <c r="F357" t="s">
        <v>175</v>
      </c>
      <c r="G357" t="s">
        <v>72</v>
      </c>
      <c r="H357">
        <v>30000</v>
      </c>
    </row>
    <row r="358" spans="1:12" x14ac:dyDescent="0.25">
      <c r="A358" t="s">
        <v>34</v>
      </c>
      <c r="B358" t="s">
        <v>176</v>
      </c>
      <c r="C358">
        <v>95220638</v>
      </c>
      <c r="D358" t="s">
        <v>36</v>
      </c>
      <c r="E358" t="str">
        <f t="shared" si="5"/>
        <v>FTS-1</v>
      </c>
      <c r="F358" t="s">
        <v>37</v>
      </c>
      <c r="G358">
        <v>24198</v>
      </c>
      <c r="H358" s="68">
        <v>36861</v>
      </c>
      <c r="I358" s="68">
        <v>37590</v>
      </c>
      <c r="K358" t="s">
        <v>36</v>
      </c>
      <c r="L358">
        <v>35714</v>
      </c>
    </row>
    <row r="359" spans="1:12" x14ac:dyDescent="0.25">
      <c r="A359" t="s">
        <v>38</v>
      </c>
      <c r="B359" t="s">
        <v>39</v>
      </c>
      <c r="C359" t="s">
        <v>55</v>
      </c>
      <c r="D359">
        <v>29</v>
      </c>
      <c r="E359" t="str">
        <f t="shared" si="5"/>
        <v>FTS-1</v>
      </c>
      <c r="F359">
        <v>105013</v>
      </c>
      <c r="G359" t="s">
        <v>41</v>
      </c>
      <c r="H359">
        <v>35714</v>
      </c>
    </row>
    <row r="360" spans="1:12" x14ac:dyDescent="0.25">
      <c r="A360" t="s">
        <v>38</v>
      </c>
      <c r="B360" t="s">
        <v>47</v>
      </c>
      <c r="C360" t="s">
        <v>177</v>
      </c>
      <c r="D360">
        <v>29</v>
      </c>
      <c r="E360" t="str">
        <f t="shared" si="5"/>
        <v>FTS-1</v>
      </c>
      <c r="F360">
        <v>172247</v>
      </c>
      <c r="G360" t="s">
        <v>41</v>
      </c>
      <c r="H360">
        <v>35714</v>
      </c>
    </row>
    <row r="361" spans="1:12" x14ac:dyDescent="0.25">
      <c r="A361" t="s">
        <v>34</v>
      </c>
      <c r="B361" t="s">
        <v>178</v>
      </c>
      <c r="C361">
        <v>0</v>
      </c>
      <c r="D361" t="s">
        <v>36</v>
      </c>
      <c r="E361" t="str">
        <f t="shared" si="5"/>
        <v>FTS-2</v>
      </c>
      <c r="F361" t="s">
        <v>65</v>
      </c>
      <c r="G361">
        <v>22001</v>
      </c>
      <c r="H361" s="68">
        <v>34001</v>
      </c>
      <c r="I361" s="68">
        <v>34365</v>
      </c>
      <c r="J361">
        <v>31</v>
      </c>
      <c r="K361" t="s">
        <v>36</v>
      </c>
      <c r="L361">
        <v>200</v>
      </c>
    </row>
    <row r="362" spans="1:12" x14ac:dyDescent="0.25">
      <c r="A362" t="s">
        <v>38</v>
      </c>
      <c r="B362" t="s">
        <v>39</v>
      </c>
      <c r="C362" t="s">
        <v>66</v>
      </c>
      <c r="D362">
        <v>29</v>
      </c>
      <c r="E362" t="str">
        <f t="shared" si="5"/>
        <v>FTS-2</v>
      </c>
      <c r="F362">
        <v>105014</v>
      </c>
      <c r="G362" t="s">
        <v>41</v>
      </c>
      <c r="H362">
        <v>200</v>
      </c>
    </row>
    <row r="363" spans="1:12" x14ac:dyDescent="0.25">
      <c r="A363" t="s">
        <v>38</v>
      </c>
      <c r="B363" t="s">
        <v>47</v>
      </c>
      <c r="C363" t="s">
        <v>179</v>
      </c>
      <c r="D363">
        <v>29</v>
      </c>
      <c r="E363" t="str">
        <f t="shared" si="5"/>
        <v>FTS-2</v>
      </c>
      <c r="F363">
        <v>34376</v>
      </c>
      <c r="G363" t="s">
        <v>41</v>
      </c>
      <c r="H363">
        <v>200</v>
      </c>
    </row>
    <row r="364" spans="1:12" x14ac:dyDescent="0.25">
      <c r="A364" t="s">
        <v>34</v>
      </c>
      <c r="B364" t="s">
        <v>180</v>
      </c>
      <c r="C364">
        <v>9235342</v>
      </c>
      <c r="D364" t="s">
        <v>36</v>
      </c>
      <c r="E364" t="str">
        <f t="shared" si="5"/>
        <v>FTS-1</v>
      </c>
      <c r="F364" t="s">
        <v>37</v>
      </c>
      <c r="G364">
        <v>24670</v>
      </c>
      <c r="H364" s="68">
        <v>36465</v>
      </c>
      <c r="I364" s="68">
        <v>42825</v>
      </c>
      <c r="K364" t="s">
        <v>36</v>
      </c>
      <c r="L364">
        <v>10000</v>
      </c>
    </row>
    <row r="365" spans="1:12" x14ac:dyDescent="0.25">
      <c r="A365" t="s">
        <v>38</v>
      </c>
      <c r="B365" t="s">
        <v>39</v>
      </c>
      <c r="C365" t="s">
        <v>71</v>
      </c>
      <c r="D365">
        <v>29</v>
      </c>
      <c r="E365" t="str">
        <f t="shared" si="5"/>
        <v>FTS-1</v>
      </c>
      <c r="F365">
        <v>89310</v>
      </c>
      <c r="G365" t="s">
        <v>72</v>
      </c>
      <c r="H365">
        <v>10000</v>
      </c>
    </row>
    <row r="366" spans="1:12" x14ac:dyDescent="0.25">
      <c r="A366" t="s">
        <v>38</v>
      </c>
      <c r="B366" t="s">
        <v>47</v>
      </c>
      <c r="C366" t="s">
        <v>56</v>
      </c>
      <c r="D366">
        <v>29</v>
      </c>
      <c r="E366" t="str">
        <f t="shared" si="5"/>
        <v>FTS-1</v>
      </c>
      <c r="F366">
        <v>39815</v>
      </c>
      <c r="G366" t="s">
        <v>49</v>
      </c>
      <c r="H366">
        <v>10000</v>
      </c>
    </row>
    <row r="367" spans="1:12" x14ac:dyDescent="0.25">
      <c r="A367" t="s">
        <v>34</v>
      </c>
      <c r="B367" t="s">
        <v>181</v>
      </c>
      <c r="C367">
        <v>0</v>
      </c>
      <c r="D367" t="s">
        <v>36</v>
      </c>
      <c r="E367" t="str">
        <f t="shared" si="5"/>
        <v>FTS-2</v>
      </c>
      <c r="F367" t="s">
        <v>65</v>
      </c>
      <c r="G367">
        <v>21997</v>
      </c>
      <c r="H367" s="68">
        <v>34425</v>
      </c>
      <c r="I367" s="68">
        <v>37103</v>
      </c>
      <c r="K367" t="s">
        <v>36</v>
      </c>
      <c r="L367">
        <v>200</v>
      </c>
    </row>
    <row r="368" spans="1:12" x14ac:dyDescent="0.25">
      <c r="A368" t="s">
        <v>38</v>
      </c>
      <c r="B368" t="s">
        <v>39</v>
      </c>
      <c r="C368" t="s">
        <v>66</v>
      </c>
      <c r="D368">
        <v>29</v>
      </c>
      <c r="E368" t="str">
        <f t="shared" si="5"/>
        <v>FTS-2</v>
      </c>
      <c r="F368">
        <v>105014</v>
      </c>
      <c r="G368" t="s">
        <v>41</v>
      </c>
      <c r="H368">
        <v>200</v>
      </c>
    </row>
    <row r="369" spans="1:12" x14ac:dyDescent="0.25">
      <c r="A369" t="s">
        <v>38</v>
      </c>
      <c r="B369" t="s">
        <v>47</v>
      </c>
      <c r="C369" t="s">
        <v>182</v>
      </c>
      <c r="D369">
        <v>29</v>
      </c>
      <c r="E369" t="str">
        <f t="shared" si="5"/>
        <v>FTS-2</v>
      </c>
      <c r="F369">
        <v>34253</v>
      </c>
      <c r="G369" t="s">
        <v>41</v>
      </c>
      <c r="H369">
        <v>200</v>
      </c>
    </row>
    <row r="370" spans="1:12" x14ac:dyDescent="0.25">
      <c r="A370" t="s">
        <v>34</v>
      </c>
      <c r="B370" t="s">
        <v>129</v>
      </c>
      <c r="C370">
        <v>609746565</v>
      </c>
      <c r="D370" t="s">
        <v>36</v>
      </c>
      <c r="E370" t="str">
        <f t="shared" si="5"/>
        <v>FTS-1</v>
      </c>
      <c r="F370" t="s">
        <v>37</v>
      </c>
      <c r="G370">
        <v>26816</v>
      </c>
      <c r="H370" s="68">
        <v>37073</v>
      </c>
      <c r="I370" s="68">
        <v>38472</v>
      </c>
      <c r="K370" t="s">
        <v>36</v>
      </c>
      <c r="L370">
        <v>21500</v>
      </c>
    </row>
    <row r="371" spans="1:12" x14ac:dyDescent="0.25">
      <c r="A371" t="s">
        <v>38</v>
      </c>
      <c r="B371" t="s">
        <v>39</v>
      </c>
      <c r="C371" t="s">
        <v>71</v>
      </c>
      <c r="D371">
        <v>29</v>
      </c>
      <c r="E371" t="str">
        <f t="shared" si="5"/>
        <v>FTS-1</v>
      </c>
      <c r="F371">
        <v>89310</v>
      </c>
      <c r="G371" t="s">
        <v>72</v>
      </c>
      <c r="H371">
        <v>21500</v>
      </c>
    </row>
    <row r="372" spans="1:12" x14ac:dyDescent="0.25">
      <c r="A372" t="s">
        <v>38</v>
      </c>
      <c r="B372" t="s">
        <v>47</v>
      </c>
      <c r="C372" t="s">
        <v>48</v>
      </c>
      <c r="D372">
        <v>29</v>
      </c>
      <c r="E372" t="str">
        <f t="shared" si="5"/>
        <v>FTS-1</v>
      </c>
      <c r="F372">
        <v>208</v>
      </c>
      <c r="G372" t="s">
        <v>49</v>
      </c>
      <c r="H372">
        <v>21500</v>
      </c>
    </row>
    <row r="373" spans="1:12" x14ac:dyDescent="0.25">
      <c r="A373" t="s">
        <v>34</v>
      </c>
      <c r="B373" t="s">
        <v>129</v>
      </c>
      <c r="C373">
        <v>609746565</v>
      </c>
      <c r="D373" t="s">
        <v>36</v>
      </c>
      <c r="E373" t="str">
        <f t="shared" si="5"/>
        <v>FTS-1</v>
      </c>
      <c r="F373" t="s">
        <v>37</v>
      </c>
      <c r="G373">
        <v>27293</v>
      </c>
      <c r="H373" s="68">
        <v>37073</v>
      </c>
      <c r="I373" s="68">
        <v>37195</v>
      </c>
      <c r="K373" t="s">
        <v>36</v>
      </c>
      <c r="L373">
        <v>49000</v>
      </c>
    </row>
    <row r="374" spans="1:12" x14ac:dyDescent="0.25">
      <c r="A374" t="s">
        <v>38</v>
      </c>
      <c r="B374" t="s">
        <v>39</v>
      </c>
      <c r="C374" t="s">
        <v>59</v>
      </c>
      <c r="D374">
        <v>29</v>
      </c>
      <c r="E374" t="str">
        <f t="shared" si="5"/>
        <v>FTS-1</v>
      </c>
      <c r="F374">
        <v>105015</v>
      </c>
      <c r="G374" t="s">
        <v>41</v>
      </c>
      <c r="H374">
        <v>9500</v>
      </c>
    </row>
    <row r="375" spans="1:12" x14ac:dyDescent="0.25">
      <c r="A375" t="s">
        <v>38</v>
      </c>
      <c r="B375" t="s">
        <v>39</v>
      </c>
      <c r="C375" t="s">
        <v>55</v>
      </c>
      <c r="D375">
        <v>29</v>
      </c>
      <c r="E375" t="str">
        <f t="shared" si="5"/>
        <v>FTS-1</v>
      </c>
      <c r="F375">
        <v>105013</v>
      </c>
      <c r="G375" t="s">
        <v>41</v>
      </c>
      <c r="H375">
        <v>39500</v>
      </c>
    </row>
    <row r="376" spans="1:12" x14ac:dyDescent="0.25">
      <c r="A376" t="s">
        <v>38</v>
      </c>
      <c r="B376" t="s">
        <v>47</v>
      </c>
      <c r="C376" t="s">
        <v>56</v>
      </c>
      <c r="D376">
        <v>29</v>
      </c>
      <c r="E376" t="str">
        <f t="shared" si="5"/>
        <v>FTS-1</v>
      </c>
      <c r="F376">
        <v>39815</v>
      </c>
      <c r="G376" t="s">
        <v>49</v>
      </c>
      <c r="H376">
        <v>14000</v>
      </c>
    </row>
    <row r="377" spans="1:12" x14ac:dyDescent="0.25">
      <c r="A377" t="s">
        <v>38</v>
      </c>
      <c r="B377" t="s">
        <v>47</v>
      </c>
      <c r="C377" t="s">
        <v>48</v>
      </c>
      <c r="D377">
        <v>29</v>
      </c>
      <c r="E377" t="str">
        <f t="shared" si="5"/>
        <v>FTS-1</v>
      </c>
      <c r="F377">
        <v>208</v>
      </c>
      <c r="G377" t="s">
        <v>49</v>
      </c>
      <c r="H377">
        <v>35000</v>
      </c>
    </row>
    <row r="378" spans="1:12" x14ac:dyDescent="0.25">
      <c r="A378" t="s">
        <v>34</v>
      </c>
      <c r="B378" t="s">
        <v>129</v>
      </c>
      <c r="C378">
        <v>609746565</v>
      </c>
      <c r="D378" t="s">
        <v>36</v>
      </c>
      <c r="E378" t="str">
        <f t="shared" si="5"/>
        <v>FTS-1</v>
      </c>
      <c r="F378" t="s">
        <v>37</v>
      </c>
      <c r="G378">
        <v>27342</v>
      </c>
      <c r="H378" s="68">
        <v>37035</v>
      </c>
      <c r="I378" s="68">
        <v>37256</v>
      </c>
      <c r="K378" t="s">
        <v>36</v>
      </c>
      <c r="L378">
        <v>30000</v>
      </c>
    </row>
    <row r="379" spans="1:12" x14ac:dyDescent="0.25">
      <c r="A379" t="s">
        <v>38</v>
      </c>
      <c r="B379" t="s">
        <v>39</v>
      </c>
      <c r="C379" t="s">
        <v>163</v>
      </c>
      <c r="D379">
        <v>29</v>
      </c>
      <c r="E379" t="str">
        <f t="shared" si="5"/>
        <v>FTS-1</v>
      </c>
      <c r="F379">
        <v>205059</v>
      </c>
      <c r="G379" t="s">
        <v>72</v>
      </c>
      <c r="H379">
        <v>30000</v>
      </c>
    </row>
    <row r="380" spans="1:12" x14ac:dyDescent="0.25">
      <c r="A380" t="s">
        <v>38</v>
      </c>
      <c r="B380" t="s">
        <v>47</v>
      </c>
      <c r="C380" t="s">
        <v>82</v>
      </c>
      <c r="D380">
        <v>29</v>
      </c>
      <c r="E380" t="str">
        <f t="shared" si="5"/>
        <v>FTS-1</v>
      </c>
      <c r="F380">
        <v>205064</v>
      </c>
      <c r="G380" t="s">
        <v>72</v>
      </c>
      <c r="H380">
        <v>30000</v>
      </c>
    </row>
    <row r="381" spans="1:12" x14ac:dyDescent="0.25">
      <c r="A381" t="s">
        <v>34</v>
      </c>
      <c r="B381" t="s">
        <v>183</v>
      </c>
      <c r="C381">
        <v>6908826</v>
      </c>
      <c r="D381" t="s">
        <v>36</v>
      </c>
      <c r="E381" t="str">
        <f t="shared" si="5"/>
        <v>FTS-1</v>
      </c>
      <c r="F381" t="s">
        <v>37</v>
      </c>
      <c r="G381">
        <v>8255</v>
      </c>
      <c r="H381" s="68">
        <v>37073</v>
      </c>
      <c r="I381" s="68">
        <v>37103</v>
      </c>
      <c r="K381" t="s">
        <v>36</v>
      </c>
      <c r="L381">
        <v>306000</v>
      </c>
    </row>
    <row r="382" spans="1:12" x14ac:dyDescent="0.25">
      <c r="A382" t="s">
        <v>38</v>
      </c>
      <c r="B382" t="s">
        <v>39</v>
      </c>
      <c r="C382" t="s">
        <v>44</v>
      </c>
      <c r="D382">
        <v>29</v>
      </c>
      <c r="E382" t="str">
        <f t="shared" si="5"/>
        <v>FTS-1</v>
      </c>
      <c r="F382">
        <v>184248</v>
      </c>
      <c r="G382" t="s">
        <v>41</v>
      </c>
      <c r="H382">
        <v>5985</v>
      </c>
    </row>
    <row r="383" spans="1:12" x14ac:dyDescent="0.25">
      <c r="A383" t="s">
        <v>38</v>
      </c>
      <c r="B383" t="s">
        <v>39</v>
      </c>
      <c r="C383" t="s">
        <v>59</v>
      </c>
      <c r="D383">
        <v>29</v>
      </c>
      <c r="E383" t="str">
        <f t="shared" si="5"/>
        <v>FTS-1</v>
      </c>
      <c r="F383">
        <v>105015</v>
      </c>
      <c r="G383" t="s">
        <v>41</v>
      </c>
      <c r="H383">
        <v>114360</v>
      </c>
    </row>
    <row r="384" spans="1:12" x14ac:dyDescent="0.25">
      <c r="A384" t="s">
        <v>38</v>
      </c>
      <c r="B384" t="s">
        <v>39</v>
      </c>
      <c r="C384" t="s">
        <v>78</v>
      </c>
      <c r="D384">
        <v>29</v>
      </c>
      <c r="E384" t="str">
        <f t="shared" si="5"/>
        <v>FTS-1</v>
      </c>
      <c r="F384">
        <v>34476</v>
      </c>
      <c r="G384" t="s">
        <v>41</v>
      </c>
      <c r="H384">
        <v>5000</v>
      </c>
    </row>
    <row r="385" spans="1:12" x14ac:dyDescent="0.25">
      <c r="A385" t="s">
        <v>38</v>
      </c>
      <c r="B385" t="s">
        <v>39</v>
      </c>
      <c r="C385" t="s">
        <v>66</v>
      </c>
      <c r="D385">
        <v>29</v>
      </c>
      <c r="E385" t="str">
        <f t="shared" si="5"/>
        <v>FTS-1</v>
      </c>
      <c r="F385">
        <v>105014</v>
      </c>
      <c r="G385" t="s">
        <v>41</v>
      </c>
      <c r="H385">
        <v>29905</v>
      </c>
    </row>
    <row r="386" spans="1:12" x14ac:dyDescent="0.25">
      <c r="A386" t="s">
        <v>38</v>
      </c>
      <c r="B386" t="s">
        <v>39</v>
      </c>
      <c r="C386" t="s">
        <v>184</v>
      </c>
      <c r="D386">
        <v>29</v>
      </c>
      <c r="E386" t="str">
        <f t="shared" si="5"/>
        <v>FTS-1</v>
      </c>
      <c r="F386">
        <v>42791</v>
      </c>
      <c r="G386" t="s">
        <v>41</v>
      </c>
      <c r="H386">
        <v>5985</v>
      </c>
    </row>
    <row r="387" spans="1:12" x14ac:dyDescent="0.25">
      <c r="A387" t="s">
        <v>38</v>
      </c>
      <c r="B387" t="s">
        <v>39</v>
      </c>
      <c r="C387" t="s">
        <v>185</v>
      </c>
      <c r="D387">
        <v>29</v>
      </c>
      <c r="E387" t="str">
        <f t="shared" ref="E387:E450" si="6">IF(LEFT(F387,1)="F",F387,E386)</f>
        <v>FTS-1</v>
      </c>
      <c r="F387">
        <v>120850</v>
      </c>
      <c r="G387" t="s">
        <v>41</v>
      </c>
      <c r="H387">
        <v>30000</v>
      </c>
    </row>
    <row r="388" spans="1:12" x14ac:dyDescent="0.25">
      <c r="A388" t="s">
        <v>38</v>
      </c>
      <c r="B388" t="s">
        <v>39</v>
      </c>
      <c r="C388" t="s">
        <v>55</v>
      </c>
      <c r="D388">
        <v>29</v>
      </c>
      <c r="E388" t="str">
        <f t="shared" si="6"/>
        <v>FTS-1</v>
      </c>
      <c r="F388">
        <v>105013</v>
      </c>
      <c r="G388" t="s">
        <v>41</v>
      </c>
      <c r="H388">
        <v>114765</v>
      </c>
    </row>
    <row r="389" spans="1:12" x14ac:dyDescent="0.25">
      <c r="A389" t="s">
        <v>38</v>
      </c>
      <c r="B389" t="s">
        <v>47</v>
      </c>
      <c r="C389" t="s">
        <v>48</v>
      </c>
      <c r="D389">
        <v>29</v>
      </c>
      <c r="E389" t="str">
        <f t="shared" si="6"/>
        <v>FTS-1</v>
      </c>
      <c r="F389">
        <v>208</v>
      </c>
      <c r="G389" t="s">
        <v>49</v>
      </c>
      <c r="H389">
        <v>306000</v>
      </c>
    </row>
    <row r="390" spans="1:12" x14ac:dyDescent="0.25">
      <c r="A390" t="s">
        <v>34</v>
      </c>
      <c r="B390" t="s">
        <v>183</v>
      </c>
      <c r="C390">
        <v>6908826</v>
      </c>
      <c r="D390" t="s">
        <v>36</v>
      </c>
      <c r="E390" t="str">
        <f t="shared" si="6"/>
        <v>FTS-1</v>
      </c>
      <c r="F390" t="s">
        <v>37</v>
      </c>
      <c r="G390">
        <v>8255</v>
      </c>
      <c r="H390" s="68">
        <v>37104</v>
      </c>
      <c r="I390" s="68">
        <v>38656</v>
      </c>
      <c r="K390" t="s">
        <v>36</v>
      </c>
      <c r="L390">
        <v>306000</v>
      </c>
    </row>
    <row r="391" spans="1:12" x14ac:dyDescent="0.25">
      <c r="A391" t="s">
        <v>38</v>
      </c>
      <c r="B391" t="s">
        <v>39</v>
      </c>
      <c r="C391" t="s">
        <v>44</v>
      </c>
      <c r="D391">
        <v>29</v>
      </c>
      <c r="E391" t="str">
        <f t="shared" si="6"/>
        <v>FTS-1</v>
      </c>
      <c r="F391">
        <v>184248</v>
      </c>
      <c r="G391" t="s">
        <v>41</v>
      </c>
      <c r="H391">
        <v>5985</v>
      </c>
    </row>
    <row r="392" spans="1:12" x14ac:dyDescent="0.25">
      <c r="A392" t="s">
        <v>38</v>
      </c>
      <c r="B392" t="s">
        <v>39</v>
      </c>
      <c r="C392" t="s">
        <v>59</v>
      </c>
      <c r="D392">
        <v>29</v>
      </c>
      <c r="E392" t="str">
        <f t="shared" si="6"/>
        <v>FTS-1</v>
      </c>
      <c r="F392">
        <v>105015</v>
      </c>
      <c r="G392" t="s">
        <v>41</v>
      </c>
      <c r="H392">
        <v>114360</v>
      </c>
    </row>
    <row r="393" spans="1:12" x14ac:dyDescent="0.25">
      <c r="A393" t="s">
        <v>38</v>
      </c>
      <c r="B393" t="s">
        <v>39</v>
      </c>
      <c r="C393" t="s">
        <v>78</v>
      </c>
      <c r="D393">
        <v>29</v>
      </c>
      <c r="E393" t="str">
        <f t="shared" si="6"/>
        <v>FTS-1</v>
      </c>
      <c r="F393">
        <v>34476</v>
      </c>
      <c r="G393" t="s">
        <v>41</v>
      </c>
      <c r="H393">
        <v>5000</v>
      </c>
    </row>
    <row r="394" spans="1:12" x14ac:dyDescent="0.25">
      <c r="A394" t="s">
        <v>38</v>
      </c>
      <c r="B394" t="s">
        <v>39</v>
      </c>
      <c r="C394" t="s">
        <v>66</v>
      </c>
      <c r="D394">
        <v>29</v>
      </c>
      <c r="E394" t="str">
        <f t="shared" si="6"/>
        <v>FTS-1</v>
      </c>
      <c r="F394">
        <v>105014</v>
      </c>
      <c r="G394" t="s">
        <v>41</v>
      </c>
      <c r="H394">
        <v>29905</v>
      </c>
    </row>
    <row r="395" spans="1:12" x14ac:dyDescent="0.25">
      <c r="A395" t="s">
        <v>38</v>
      </c>
      <c r="B395" t="s">
        <v>39</v>
      </c>
      <c r="C395" t="s">
        <v>184</v>
      </c>
      <c r="D395">
        <v>29</v>
      </c>
      <c r="E395" t="str">
        <f t="shared" si="6"/>
        <v>FTS-1</v>
      </c>
      <c r="F395">
        <v>42791</v>
      </c>
      <c r="G395" t="s">
        <v>41</v>
      </c>
      <c r="H395">
        <v>5985</v>
      </c>
    </row>
    <row r="396" spans="1:12" x14ac:dyDescent="0.25">
      <c r="A396" t="s">
        <v>38</v>
      </c>
      <c r="B396" t="s">
        <v>39</v>
      </c>
      <c r="C396" t="s">
        <v>185</v>
      </c>
      <c r="D396">
        <v>29</v>
      </c>
      <c r="E396" t="str">
        <f t="shared" si="6"/>
        <v>FTS-1</v>
      </c>
      <c r="F396">
        <v>120850</v>
      </c>
      <c r="G396" t="s">
        <v>41</v>
      </c>
      <c r="H396">
        <v>30000</v>
      </c>
    </row>
    <row r="397" spans="1:12" x14ac:dyDescent="0.25">
      <c r="A397" t="s">
        <v>38</v>
      </c>
      <c r="B397" t="s">
        <v>39</v>
      </c>
      <c r="C397" t="s">
        <v>55</v>
      </c>
      <c r="D397">
        <v>29</v>
      </c>
      <c r="E397" t="str">
        <f t="shared" si="6"/>
        <v>FTS-1</v>
      </c>
      <c r="F397">
        <v>105013</v>
      </c>
      <c r="G397" t="s">
        <v>41</v>
      </c>
      <c r="H397">
        <v>114765</v>
      </c>
    </row>
    <row r="398" spans="1:12" x14ac:dyDescent="0.25">
      <c r="A398" t="s">
        <v>38</v>
      </c>
      <c r="B398" t="s">
        <v>47</v>
      </c>
      <c r="C398" t="s">
        <v>48</v>
      </c>
      <c r="D398">
        <v>29</v>
      </c>
      <c r="E398" t="str">
        <f t="shared" si="6"/>
        <v>FTS-1</v>
      </c>
      <c r="F398">
        <v>208</v>
      </c>
      <c r="G398" t="s">
        <v>49</v>
      </c>
      <c r="H398">
        <v>306000</v>
      </c>
    </row>
    <row r="399" spans="1:12" x14ac:dyDescent="0.25">
      <c r="A399" t="s">
        <v>34</v>
      </c>
      <c r="B399" t="s">
        <v>183</v>
      </c>
      <c r="C399">
        <v>6908826</v>
      </c>
      <c r="D399" t="s">
        <v>36</v>
      </c>
      <c r="E399" t="str">
        <f t="shared" si="6"/>
        <v>FTS-1</v>
      </c>
      <c r="F399" t="s">
        <v>37</v>
      </c>
      <c r="G399">
        <v>20715</v>
      </c>
      <c r="H399" s="68">
        <v>35572</v>
      </c>
      <c r="I399" s="68">
        <v>38656</v>
      </c>
      <c r="K399" t="s">
        <v>36</v>
      </c>
      <c r="L399">
        <v>200000</v>
      </c>
    </row>
    <row r="400" spans="1:12" x14ac:dyDescent="0.25">
      <c r="A400" t="s">
        <v>38</v>
      </c>
      <c r="B400" t="s">
        <v>39</v>
      </c>
      <c r="C400" t="s">
        <v>71</v>
      </c>
      <c r="D400">
        <v>29</v>
      </c>
      <c r="E400" t="str">
        <f t="shared" si="6"/>
        <v>FTS-1</v>
      </c>
      <c r="F400">
        <v>89310</v>
      </c>
      <c r="G400" t="s">
        <v>72</v>
      </c>
      <c r="H400">
        <v>200000</v>
      </c>
    </row>
    <row r="401" spans="1:12" x14ac:dyDescent="0.25">
      <c r="A401" t="s">
        <v>38</v>
      </c>
      <c r="B401" t="s">
        <v>47</v>
      </c>
      <c r="C401" t="s">
        <v>87</v>
      </c>
      <c r="D401">
        <v>29</v>
      </c>
      <c r="E401" t="str">
        <f t="shared" si="6"/>
        <v>FTS-1</v>
      </c>
      <c r="F401">
        <v>68151</v>
      </c>
      <c r="G401" t="s">
        <v>88</v>
      </c>
      <c r="H401">
        <v>200000</v>
      </c>
    </row>
    <row r="402" spans="1:12" x14ac:dyDescent="0.25">
      <c r="A402" t="s">
        <v>34</v>
      </c>
      <c r="B402" t="s">
        <v>186</v>
      </c>
      <c r="C402">
        <v>31180987</v>
      </c>
      <c r="D402" t="s">
        <v>36</v>
      </c>
      <c r="E402" t="str">
        <f t="shared" si="6"/>
        <v>FTS-1</v>
      </c>
      <c r="F402" t="s">
        <v>37</v>
      </c>
      <c r="G402">
        <v>26719</v>
      </c>
      <c r="H402" s="68">
        <v>36694</v>
      </c>
      <c r="I402" s="68">
        <v>38472</v>
      </c>
      <c r="K402" t="s">
        <v>36</v>
      </c>
      <c r="L402">
        <v>25000</v>
      </c>
    </row>
    <row r="403" spans="1:12" x14ac:dyDescent="0.25">
      <c r="A403" t="s">
        <v>85</v>
      </c>
      <c r="B403" t="s">
        <v>187</v>
      </c>
      <c r="C403" t="s">
        <v>36</v>
      </c>
      <c r="E403" t="str">
        <f t="shared" si="6"/>
        <v>FTS-1</v>
      </c>
    </row>
    <row r="404" spans="1:12" x14ac:dyDescent="0.25">
      <c r="A404" t="s">
        <v>38</v>
      </c>
      <c r="B404" t="s">
        <v>39</v>
      </c>
      <c r="C404" t="s">
        <v>71</v>
      </c>
      <c r="D404">
        <v>29</v>
      </c>
      <c r="E404" t="str">
        <f t="shared" si="6"/>
        <v>FTS-1</v>
      </c>
      <c r="F404">
        <v>89310</v>
      </c>
      <c r="G404" t="s">
        <v>72</v>
      </c>
      <c r="H404">
        <v>25000</v>
      </c>
    </row>
    <row r="405" spans="1:12" x14ac:dyDescent="0.25">
      <c r="A405" t="s">
        <v>38</v>
      </c>
      <c r="B405" t="s">
        <v>47</v>
      </c>
      <c r="C405" t="s">
        <v>48</v>
      </c>
      <c r="D405">
        <v>29</v>
      </c>
      <c r="E405" t="str">
        <f t="shared" si="6"/>
        <v>FTS-1</v>
      </c>
      <c r="F405">
        <v>208</v>
      </c>
      <c r="G405" t="s">
        <v>49</v>
      </c>
      <c r="H405">
        <v>25000</v>
      </c>
    </row>
    <row r="406" spans="1:12" x14ac:dyDescent="0.25">
      <c r="A406" t="s">
        <v>34</v>
      </c>
      <c r="B406" t="s">
        <v>188</v>
      </c>
      <c r="C406">
        <v>78353919</v>
      </c>
      <c r="D406" t="s">
        <v>36</v>
      </c>
      <c r="E406" t="str">
        <f t="shared" si="6"/>
        <v>FTS-1</v>
      </c>
      <c r="F406" t="s">
        <v>37</v>
      </c>
      <c r="G406">
        <v>24669</v>
      </c>
      <c r="H406" s="68">
        <v>36465</v>
      </c>
      <c r="I406" s="68">
        <v>38748</v>
      </c>
      <c r="K406" t="s">
        <v>36</v>
      </c>
      <c r="L406">
        <v>12500</v>
      </c>
    </row>
    <row r="407" spans="1:12" x14ac:dyDescent="0.25">
      <c r="A407" t="s">
        <v>85</v>
      </c>
      <c r="B407" t="s">
        <v>86</v>
      </c>
      <c r="C407" t="s">
        <v>58</v>
      </c>
      <c r="E407" t="str">
        <f t="shared" si="6"/>
        <v>FTS-1</v>
      </c>
    </row>
    <row r="408" spans="1:12" x14ac:dyDescent="0.25">
      <c r="A408" t="s">
        <v>38</v>
      </c>
      <c r="B408" t="s">
        <v>39</v>
      </c>
      <c r="C408" t="s">
        <v>76</v>
      </c>
      <c r="D408">
        <v>29</v>
      </c>
      <c r="E408" t="str">
        <f t="shared" si="6"/>
        <v>FTS-1</v>
      </c>
      <c r="F408">
        <v>103209</v>
      </c>
      <c r="G408" t="s">
        <v>72</v>
      </c>
      <c r="H408">
        <v>12500</v>
      </c>
    </row>
    <row r="409" spans="1:12" x14ac:dyDescent="0.25">
      <c r="A409" t="s">
        <v>38</v>
      </c>
      <c r="B409" t="s">
        <v>47</v>
      </c>
      <c r="C409" t="s">
        <v>75</v>
      </c>
      <c r="D409">
        <v>29</v>
      </c>
      <c r="E409" t="str">
        <f t="shared" si="6"/>
        <v>FTS-1</v>
      </c>
      <c r="F409">
        <v>205067</v>
      </c>
      <c r="G409" t="s">
        <v>72</v>
      </c>
      <c r="H409">
        <v>12500</v>
      </c>
    </row>
    <row r="410" spans="1:12" x14ac:dyDescent="0.25">
      <c r="A410" t="s">
        <v>34</v>
      </c>
      <c r="B410" t="s">
        <v>189</v>
      </c>
      <c r="C410">
        <v>6970917</v>
      </c>
      <c r="D410" t="s">
        <v>36</v>
      </c>
      <c r="E410" t="str">
        <f t="shared" si="6"/>
        <v>FTS-2</v>
      </c>
      <c r="F410" t="s">
        <v>65</v>
      </c>
      <c r="G410">
        <v>22037</v>
      </c>
      <c r="H410" s="68">
        <v>34001</v>
      </c>
      <c r="I410" s="68">
        <v>34365</v>
      </c>
      <c r="J410">
        <v>31</v>
      </c>
      <c r="K410" t="s">
        <v>36</v>
      </c>
      <c r="L410">
        <v>3000</v>
      </c>
    </row>
    <row r="411" spans="1:12" x14ac:dyDescent="0.25">
      <c r="A411" t="s">
        <v>38</v>
      </c>
      <c r="B411" t="s">
        <v>39</v>
      </c>
      <c r="C411" t="s">
        <v>66</v>
      </c>
      <c r="D411">
        <v>29</v>
      </c>
      <c r="E411" t="str">
        <f t="shared" si="6"/>
        <v>FTS-2</v>
      </c>
      <c r="F411">
        <v>105014</v>
      </c>
      <c r="G411" t="s">
        <v>41</v>
      </c>
      <c r="H411">
        <v>3000</v>
      </c>
    </row>
    <row r="412" spans="1:12" x14ac:dyDescent="0.25">
      <c r="A412" t="s">
        <v>38</v>
      </c>
      <c r="B412" t="s">
        <v>47</v>
      </c>
      <c r="C412" t="s">
        <v>190</v>
      </c>
      <c r="D412">
        <v>29</v>
      </c>
      <c r="E412" t="str">
        <f t="shared" si="6"/>
        <v>FTS-2</v>
      </c>
      <c r="F412">
        <v>157264</v>
      </c>
      <c r="G412" t="s">
        <v>49</v>
      </c>
      <c r="H412">
        <v>3000</v>
      </c>
    </row>
    <row r="413" spans="1:12" x14ac:dyDescent="0.25">
      <c r="A413" t="s">
        <v>34</v>
      </c>
      <c r="B413" t="s">
        <v>189</v>
      </c>
      <c r="C413">
        <v>6970917</v>
      </c>
      <c r="D413" t="s">
        <v>36</v>
      </c>
      <c r="E413" t="str">
        <f t="shared" si="6"/>
        <v>FTS-1</v>
      </c>
      <c r="F413" t="s">
        <v>37</v>
      </c>
      <c r="G413">
        <v>27252</v>
      </c>
      <c r="H413" s="68">
        <v>37196</v>
      </c>
      <c r="I413" s="68">
        <v>37346</v>
      </c>
      <c r="K413" t="s">
        <v>36</v>
      </c>
      <c r="L413">
        <v>14000</v>
      </c>
    </row>
    <row r="414" spans="1:12" x14ac:dyDescent="0.25">
      <c r="A414" t="s">
        <v>38</v>
      </c>
      <c r="B414" t="s">
        <v>39</v>
      </c>
      <c r="C414" t="s">
        <v>55</v>
      </c>
      <c r="D414">
        <v>29</v>
      </c>
      <c r="E414" t="str">
        <f t="shared" si="6"/>
        <v>FTS-1</v>
      </c>
      <c r="F414">
        <v>105013</v>
      </c>
      <c r="G414" t="s">
        <v>41</v>
      </c>
      <c r="H414">
        <v>14000</v>
      </c>
    </row>
    <row r="415" spans="1:12" x14ac:dyDescent="0.25">
      <c r="A415" t="s">
        <v>38</v>
      </c>
      <c r="B415" t="s">
        <v>47</v>
      </c>
      <c r="C415" t="s">
        <v>191</v>
      </c>
      <c r="D415">
        <v>29</v>
      </c>
      <c r="E415" t="str">
        <f t="shared" si="6"/>
        <v>FTS-1</v>
      </c>
      <c r="F415">
        <v>284747</v>
      </c>
      <c r="G415" t="s">
        <v>49</v>
      </c>
      <c r="H415">
        <v>14000</v>
      </c>
    </row>
    <row r="416" spans="1:12" x14ac:dyDescent="0.25">
      <c r="A416" t="s">
        <v>34</v>
      </c>
      <c r="B416" t="s">
        <v>189</v>
      </c>
      <c r="C416">
        <v>6970917</v>
      </c>
      <c r="D416" t="s">
        <v>36</v>
      </c>
      <c r="E416" t="str">
        <f t="shared" si="6"/>
        <v>FTS-1</v>
      </c>
      <c r="F416" t="s">
        <v>37</v>
      </c>
      <c r="G416">
        <v>27252</v>
      </c>
      <c r="H416" s="68">
        <v>37561</v>
      </c>
      <c r="I416" s="68">
        <v>37711</v>
      </c>
      <c r="K416" t="s">
        <v>36</v>
      </c>
      <c r="L416">
        <v>14000</v>
      </c>
    </row>
    <row r="417" spans="1:12" x14ac:dyDescent="0.25">
      <c r="A417" t="s">
        <v>38</v>
      </c>
      <c r="B417" t="s">
        <v>39</v>
      </c>
      <c r="C417" t="s">
        <v>55</v>
      </c>
      <c r="D417">
        <v>29</v>
      </c>
      <c r="E417" t="str">
        <f t="shared" si="6"/>
        <v>FTS-1</v>
      </c>
      <c r="F417">
        <v>105013</v>
      </c>
      <c r="G417" t="s">
        <v>41</v>
      </c>
      <c r="H417">
        <v>14000</v>
      </c>
    </row>
    <row r="418" spans="1:12" x14ac:dyDescent="0.25">
      <c r="A418" t="s">
        <v>38</v>
      </c>
      <c r="B418" t="s">
        <v>47</v>
      </c>
      <c r="C418" t="s">
        <v>191</v>
      </c>
      <c r="D418">
        <v>29</v>
      </c>
      <c r="E418" t="str">
        <f t="shared" si="6"/>
        <v>FTS-1</v>
      </c>
      <c r="F418">
        <v>284747</v>
      </c>
      <c r="G418" t="s">
        <v>49</v>
      </c>
      <c r="H418">
        <v>14000</v>
      </c>
    </row>
    <row r="419" spans="1:12" x14ac:dyDescent="0.25">
      <c r="A419" t="s">
        <v>34</v>
      </c>
      <c r="B419" t="s">
        <v>189</v>
      </c>
      <c r="C419">
        <v>6970917</v>
      </c>
      <c r="D419" t="s">
        <v>36</v>
      </c>
      <c r="E419" t="str">
        <f t="shared" si="6"/>
        <v>FTS-1</v>
      </c>
      <c r="F419" t="s">
        <v>37</v>
      </c>
      <c r="G419">
        <v>27252</v>
      </c>
      <c r="H419" s="68">
        <v>37926</v>
      </c>
      <c r="I419" s="68">
        <v>38077</v>
      </c>
      <c r="K419" t="s">
        <v>36</v>
      </c>
      <c r="L419">
        <v>14000</v>
      </c>
    </row>
    <row r="420" spans="1:12" x14ac:dyDescent="0.25">
      <c r="A420" t="s">
        <v>38</v>
      </c>
      <c r="B420" t="s">
        <v>39</v>
      </c>
      <c r="C420" t="s">
        <v>55</v>
      </c>
      <c r="D420">
        <v>29</v>
      </c>
      <c r="E420" t="str">
        <f t="shared" si="6"/>
        <v>FTS-1</v>
      </c>
      <c r="F420">
        <v>105013</v>
      </c>
      <c r="G420" t="s">
        <v>41</v>
      </c>
      <c r="H420">
        <v>14000</v>
      </c>
    </row>
    <row r="421" spans="1:12" x14ac:dyDescent="0.25">
      <c r="A421" t="s">
        <v>38</v>
      </c>
      <c r="B421" t="s">
        <v>47</v>
      </c>
      <c r="C421" t="s">
        <v>191</v>
      </c>
      <c r="D421">
        <v>29</v>
      </c>
      <c r="E421" t="str">
        <f t="shared" si="6"/>
        <v>FTS-1</v>
      </c>
      <c r="F421">
        <v>284747</v>
      </c>
      <c r="G421" t="s">
        <v>49</v>
      </c>
      <c r="H421">
        <v>14000</v>
      </c>
    </row>
    <row r="422" spans="1:12" x14ac:dyDescent="0.25">
      <c r="A422" t="s">
        <v>34</v>
      </c>
      <c r="B422" t="s">
        <v>189</v>
      </c>
      <c r="C422">
        <v>6970917</v>
      </c>
      <c r="D422" t="s">
        <v>36</v>
      </c>
      <c r="E422" t="str">
        <f t="shared" si="6"/>
        <v>FTS-1</v>
      </c>
      <c r="F422" t="s">
        <v>37</v>
      </c>
      <c r="G422">
        <v>27252</v>
      </c>
      <c r="H422" s="68">
        <v>38292</v>
      </c>
      <c r="I422" s="68">
        <v>38442</v>
      </c>
      <c r="K422" t="s">
        <v>36</v>
      </c>
      <c r="L422">
        <v>14000</v>
      </c>
    </row>
    <row r="423" spans="1:12" x14ac:dyDescent="0.25">
      <c r="A423" t="s">
        <v>38</v>
      </c>
      <c r="B423" t="s">
        <v>39</v>
      </c>
      <c r="C423" t="s">
        <v>55</v>
      </c>
      <c r="D423">
        <v>29</v>
      </c>
      <c r="E423" t="str">
        <f t="shared" si="6"/>
        <v>FTS-1</v>
      </c>
      <c r="F423">
        <v>105013</v>
      </c>
      <c r="G423" t="s">
        <v>41</v>
      </c>
      <c r="H423">
        <v>14000</v>
      </c>
    </row>
    <row r="424" spans="1:12" x14ac:dyDescent="0.25">
      <c r="A424" t="s">
        <v>38</v>
      </c>
      <c r="B424" t="s">
        <v>47</v>
      </c>
      <c r="C424" t="s">
        <v>191</v>
      </c>
      <c r="D424">
        <v>29</v>
      </c>
      <c r="E424" t="str">
        <f t="shared" si="6"/>
        <v>FTS-1</v>
      </c>
      <c r="F424">
        <v>284747</v>
      </c>
      <c r="G424" t="s">
        <v>49</v>
      </c>
      <c r="H424">
        <v>14000</v>
      </c>
    </row>
    <row r="425" spans="1:12" x14ac:dyDescent="0.25">
      <c r="A425" t="s">
        <v>34</v>
      </c>
      <c r="B425" t="s">
        <v>189</v>
      </c>
      <c r="C425">
        <v>6970917</v>
      </c>
      <c r="D425" t="s">
        <v>36</v>
      </c>
      <c r="E425" t="str">
        <f t="shared" si="6"/>
        <v>FTS-1</v>
      </c>
      <c r="F425" t="s">
        <v>37</v>
      </c>
      <c r="G425">
        <v>27252</v>
      </c>
      <c r="H425" s="68">
        <v>38657</v>
      </c>
      <c r="I425" s="68">
        <v>38807</v>
      </c>
      <c r="K425" t="s">
        <v>36</v>
      </c>
      <c r="L425">
        <v>14000</v>
      </c>
    </row>
    <row r="426" spans="1:12" x14ac:dyDescent="0.25">
      <c r="A426" t="s">
        <v>38</v>
      </c>
      <c r="B426" t="s">
        <v>39</v>
      </c>
      <c r="C426" t="s">
        <v>55</v>
      </c>
      <c r="D426">
        <v>29</v>
      </c>
      <c r="E426" t="str">
        <f t="shared" si="6"/>
        <v>FTS-1</v>
      </c>
      <c r="F426">
        <v>105013</v>
      </c>
      <c r="G426" t="s">
        <v>41</v>
      </c>
      <c r="H426">
        <v>14000</v>
      </c>
    </row>
    <row r="427" spans="1:12" x14ac:dyDescent="0.25">
      <c r="A427" t="s">
        <v>38</v>
      </c>
      <c r="B427" t="s">
        <v>47</v>
      </c>
      <c r="C427" t="s">
        <v>191</v>
      </c>
      <c r="D427">
        <v>29</v>
      </c>
      <c r="E427" t="str">
        <f t="shared" si="6"/>
        <v>FTS-1</v>
      </c>
      <c r="F427">
        <v>284747</v>
      </c>
      <c r="G427" t="s">
        <v>49</v>
      </c>
      <c r="H427">
        <v>14000</v>
      </c>
    </row>
    <row r="428" spans="1:12" x14ac:dyDescent="0.25">
      <c r="A428" t="s">
        <v>34</v>
      </c>
      <c r="B428" t="s">
        <v>189</v>
      </c>
      <c r="C428">
        <v>6970917</v>
      </c>
      <c r="D428" t="s">
        <v>36</v>
      </c>
      <c r="E428" t="str">
        <f t="shared" si="6"/>
        <v>FTS-1</v>
      </c>
      <c r="F428" t="s">
        <v>37</v>
      </c>
      <c r="G428">
        <v>27252</v>
      </c>
      <c r="H428" s="68">
        <v>39022</v>
      </c>
      <c r="I428" s="68">
        <v>39172</v>
      </c>
      <c r="K428" t="s">
        <v>36</v>
      </c>
      <c r="L428">
        <v>14000</v>
      </c>
    </row>
    <row r="429" spans="1:12" x14ac:dyDescent="0.25">
      <c r="A429" t="s">
        <v>38</v>
      </c>
      <c r="B429" t="s">
        <v>39</v>
      </c>
      <c r="C429" t="s">
        <v>55</v>
      </c>
      <c r="D429">
        <v>29</v>
      </c>
      <c r="E429" t="str">
        <f t="shared" si="6"/>
        <v>FTS-1</v>
      </c>
      <c r="F429">
        <v>105013</v>
      </c>
      <c r="G429" t="s">
        <v>41</v>
      </c>
      <c r="H429">
        <v>14000</v>
      </c>
    </row>
    <row r="430" spans="1:12" x14ac:dyDescent="0.25">
      <c r="A430" t="s">
        <v>38</v>
      </c>
      <c r="B430" t="s">
        <v>47</v>
      </c>
      <c r="C430" t="s">
        <v>191</v>
      </c>
      <c r="D430">
        <v>29</v>
      </c>
      <c r="E430" t="str">
        <f t="shared" si="6"/>
        <v>FTS-1</v>
      </c>
      <c r="F430">
        <v>284747</v>
      </c>
      <c r="G430" t="s">
        <v>49</v>
      </c>
      <c r="H430">
        <v>14000</v>
      </c>
    </row>
    <row r="431" spans="1:12" x14ac:dyDescent="0.25">
      <c r="A431" t="s">
        <v>34</v>
      </c>
      <c r="B431" t="s">
        <v>189</v>
      </c>
      <c r="C431">
        <v>6970917</v>
      </c>
      <c r="D431" t="s">
        <v>36</v>
      </c>
      <c r="E431" t="str">
        <f t="shared" si="6"/>
        <v>FTS-1</v>
      </c>
      <c r="F431" t="s">
        <v>37</v>
      </c>
      <c r="G431">
        <v>27252</v>
      </c>
      <c r="H431" s="68">
        <v>39387</v>
      </c>
      <c r="I431" s="68">
        <v>39538</v>
      </c>
      <c r="K431" t="s">
        <v>36</v>
      </c>
      <c r="L431">
        <v>14000</v>
      </c>
    </row>
    <row r="432" spans="1:12" x14ac:dyDescent="0.25">
      <c r="A432" t="s">
        <v>38</v>
      </c>
      <c r="B432" t="s">
        <v>39</v>
      </c>
      <c r="C432" t="s">
        <v>55</v>
      </c>
      <c r="D432">
        <v>29</v>
      </c>
      <c r="E432" t="str">
        <f t="shared" si="6"/>
        <v>FTS-1</v>
      </c>
      <c r="F432">
        <v>105013</v>
      </c>
      <c r="G432" t="s">
        <v>41</v>
      </c>
      <c r="H432">
        <v>14000</v>
      </c>
    </row>
    <row r="433" spans="1:12" x14ac:dyDescent="0.25">
      <c r="A433" t="s">
        <v>38</v>
      </c>
      <c r="B433" t="s">
        <v>47</v>
      </c>
      <c r="C433" t="s">
        <v>191</v>
      </c>
      <c r="D433">
        <v>29</v>
      </c>
      <c r="E433" t="str">
        <f t="shared" si="6"/>
        <v>FTS-1</v>
      </c>
      <c r="F433">
        <v>284747</v>
      </c>
      <c r="G433" t="s">
        <v>49</v>
      </c>
      <c r="H433">
        <v>14000</v>
      </c>
    </row>
    <row r="434" spans="1:12" x14ac:dyDescent="0.25">
      <c r="A434" t="s">
        <v>34</v>
      </c>
      <c r="B434" t="s">
        <v>189</v>
      </c>
      <c r="C434">
        <v>6970917</v>
      </c>
      <c r="D434" t="s">
        <v>36</v>
      </c>
      <c r="E434" t="str">
        <f t="shared" si="6"/>
        <v>FTS-1</v>
      </c>
      <c r="F434" t="s">
        <v>37</v>
      </c>
      <c r="G434">
        <v>27252</v>
      </c>
      <c r="H434" s="68">
        <v>39753</v>
      </c>
      <c r="I434" s="68">
        <v>39903</v>
      </c>
      <c r="K434" t="s">
        <v>36</v>
      </c>
      <c r="L434">
        <v>14000</v>
      </c>
    </row>
    <row r="435" spans="1:12" x14ac:dyDescent="0.25">
      <c r="A435" t="s">
        <v>38</v>
      </c>
      <c r="B435" t="s">
        <v>39</v>
      </c>
      <c r="C435" t="s">
        <v>55</v>
      </c>
      <c r="D435">
        <v>29</v>
      </c>
      <c r="E435" t="str">
        <f t="shared" si="6"/>
        <v>FTS-1</v>
      </c>
      <c r="F435">
        <v>105013</v>
      </c>
      <c r="G435" t="s">
        <v>41</v>
      </c>
      <c r="H435">
        <v>14000</v>
      </c>
    </row>
    <row r="436" spans="1:12" x14ac:dyDescent="0.25">
      <c r="A436" t="s">
        <v>38</v>
      </c>
      <c r="B436" t="s">
        <v>47</v>
      </c>
      <c r="C436" t="s">
        <v>191</v>
      </c>
      <c r="D436">
        <v>29</v>
      </c>
      <c r="E436" t="str">
        <f t="shared" si="6"/>
        <v>FTS-1</v>
      </c>
      <c r="F436">
        <v>284747</v>
      </c>
      <c r="G436" t="s">
        <v>49</v>
      </c>
      <c r="H436">
        <v>14000</v>
      </c>
    </row>
    <row r="437" spans="1:12" x14ac:dyDescent="0.25">
      <c r="A437" t="s">
        <v>34</v>
      </c>
      <c r="B437" t="s">
        <v>189</v>
      </c>
      <c r="C437">
        <v>6970917</v>
      </c>
      <c r="D437" t="s">
        <v>36</v>
      </c>
      <c r="E437" t="str">
        <f t="shared" si="6"/>
        <v>FTS-1</v>
      </c>
      <c r="F437" t="s">
        <v>37</v>
      </c>
      <c r="G437">
        <v>27252</v>
      </c>
      <c r="H437" s="68">
        <v>40118</v>
      </c>
      <c r="I437" s="68">
        <v>40268</v>
      </c>
      <c r="K437" t="s">
        <v>36</v>
      </c>
      <c r="L437">
        <v>14000</v>
      </c>
    </row>
    <row r="438" spans="1:12" x14ac:dyDescent="0.25">
      <c r="A438" t="s">
        <v>38</v>
      </c>
      <c r="B438" t="s">
        <v>39</v>
      </c>
      <c r="C438" t="s">
        <v>55</v>
      </c>
      <c r="D438">
        <v>29</v>
      </c>
      <c r="E438" t="str">
        <f t="shared" si="6"/>
        <v>FTS-1</v>
      </c>
      <c r="F438">
        <v>105013</v>
      </c>
      <c r="G438" t="s">
        <v>41</v>
      </c>
      <c r="H438">
        <v>14000</v>
      </c>
    </row>
    <row r="439" spans="1:12" x14ac:dyDescent="0.25">
      <c r="A439" t="s">
        <v>38</v>
      </c>
      <c r="B439" t="s">
        <v>47</v>
      </c>
      <c r="C439" t="s">
        <v>191</v>
      </c>
      <c r="D439">
        <v>29</v>
      </c>
      <c r="E439" t="str">
        <f t="shared" si="6"/>
        <v>FTS-1</v>
      </c>
      <c r="F439">
        <v>284747</v>
      </c>
      <c r="G439" t="s">
        <v>49</v>
      </c>
      <c r="H439">
        <v>14000</v>
      </c>
    </row>
    <row r="440" spans="1:12" x14ac:dyDescent="0.25">
      <c r="A440" t="s">
        <v>34</v>
      </c>
      <c r="B440" t="s">
        <v>192</v>
      </c>
      <c r="C440">
        <v>0</v>
      </c>
      <c r="D440" t="s">
        <v>36</v>
      </c>
      <c r="E440" t="str">
        <f t="shared" si="6"/>
        <v>FTS-2</v>
      </c>
      <c r="F440" t="s">
        <v>65</v>
      </c>
      <c r="G440">
        <v>22020</v>
      </c>
      <c r="H440" s="68">
        <v>34001</v>
      </c>
      <c r="I440" s="68">
        <v>34366</v>
      </c>
      <c r="J440">
        <v>31</v>
      </c>
      <c r="K440" t="s">
        <v>36</v>
      </c>
      <c r="L440">
        <v>200</v>
      </c>
    </row>
    <row r="441" spans="1:12" x14ac:dyDescent="0.25">
      <c r="A441" t="s">
        <v>38</v>
      </c>
      <c r="B441" t="s">
        <v>39</v>
      </c>
      <c r="C441" t="s">
        <v>66</v>
      </c>
      <c r="D441">
        <v>29</v>
      </c>
      <c r="E441" t="str">
        <f t="shared" si="6"/>
        <v>FTS-2</v>
      </c>
      <c r="F441">
        <v>105014</v>
      </c>
      <c r="G441" t="s">
        <v>41</v>
      </c>
      <c r="H441">
        <v>200</v>
      </c>
    </row>
    <row r="442" spans="1:12" x14ac:dyDescent="0.25">
      <c r="A442" t="s">
        <v>38</v>
      </c>
      <c r="B442" t="s">
        <v>47</v>
      </c>
      <c r="C442" t="s">
        <v>193</v>
      </c>
      <c r="D442">
        <v>29</v>
      </c>
      <c r="E442" t="str">
        <f t="shared" si="6"/>
        <v>FTS-2</v>
      </c>
      <c r="F442">
        <v>34257</v>
      </c>
      <c r="G442" t="s">
        <v>41</v>
      </c>
      <c r="H442">
        <v>200</v>
      </c>
    </row>
    <row r="443" spans="1:12" x14ac:dyDescent="0.25">
      <c r="A443" t="s">
        <v>34</v>
      </c>
      <c r="B443" t="s">
        <v>194</v>
      </c>
      <c r="C443">
        <v>183333145</v>
      </c>
      <c r="D443" t="s">
        <v>36</v>
      </c>
      <c r="E443" t="str">
        <f t="shared" si="6"/>
        <v>FTS-1</v>
      </c>
      <c r="F443" t="s">
        <v>37</v>
      </c>
      <c r="G443">
        <v>25923</v>
      </c>
      <c r="H443" s="68">
        <v>37014</v>
      </c>
      <c r="I443" s="68">
        <v>39141</v>
      </c>
      <c r="K443" t="s">
        <v>36</v>
      </c>
      <c r="L443">
        <v>20000</v>
      </c>
    </row>
    <row r="444" spans="1:12" x14ac:dyDescent="0.25">
      <c r="A444" t="s">
        <v>38</v>
      </c>
      <c r="B444" t="s">
        <v>39</v>
      </c>
      <c r="C444" t="s">
        <v>71</v>
      </c>
      <c r="D444">
        <v>29</v>
      </c>
      <c r="E444" t="str">
        <f t="shared" si="6"/>
        <v>FTS-1</v>
      </c>
      <c r="F444">
        <v>89310</v>
      </c>
      <c r="G444" t="s">
        <v>72</v>
      </c>
      <c r="H444">
        <v>20000</v>
      </c>
    </row>
    <row r="445" spans="1:12" x14ac:dyDescent="0.25">
      <c r="A445" t="s">
        <v>38</v>
      </c>
      <c r="B445" t="s">
        <v>47</v>
      </c>
      <c r="C445" t="s">
        <v>87</v>
      </c>
      <c r="D445">
        <v>29</v>
      </c>
      <c r="E445" t="str">
        <f t="shared" si="6"/>
        <v>FTS-1</v>
      </c>
      <c r="F445">
        <v>68151</v>
      </c>
      <c r="G445" t="s">
        <v>88</v>
      </c>
      <c r="H445">
        <v>20000</v>
      </c>
    </row>
    <row r="446" spans="1:12" x14ac:dyDescent="0.25">
      <c r="A446" t="s">
        <v>34</v>
      </c>
      <c r="B446" t="s">
        <v>194</v>
      </c>
      <c r="C446">
        <v>183333145</v>
      </c>
      <c r="D446" t="s">
        <v>36</v>
      </c>
      <c r="E446" t="str">
        <f t="shared" si="6"/>
        <v>FTS-1</v>
      </c>
      <c r="F446" t="s">
        <v>37</v>
      </c>
      <c r="G446">
        <v>25924</v>
      </c>
      <c r="H446" s="68">
        <v>36956</v>
      </c>
      <c r="I446" s="68">
        <v>39141</v>
      </c>
      <c r="K446" t="s">
        <v>36</v>
      </c>
      <c r="L446">
        <v>20000</v>
      </c>
    </row>
    <row r="447" spans="1:12" x14ac:dyDescent="0.25">
      <c r="A447" t="s">
        <v>38</v>
      </c>
      <c r="B447" t="s">
        <v>39</v>
      </c>
      <c r="C447" t="s">
        <v>87</v>
      </c>
      <c r="D447">
        <v>29</v>
      </c>
      <c r="E447" t="str">
        <f t="shared" si="6"/>
        <v>FTS-1</v>
      </c>
      <c r="F447">
        <v>68151</v>
      </c>
      <c r="G447" t="s">
        <v>88</v>
      </c>
      <c r="H447">
        <v>20000</v>
      </c>
    </row>
    <row r="448" spans="1:12" x14ac:dyDescent="0.25">
      <c r="A448" t="s">
        <v>38</v>
      </c>
      <c r="B448" t="s">
        <v>47</v>
      </c>
      <c r="C448" t="s">
        <v>195</v>
      </c>
      <c r="D448">
        <v>29</v>
      </c>
      <c r="E448" t="str">
        <f t="shared" si="6"/>
        <v>FTS-1</v>
      </c>
      <c r="F448">
        <v>68288</v>
      </c>
      <c r="G448" t="s">
        <v>49</v>
      </c>
      <c r="H448">
        <v>20000</v>
      </c>
    </row>
    <row r="449" spans="1:12" x14ac:dyDescent="0.25">
      <c r="A449" t="s">
        <v>34</v>
      </c>
      <c r="B449" t="s">
        <v>194</v>
      </c>
      <c r="C449">
        <v>183333145</v>
      </c>
      <c r="D449" t="s">
        <v>36</v>
      </c>
      <c r="E449" t="str">
        <f t="shared" si="6"/>
        <v>FTS-1</v>
      </c>
      <c r="F449" t="s">
        <v>37</v>
      </c>
      <c r="G449">
        <v>27344</v>
      </c>
      <c r="H449" s="68">
        <v>36892</v>
      </c>
      <c r="I449" s="68">
        <v>37621</v>
      </c>
      <c r="K449" t="s">
        <v>36</v>
      </c>
      <c r="L449">
        <v>13500</v>
      </c>
    </row>
    <row r="450" spans="1:12" x14ac:dyDescent="0.25">
      <c r="A450" t="s">
        <v>38</v>
      </c>
      <c r="B450" t="s">
        <v>39</v>
      </c>
      <c r="C450" t="s">
        <v>76</v>
      </c>
      <c r="D450">
        <v>29</v>
      </c>
      <c r="E450" t="str">
        <f t="shared" si="6"/>
        <v>FTS-1</v>
      </c>
      <c r="F450">
        <v>103209</v>
      </c>
      <c r="G450" t="s">
        <v>72</v>
      </c>
      <c r="H450">
        <v>13500</v>
      </c>
    </row>
    <row r="451" spans="1:12" x14ac:dyDescent="0.25">
      <c r="A451" t="s">
        <v>38</v>
      </c>
      <c r="B451" t="s">
        <v>47</v>
      </c>
      <c r="C451" t="s">
        <v>75</v>
      </c>
      <c r="D451">
        <v>29</v>
      </c>
      <c r="E451" t="str">
        <f t="shared" ref="E451:E499" si="7">IF(LEFT(F451,1)="F",F451,E450)</f>
        <v>FTS-1</v>
      </c>
      <c r="F451">
        <v>205067</v>
      </c>
      <c r="G451" t="s">
        <v>72</v>
      </c>
      <c r="H451">
        <v>13500</v>
      </c>
    </row>
    <row r="452" spans="1:12" x14ac:dyDescent="0.25">
      <c r="A452" t="s">
        <v>34</v>
      </c>
      <c r="B452" t="s">
        <v>196</v>
      </c>
      <c r="C452">
        <v>606252393</v>
      </c>
      <c r="D452" t="s">
        <v>36</v>
      </c>
      <c r="E452" t="str">
        <f t="shared" si="7"/>
        <v>FTS-1</v>
      </c>
      <c r="F452" t="s">
        <v>37</v>
      </c>
      <c r="G452">
        <v>26960</v>
      </c>
      <c r="H452" s="68">
        <v>36775</v>
      </c>
      <c r="I452" s="68">
        <v>37346</v>
      </c>
      <c r="K452" t="s">
        <v>36</v>
      </c>
      <c r="L452">
        <v>20000</v>
      </c>
    </row>
    <row r="453" spans="1:12" x14ac:dyDescent="0.25">
      <c r="A453" t="s">
        <v>38</v>
      </c>
      <c r="B453" t="s">
        <v>39</v>
      </c>
      <c r="C453" t="s">
        <v>71</v>
      </c>
      <c r="D453">
        <v>29</v>
      </c>
      <c r="E453" t="str">
        <f t="shared" si="7"/>
        <v>FTS-1</v>
      </c>
      <c r="F453">
        <v>89310</v>
      </c>
      <c r="G453" t="s">
        <v>72</v>
      </c>
      <c r="H453">
        <v>20000</v>
      </c>
    </row>
    <row r="454" spans="1:12" x14ac:dyDescent="0.25">
      <c r="A454" t="s">
        <v>38</v>
      </c>
      <c r="B454" t="s">
        <v>47</v>
      </c>
      <c r="C454" t="s">
        <v>48</v>
      </c>
      <c r="D454">
        <v>29</v>
      </c>
      <c r="E454" t="str">
        <f t="shared" si="7"/>
        <v>FTS-1</v>
      </c>
      <c r="F454">
        <v>208</v>
      </c>
      <c r="G454" t="s">
        <v>49</v>
      </c>
      <c r="H454">
        <v>20000</v>
      </c>
    </row>
    <row r="455" spans="1:12" x14ac:dyDescent="0.25">
      <c r="A455" t="s">
        <v>34</v>
      </c>
      <c r="B455" t="s">
        <v>196</v>
      </c>
      <c r="C455">
        <v>606252393</v>
      </c>
      <c r="D455" t="s">
        <v>36</v>
      </c>
      <c r="E455" t="str">
        <f t="shared" si="7"/>
        <v>FTS-1</v>
      </c>
      <c r="F455" t="s">
        <v>37</v>
      </c>
      <c r="G455">
        <v>26960</v>
      </c>
      <c r="H455" s="68">
        <v>37347</v>
      </c>
      <c r="I455" s="68">
        <v>38077</v>
      </c>
      <c r="K455" t="s">
        <v>36</v>
      </c>
      <c r="L455">
        <v>20000</v>
      </c>
    </row>
    <row r="456" spans="1:12" x14ac:dyDescent="0.25">
      <c r="A456" t="s">
        <v>38</v>
      </c>
      <c r="B456" t="s">
        <v>39</v>
      </c>
      <c r="C456" t="s">
        <v>71</v>
      </c>
      <c r="D456">
        <v>29</v>
      </c>
      <c r="E456" t="str">
        <f t="shared" si="7"/>
        <v>FTS-1</v>
      </c>
      <c r="F456">
        <v>89310</v>
      </c>
      <c r="G456" t="s">
        <v>72</v>
      </c>
      <c r="H456">
        <v>20000</v>
      </c>
    </row>
    <row r="457" spans="1:12" x14ac:dyDescent="0.25">
      <c r="A457" t="s">
        <v>38</v>
      </c>
      <c r="B457" t="s">
        <v>47</v>
      </c>
      <c r="C457" t="s">
        <v>48</v>
      </c>
      <c r="D457">
        <v>29</v>
      </c>
      <c r="E457" t="str">
        <f t="shared" si="7"/>
        <v>FTS-1</v>
      </c>
      <c r="F457">
        <v>208</v>
      </c>
      <c r="G457" t="s">
        <v>49</v>
      </c>
      <c r="H457">
        <v>20000</v>
      </c>
    </row>
    <row r="458" spans="1:12" x14ac:dyDescent="0.25">
      <c r="A458" t="s">
        <v>34</v>
      </c>
      <c r="B458" t="s">
        <v>197</v>
      </c>
      <c r="C458">
        <v>161446109</v>
      </c>
      <c r="D458" t="s">
        <v>36</v>
      </c>
      <c r="E458" t="str">
        <f t="shared" si="7"/>
        <v>FTS-1</v>
      </c>
      <c r="F458" t="s">
        <v>37</v>
      </c>
      <c r="G458">
        <v>27161</v>
      </c>
      <c r="H458" s="68">
        <v>36959</v>
      </c>
      <c r="I458" s="68">
        <v>37195</v>
      </c>
      <c r="K458" t="s">
        <v>58</v>
      </c>
      <c r="L458">
        <v>400000</v>
      </c>
    </row>
    <row r="459" spans="1:12" x14ac:dyDescent="0.25">
      <c r="A459" t="s">
        <v>38</v>
      </c>
      <c r="B459" t="s">
        <v>39</v>
      </c>
      <c r="C459" t="s">
        <v>59</v>
      </c>
      <c r="D459">
        <v>29</v>
      </c>
      <c r="E459" t="str">
        <f t="shared" si="7"/>
        <v>FTS-1</v>
      </c>
      <c r="F459">
        <v>105015</v>
      </c>
      <c r="G459" t="s">
        <v>41</v>
      </c>
      <c r="H459">
        <v>63482</v>
      </c>
    </row>
    <row r="460" spans="1:12" x14ac:dyDescent="0.25">
      <c r="A460" t="s">
        <v>38</v>
      </c>
      <c r="B460" t="s">
        <v>39</v>
      </c>
      <c r="C460" t="s">
        <v>198</v>
      </c>
      <c r="D460">
        <v>29</v>
      </c>
      <c r="E460" t="str">
        <f t="shared" si="7"/>
        <v>FTS-1</v>
      </c>
      <c r="F460">
        <v>184062</v>
      </c>
      <c r="G460" t="s">
        <v>49</v>
      </c>
      <c r="H460">
        <v>20000</v>
      </c>
    </row>
    <row r="461" spans="1:12" x14ac:dyDescent="0.25">
      <c r="A461" t="s">
        <v>38</v>
      </c>
      <c r="B461" t="s">
        <v>39</v>
      </c>
      <c r="C461" t="s">
        <v>66</v>
      </c>
      <c r="D461">
        <v>29</v>
      </c>
      <c r="E461" t="str">
        <f t="shared" si="7"/>
        <v>FTS-1</v>
      </c>
      <c r="F461">
        <v>105014</v>
      </c>
      <c r="G461" t="s">
        <v>41</v>
      </c>
      <c r="H461">
        <v>31518</v>
      </c>
    </row>
    <row r="462" spans="1:12" x14ac:dyDescent="0.25">
      <c r="A462" t="s">
        <v>38</v>
      </c>
      <c r="B462" t="s">
        <v>39</v>
      </c>
      <c r="C462" t="s">
        <v>171</v>
      </c>
      <c r="D462">
        <v>29</v>
      </c>
      <c r="E462" t="str">
        <f t="shared" si="7"/>
        <v>FTS-1</v>
      </c>
      <c r="F462">
        <v>126995</v>
      </c>
      <c r="G462" t="s">
        <v>41</v>
      </c>
      <c r="H462">
        <v>50000</v>
      </c>
    </row>
    <row r="463" spans="1:12" x14ac:dyDescent="0.25">
      <c r="A463" t="s">
        <v>38</v>
      </c>
      <c r="B463" t="s">
        <v>39</v>
      </c>
      <c r="C463" t="s">
        <v>55</v>
      </c>
      <c r="D463">
        <v>29</v>
      </c>
      <c r="E463" t="str">
        <f t="shared" si="7"/>
        <v>FTS-1</v>
      </c>
      <c r="F463">
        <v>105013</v>
      </c>
      <c r="G463" t="s">
        <v>41</v>
      </c>
      <c r="H463">
        <v>235000</v>
      </c>
    </row>
    <row r="464" spans="1:12" x14ac:dyDescent="0.25">
      <c r="A464" t="s">
        <v>38</v>
      </c>
      <c r="B464" t="s">
        <v>47</v>
      </c>
      <c r="C464" t="s">
        <v>199</v>
      </c>
      <c r="D464">
        <v>29</v>
      </c>
      <c r="E464" t="str">
        <f t="shared" si="7"/>
        <v>FTS-1</v>
      </c>
      <c r="F464">
        <v>40123</v>
      </c>
      <c r="G464" t="s">
        <v>41</v>
      </c>
      <c r="H464">
        <v>5000</v>
      </c>
    </row>
    <row r="465" spans="1:12" x14ac:dyDescent="0.25">
      <c r="A465" t="s">
        <v>38</v>
      </c>
      <c r="B465" t="s">
        <v>47</v>
      </c>
      <c r="C465" t="s">
        <v>79</v>
      </c>
      <c r="D465">
        <v>29</v>
      </c>
      <c r="E465" t="str">
        <f t="shared" si="7"/>
        <v>FTS-1</v>
      </c>
      <c r="F465">
        <v>109734</v>
      </c>
      <c r="G465" t="s">
        <v>41</v>
      </c>
      <c r="H465">
        <v>9800</v>
      </c>
    </row>
    <row r="466" spans="1:12" x14ac:dyDescent="0.25">
      <c r="A466" t="s">
        <v>38</v>
      </c>
      <c r="B466" t="s">
        <v>47</v>
      </c>
      <c r="C466" t="s">
        <v>200</v>
      </c>
      <c r="D466">
        <v>29</v>
      </c>
      <c r="E466" t="str">
        <f t="shared" si="7"/>
        <v>FTS-1</v>
      </c>
      <c r="F466">
        <v>225278</v>
      </c>
      <c r="G466" t="s">
        <v>41</v>
      </c>
      <c r="H466">
        <v>700</v>
      </c>
    </row>
    <row r="467" spans="1:12" x14ac:dyDescent="0.25">
      <c r="A467" t="s">
        <v>38</v>
      </c>
      <c r="B467" t="s">
        <v>47</v>
      </c>
      <c r="C467" t="s">
        <v>201</v>
      </c>
      <c r="D467">
        <v>29</v>
      </c>
      <c r="E467" t="str">
        <f t="shared" si="7"/>
        <v>FTS-1</v>
      </c>
      <c r="F467">
        <v>104223</v>
      </c>
      <c r="G467" t="s">
        <v>41</v>
      </c>
      <c r="H467">
        <v>2500</v>
      </c>
    </row>
    <row r="468" spans="1:12" x14ac:dyDescent="0.25">
      <c r="A468" t="s">
        <v>38</v>
      </c>
      <c r="B468" t="s">
        <v>47</v>
      </c>
      <c r="C468" t="s">
        <v>202</v>
      </c>
      <c r="D468">
        <v>29</v>
      </c>
      <c r="E468" t="str">
        <f t="shared" si="7"/>
        <v>FTS-1</v>
      </c>
      <c r="F468">
        <v>92239</v>
      </c>
      <c r="G468" t="s">
        <v>41</v>
      </c>
      <c r="H468">
        <v>5000</v>
      </c>
    </row>
    <row r="469" spans="1:12" x14ac:dyDescent="0.25">
      <c r="A469" t="s">
        <v>38</v>
      </c>
      <c r="B469" t="s">
        <v>47</v>
      </c>
      <c r="C469" t="s">
        <v>177</v>
      </c>
      <c r="D469">
        <v>29</v>
      </c>
      <c r="E469" t="str">
        <f t="shared" si="7"/>
        <v>FTS-1</v>
      </c>
      <c r="F469">
        <v>172247</v>
      </c>
      <c r="G469" t="s">
        <v>41</v>
      </c>
      <c r="H469">
        <v>15000</v>
      </c>
    </row>
    <row r="470" spans="1:12" x14ac:dyDescent="0.25">
      <c r="A470" t="s">
        <v>38</v>
      </c>
      <c r="B470" t="s">
        <v>47</v>
      </c>
      <c r="C470" t="s">
        <v>74</v>
      </c>
      <c r="D470">
        <v>29</v>
      </c>
      <c r="E470" t="str">
        <f t="shared" si="7"/>
        <v>FTS-1</v>
      </c>
      <c r="F470">
        <v>60642</v>
      </c>
      <c r="G470" t="s">
        <v>41</v>
      </c>
      <c r="H470">
        <v>55000</v>
      </c>
    </row>
    <row r="471" spans="1:12" x14ac:dyDescent="0.25">
      <c r="A471" t="s">
        <v>38</v>
      </c>
      <c r="B471" t="s">
        <v>47</v>
      </c>
      <c r="C471" t="s">
        <v>78</v>
      </c>
      <c r="D471">
        <v>29</v>
      </c>
      <c r="E471" t="str">
        <f t="shared" si="7"/>
        <v>FTS-1</v>
      </c>
      <c r="F471">
        <v>34476</v>
      </c>
      <c r="G471" t="s">
        <v>41</v>
      </c>
      <c r="H471">
        <v>20000</v>
      </c>
    </row>
    <row r="472" spans="1:12" x14ac:dyDescent="0.25">
      <c r="A472" t="s">
        <v>38</v>
      </c>
      <c r="B472" t="s">
        <v>47</v>
      </c>
      <c r="C472" t="s">
        <v>80</v>
      </c>
      <c r="D472">
        <v>29</v>
      </c>
      <c r="E472" t="str">
        <f t="shared" si="7"/>
        <v>FTS-1</v>
      </c>
      <c r="F472">
        <v>22712</v>
      </c>
      <c r="G472" t="s">
        <v>41</v>
      </c>
      <c r="H472">
        <v>50000</v>
      </c>
    </row>
    <row r="473" spans="1:12" x14ac:dyDescent="0.25">
      <c r="A473" t="s">
        <v>38</v>
      </c>
      <c r="B473" t="s">
        <v>47</v>
      </c>
      <c r="C473" t="s">
        <v>203</v>
      </c>
      <c r="D473">
        <v>29</v>
      </c>
      <c r="E473" t="str">
        <f t="shared" si="7"/>
        <v>FTS-1</v>
      </c>
      <c r="F473">
        <v>34408</v>
      </c>
      <c r="G473" t="s">
        <v>41</v>
      </c>
      <c r="H473">
        <v>2000</v>
      </c>
    </row>
    <row r="474" spans="1:12" x14ac:dyDescent="0.25">
      <c r="A474" t="s">
        <v>38</v>
      </c>
      <c r="B474" t="s">
        <v>47</v>
      </c>
      <c r="C474" t="s">
        <v>52</v>
      </c>
      <c r="D474">
        <v>29</v>
      </c>
      <c r="E474" t="str">
        <f t="shared" si="7"/>
        <v>FTS-1</v>
      </c>
      <c r="F474">
        <v>217057</v>
      </c>
      <c r="G474" t="s">
        <v>41</v>
      </c>
      <c r="H474">
        <v>60000</v>
      </c>
    </row>
    <row r="475" spans="1:12" x14ac:dyDescent="0.25">
      <c r="A475" t="s">
        <v>38</v>
      </c>
      <c r="B475" t="s">
        <v>47</v>
      </c>
      <c r="C475" t="s">
        <v>60</v>
      </c>
      <c r="D475">
        <v>29</v>
      </c>
      <c r="E475" t="str">
        <f t="shared" si="7"/>
        <v>FTS-1</v>
      </c>
      <c r="F475">
        <v>12585</v>
      </c>
      <c r="G475" t="s">
        <v>41</v>
      </c>
      <c r="H475">
        <v>75000</v>
      </c>
    </row>
    <row r="476" spans="1:12" x14ac:dyDescent="0.25">
      <c r="A476" t="s">
        <v>38</v>
      </c>
      <c r="B476" t="s">
        <v>47</v>
      </c>
      <c r="C476" t="s">
        <v>53</v>
      </c>
      <c r="D476">
        <v>29</v>
      </c>
      <c r="E476" t="str">
        <f t="shared" si="7"/>
        <v>FTS-1</v>
      </c>
      <c r="F476">
        <v>172249</v>
      </c>
      <c r="G476" t="s">
        <v>41</v>
      </c>
      <c r="H476">
        <v>70000</v>
      </c>
    </row>
    <row r="477" spans="1:12" x14ac:dyDescent="0.25">
      <c r="A477" t="s">
        <v>38</v>
      </c>
      <c r="B477" t="s">
        <v>47</v>
      </c>
      <c r="C477" t="s">
        <v>61</v>
      </c>
      <c r="D477">
        <v>29</v>
      </c>
      <c r="E477" t="str">
        <f t="shared" si="7"/>
        <v>FTS-1</v>
      </c>
      <c r="F477">
        <v>35132</v>
      </c>
      <c r="G477" t="s">
        <v>41</v>
      </c>
      <c r="H477">
        <v>30000</v>
      </c>
    </row>
    <row r="478" spans="1:12" x14ac:dyDescent="0.25">
      <c r="A478" t="s">
        <v>34</v>
      </c>
      <c r="B478" t="s">
        <v>197</v>
      </c>
      <c r="C478">
        <v>161446109</v>
      </c>
      <c r="D478" t="s">
        <v>36</v>
      </c>
      <c r="E478" t="str">
        <f t="shared" si="7"/>
        <v>FTS-1</v>
      </c>
      <c r="F478" t="s">
        <v>37</v>
      </c>
      <c r="G478">
        <v>27161</v>
      </c>
      <c r="H478" s="68">
        <v>37196</v>
      </c>
      <c r="I478" s="68">
        <v>37711</v>
      </c>
      <c r="K478" t="s">
        <v>58</v>
      </c>
      <c r="L478">
        <v>400000</v>
      </c>
    </row>
    <row r="479" spans="1:12" x14ac:dyDescent="0.25">
      <c r="A479" t="s">
        <v>38</v>
      </c>
      <c r="B479" t="s">
        <v>39</v>
      </c>
      <c r="C479" t="s">
        <v>59</v>
      </c>
      <c r="D479">
        <v>29</v>
      </c>
      <c r="E479" t="str">
        <f t="shared" si="7"/>
        <v>FTS-1</v>
      </c>
      <c r="F479">
        <v>105015</v>
      </c>
      <c r="G479" t="s">
        <v>41</v>
      </c>
      <c r="H479">
        <v>40000</v>
      </c>
    </row>
    <row r="480" spans="1:12" x14ac:dyDescent="0.25">
      <c r="A480" t="s">
        <v>38</v>
      </c>
      <c r="B480" t="s">
        <v>39</v>
      </c>
      <c r="C480" t="s">
        <v>198</v>
      </c>
      <c r="D480">
        <v>29</v>
      </c>
      <c r="E480" t="str">
        <f t="shared" si="7"/>
        <v>FTS-1</v>
      </c>
      <c r="F480">
        <v>184062</v>
      </c>
      <c r="G480" t="s">
        <v>49</v>
      </c>
      <c r="H480">
        <v>50000</v>
      </c>
    </row>
    <row r="481" spans="1:12" x14ac:dyDescent="0.25">
      <c r="A481" t="s">
        <v>38</v>
      </c>
      <c r="B481" t="s">
        <v>39</v>
      </c>
      <c r="C481" t="s">
        <v>66</v>
      </c>
      <c r="D481">
        <v>29</v>
      </c>
      <c r="E481" t="str">
        <f t="shared" si="7"/>
        <v>FTS-1</v>
      </c>
      <c r="F481">
        <v>105014</v>
      </c>
      <c r="G481" t="s">
        <v>41</v>
      </c>
      <c r="H481">
        <v>10000</v>
      </c>
    </row>
    <row r="482" spans="1:12" x14ac:dyDescent="0.25">
      <c r="A482" t="s">
        <v>38</v>
      </c>
      <c r="B482" t="s">
        <v>39</v>
      </c>
      <c r="C482" t="s">
        <v>171</v>
      </c>
      <c r="D482">
        <v>29</v>
      </c>
      <c r="E482" t="str">
        <f t="shared" si="7"/>
        <v>FTS-1</v>
      </c>
      <c r="F482">
        <v>126995</v>
      </c>
      <c r="G482" t="s">
        <v>41</v>
      </c>
      <c r="H482">
        <v>60000</v>
      </c>
    </row>
    <row r="483" spans="1:12" x14ac:dyDescent="0.25">
      <c r="A483" t="s">
        <v>38</v>
      </c>
      <c r="B483" t="s">
        <v>39</v>
      </c>
      <c r="C483" t="s">
        <v>55</v>
      </c>
      <c r="D483">
        <v>29</v>
      </c>
      <c r="E483" t="str">
        <f t="shared" si="7"/>
        <v>FTS-1</v>
      </c>
      <c r="F483">
        <v>105013</v>
      </c>
      <c r="G483" t="s">
        <v>41</v>
      </c>
      <c r="H483">
        <v>240000</v>
      </c>
    </row>
    <row r="484" spans="1:12" x14ac:dyDescent="0.25">
      <c r="A484" t="s">
        <v>38</v>
      </c>
      <c r="B484" t="s">
        <v>47</v>
      </c>
      <c r="C484" t="s">
        <v>79</v>
      </c>
      <c r="D484">
        <v>29</v>
      </c>
      <c r="E484" t="str">
        <f t="shared" si="7"/>
        <v>FTS-1</v>
      </c>
      <c r="F484">
        <v>109734</v>
      </c>
      <c r="G484" t="s">
        <v>41</v>
      </c>
      <c r="H484">
        <v>42000</v>
      </c>
    </row>
    <row r="485" spans="1:12" x14ac:dyDescent="0.25">
      <c r="A485" t="s">
        <v>38</v>
      </c>
      <c r="B485" t="s">
        <v>47</v>
      </c>
      <c r="C485" t="s">
        <v>202</v>
      </c>
      <c r="D485">
        <v>29</v>
      </c>
      <c r="E485" t="str">
        <f t="shared" si="7"/>
        <v>FTS-1</v>
      </c>
      <c r="F485">
        <v>92239</v>
      </c>
      <c r="G485" t="s">
        <v>41</v>
      </c>
      <c r="H485">
        <v>35000</v>
      </c>
    </row>
    <row r="486" spans="1:12" x14ac:dyDescent="0.25">
      <c r="A486" t="s">
        <v>38</v>
      </c>
      <c r="B486" t="s">
        <v>47</v>
      </c>
      <c r="C486" t="s">
        <v>74</v>
      </c>
      <c r="D486">
        <v>29</v>
      </c>
      <c r="E486" t="str">
        <f t="shared" si="7"/>
        <v>FTS-1</v>
      </c>
      <c r="F486">
        <v>60642</v>
      </c>
      <c r="G486" t="s">
        <v>41</v>
      </c>
      <c r="H486">
        <v>55000</v>
      </c>
    </row>
    <row r="487" spans="1:12" x14ac:dyDescent="0.25">
      <c r="A487" t="s">
        <v>38</v>
      </c>
      <c r="B487" t="s">
        <v>47</v>
      </c>
      <c r="C487" t="s">
        <v>78</v>
      </c>
      <c r="D487">
        <v>29</v>
      </c>
      <c r="E487" t="str">
        <f t="shared" si="7"/>
        <v>FTS-1</v>
      </c>
      <c r="F487">
        <v>34476</v>
      </c>
      <c r="G487" t="s">
        <v>41</v>
      </c>
      <c r="H487">
        <v>40000</v>
      </c>
    </row>
    <row r="488" spans="1:12" x14ac:dyDescent="0.25">
      <c r="A488" t="s">
        <v>38</v>
      </c>
      <c r="B488" t="s">
        <v>47</v>
      </c>
      <c r="C488" t="s">
        <v>80</v>
      </c>
      <c r="D488">
        <v>29</v>
      </c>
      <c r="E488" t="str">
        <f t="shared" si="7"/>
        <v>FTS-1</v>
      </c>
      <c r="F488">
        <v>22712</v>
      </c>
      <c r="G488" t="s">
        <v>41</v>
      </c>
      <c r="H488">
        <v>57000</v>
      </c>
    </row>
    <row r="489" spans="1:12" x14ac:dyDescent="0.25">
      <c r="A489" t="s">
        <v>38</v>
      </c>
      <c r="B489" t="s">
        <v>47</v>
      </c>
      <c r="C489" t="s">
        <v>52</v>
      </c>
      <c r="D489">
        <v>29</v>
      </c>
      <c r="E489" t="str">
        <f t="shared" si="7"/>
        <v>FTS-1</v>
      </c>
      <c r="F489">
        <v>217057</v>
      </c>
      <c r="G489" t="s">
        <v>41</v>
      </c>
      <c r="H489">
        <v>56000</v>
      </c>
    </row>
    <row r="490" spans="1:12" x14ac:dyDescent="0.25">
      <c r="A490" t="s">
        <v>38</v>
      </c>
      <c r="B490" t="s">
        <v>47</v>
      </c>
      <c r="C490" t="s">
        <v>60</v>
      </c>
      <c r="D490">
        <v>29</v>
      </c>
      <c r="E490" t="str">
        <f t="shared" si="7"/>
        <v>FTS-1</v>
      </c>
      <c r="F490">
        <v>12585</v>
      </c>
      <c r="G490" t="s">
        <v>41</v>
      </c>
      <c r="H490">
        <v>58000</v>
      </c>
    </row>
    <row r="491" spans="1:12" x14ac:dyDescent="0.25">
      <c r="A491" t="s">
        <v>38</v>
      </c>
      <c r="B491" t="s">
        <v>47</v>
      </c>
      <c r="C491" t="s">
        <v>53</v>
      </c>
      <c r="D491">
        <v>29</v>
      </c>
      <c r="E491" t="str">
        <f t="shared" si="7"/>
        <v>FTS-1</v>
      </c>
      <c r="F491">
        <v>172249</v>
      </c>
      <c r="G491" t="s">
        <v>41</v>
      </c>
      <c r="H491">
        <v>50000</v>
      </c>
    </row>
    <row r="492" spans="1:12" x14ac:dyDescent="0.25">
      <c r="A492" t="s">
        <v>38</v>
      </c>
      <c r="B492" t="s">
        <v>47</v>
      </c>
      <c r="C492" t="s">
        <v>61</v>
      </c>
      <c r="D492">
        <v>29</v>
      </c>
      <c r="E492" t="str">
        <f t="shared" si="7"/>
        <v>FTS-1</v>
      </c>
      <c r="F492">
        <v>35132</v>
      </c>
      <c r="G492" t="s">
        <v>41</v>
      </c>
      <c r="H492">
        <v>7000</v>
      </c>
    </row>
    <row r="493" spans="1:12" x14ac:dyDescent="0.25">
      <c r="A493" t="s">
        <v>34</v>
      </c>
      <c r="B493" t="s">
        <v>204</v>
      </c>
      <c r="C493">
        <v>824678478</v>
      </c>
      <c r="D493" t="s">
        <v>36</v>
      </c>
      <c r="E493" t="str">
        <f t="shared" si="7"/>
        <v>FTS-1</v>
      </c>
      <c r="F493" t="s">
        <v>37</v>
      </c>
      <c r="G493">
        <v>24925</v>
      </c>
      <c r="H493" s="68">
        <v>36526</v>
      </c>
      <c r="I493" s="68">
        <v>38017</v>
      </c>
      <c r="K493" t="s">
        <v>36</v>
      </c>
      <c r="L493">
        <v>100000</v>
      </c>
    </row>
    <row r="494" spans="1:12" x14ac:dyDescent="0.25">
      <c r="A494" t="s">
        <v>38</v>
      </c>
      <c r="B494" t="s">
        <v>39</v>
      </c>
      <c r="C494" t="s">
        <v>81</v>
      </c>
      <c r="D494">
        <v>29</v>
      </c>
      <c r="E494" t="str">
        <f t="shared" si="7"/>
        <v>FTS-1</v>
      </c>
      <c r="F494">
        <v>205062</v>
      </c>
      <c r="G494" t="s">
        <v>72</v>
      </c>
      <c r="H494">
        <v>100000</v>
      </c>
    </row>
    <row r="495" spans="1:12" x14ac:dyDescent="0.25">
      <c r="A495" t="s">
        <v>38</v>
      </c>
      <c r="B495" t="s">
        <v>47</v>
      </c>
      <c r="C495" t="s">
        <v>75</v>
      </c>
      <c r="D495">
        <v>29</v>
      </c>
      <c r="E495" t="str">
        <f t="shared" si="7"/>
        <v>FTS-1</v>
      </c>
      <c r="F495">
        <v>205067</v>
      </c>
      <c r="G495" t="s">
        <v>72</v>
      </c>
      <c r="H495">
        <v>50000</v>
      </c>
    </row>
    <row r="496" spans="1:12" x14ac:dyDescent="0.25">
      <c r="A496" t="s">
        <v>38</v>
      </c>
      <c r="B496" t="s">
        <v>47</v>
      </c>
      <c r="C496" t="s">
        <v>82</v>
      </c>
      <c r="D496">
        <v>29</v>
      </c>
      <c r="E496" t="str">
        <f t="shared" si="7"/>
        <v>FTS-1</v>
      </c>
      <c r="F496">
        <v>205064</v>
      </c>
      <c r="G496" t="s">
        <v>72</v>
      </c>
      <c r="H496">
        <v>50000</v>
      </c>
    </row>
    <row r="497" spans="1:12" x14ac:dyDescent="0.25">
      <c r="A497" t="s">
        <v>34</v>
      </c>
      <c r="B497" t="s">
        <v>205</v>
      </c>
      <c r="C497">
        <v>179577689</v>
      </c>
      <c r="D497" t="s">
        <v>36</v>
      </c>
      <c r="E497" t="str">
        <f t="shared" si="7"/>
        <v>FTS-1</v>
      </c>
      <c r="F497" t="s">
        <v>37</v>
      </c>
      <c r="G497">
        <v>27420</v>
      </c>
      <c r="H497" s="68">
        <v>37043</v>
      </c>
      <c r="I497" s="68">
        <v>37225</v>
      </c>
      <c r="K497" t="s">
        <v>36</v>
      </c>
      <c r="L497">
        <v>1836</v>
      </c>
    </row>
    <row r="498" spans="1:12" x14ac:dyDescent="0.25">
      <c r="A498" t="s">
        <v>38</v>
      </c>
      <c r="B498" t="s">
        <v>39</v>
      </c>
      <c r="C498" t="s">
        <v>66</v>
      </c>
      <c r="D498">
        <v>29</v>
      </c>
      <c r="E498" t="str">
        <f t="shared" si="7"/>
        <v>FTS-1</v>
      </c>
      <c r="F498">
        <v>105014</v>
      </c>
      <c r="G498" t="s">
        <v>41</v>
      </c>
      <c r="H498">
        <v>1836</v>
      </c>
    </row>
    <row r="499" spans="1:12" x14ac:dyDescent="0.25">
      <c r="A499" t="s">
        <v>38</v>
      </c>
      <c r="B499" t="s">
        <v>47</v>
      </c>
      <c r="C499" t="s">
        <v>206</v>
      </c>
      <c r="D499">
        <v>29</v>
      </c>
      <c r="E499" t="str">
        <f t="shared" si="7"/>
        <v>FTS-1</v>
      </c>
      <c r="F499">
        <v>34403</v>
      </c>
      <c r="G499" t="s">
        <v>41</v>
      </c>
      <c r="H499">
        <v>1836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Sheet4</vt:lpstr>
      <vt:lpstr>analysis</vt:lpstr>
      <vt:lpstr>data</vt:lpstr>
      <vt:lpstr>contract</vt:lpstr>
      <vt:lpstr>con</vt:lpstr>
      <vt:lpstr>analysis!Print_Area</vt:lpstr>
      <vt:lpstr>data!Print_Area</vt:lpstr>
      <vt:lpstr>zzz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2001-07-10T18:58:47Z</cp:lastPrinted>
  <dcterms:created xsi:type="dcterms:W3CDTF">2001-06-06T20:03:08Z</dcterms:created>
  <dcterms:modified xsi:type="dcterms:W3CDTF">2023-09-10T14:59:02Z</dcterms:modified>
</cp:coreProperties>
</file>