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1" activeTab="1"/>
  </bookViews>
  <sheets>
    <sheet name="With EPSC" sheetId="1" state="hidden" r:id="rId1"/>
    <sheet name="Without EPSC" sheetId="2" r:id="rId2"/>
    <sheet name="2001 Normalized for EPSC" sheetId="3" state="hidden" r:id="rId3"/>
  </sheets>
  <definedNames>
    <definedName name="_xlnm.Print_Area" localSheetId="2">'2001 Normalized for EPSC'!$A$1:$AQ$31</definedName>
    <definedName name="_xlnm.Print_Area" localSheetId="0">'With EPSC'!$A$1:$AQ$31</definedName>
    <definedName name="_xlnm.Print_Area" localSheetId="1">'Without EPSC'!$A$1:$AQ$31</definedName>
  </definedNames>
  <calcPr calcId="92512"/>
</workbook>
</file>

<file path=xl/calcChain.xml><?xml version="1.0" encoding="utf-8"?>
<calcChain xmlns="http://schemas.openxmlformats.org/spreadsheetml/2006/main">
  <c r="M13" i="3" l="1"/>
  <c r="O13" i="3"/>
  <c r="W13" i="3"/>
  <c r="Y13" i="3"/>
  <c r="AG13" i="3"/>
  <c r="AI13" i="3"/>
  <c r="AQ13" i="3"/>
  <c r="AS13" i="3"/>
  <c r="M14" i="3"/>
  <c r="O14" i="3"/>
  <c r="W14" i="3"/>
  <c r="Y14" i="3"/>
  <c r="AG14" i="3"/>
  <c r="AI14" i="3"/>
  <c r="AQ14" i="3"/>
  <c r="AS14" i="3"/>
  <c r="O15" i="3"/>
  <c r="W15" i="3"/>
  <c r="Y15" i="3"/>
  <c r="AG15" i="3"/>
  <c r="AI15" i="3"/>
  <c r="AQ15" i="3"/>
  <c r="AS15" i="3"/>
  <c r="W16" i="3"/>
  <c r="AG16" i="3"/>
  <c r="AQ16" i="3"/>
  <c r="AS16" i="3"/>
  <c r="AS22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31" i="3"/>
  <c r="A47" i="3"/>
  <c r="A48" i="3"/>
  <c r="M13" i="1"/>
  <c r="W13" i="1"/>
  <c r="AG13" i="1"/>
  <c r="AI13" i="1"/>
  <c r="AQ13" i="1"/>
  <c r="AS13" i="1"/>
  <c r="M14" i="1"/>
  <c r="W14" i="1"/>
  <c r="AG14" i="1"/>
  <c r="AI14" i="1"/>
  <c r="AQ14" i="1"/>
  <c r="AS14" i="1"/>
  <c r="W15" i="1"/>
  <c r="AG15" i="1"/>
  <c r="AI15" i="1"/>
  <c r="AQ15" i="1"/>
  <c r="AS15" i="1"/>
  <c r="W16" i="1"/>
  <c r="AG16" i="1"/>
  <c r="AQ16" i="1"/>
  <c r="AS16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31" i="1"/>
  <c r="A47" i="1"/>
  <c r="A48" i="1"/>
  <c r="M13" i="2"/>
  <c r="W13" i="2"/>
  <c r="AG13" i="2"/>
  <c r="AI13" i="2"/>
  <c r="AQ13" i="2"/>
  <c r="AS13" i="2"/>
  <c r="M14" i="2"/>
  <c r="W14" i="2"/>
  <c r="AG14" i="2"/>
  <c r="AI14" i="2"/>
  <c r="AQ14" i="2"/>
  <c r="AS14" i="2"/>
  <c r="W15" i="2"/>
  <c r="AG15" i="2"/>
  <c r="AI15" i="2"/>
  <c r="AO15" i="2"/>
  <c r="AQ15" i="2"/>
  <c r="AS15" i="2"/>
  <c r="W16" i="2"/>
  <c r="AG16" i="2"/>
  <c r="AQ16" i="2"/>
  <c r="AS16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31" i="2"/>
  <c r="A47" i="2"/>
  <c r="A48" i="2"/>
</calcChain>
</file>

<file path=xl/sharedStrings.xml><?xml version="1.0" encoding="utf-8"?>
<sst xmlns="http://schemas.openxmlformats.org/spreadsheetml/2006/main" count="238" uniqueCount="42">
  <si>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</si>
  <si>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</si>
  <si>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</si>
  <si>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</si>
  <si>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</si>
  <si>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</si>
  <si>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</si>
  <si>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</si>
  <si>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</si>
  <si>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</si>
  <si>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</si>
  <si>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</si>
  <si>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</si>
  <si>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</si>
  <si>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</si>
  <si>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</si>
  <si>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</si>
  <si>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ETS</t>
  </si>
  <si>
    <t>EOTT (Co 1195)</t>
  </si>
  <si>
    <t>EMMS</t>
  </si>
  <si>
    <t>Enron Construction Services</t>
  </si>
  <si>
    <t>EAMR</t>
  </si>
  <si>
    <t>Other *</t>
  </si>
  <si>
    <t>* For companies outside of ETS</t>
  </si>
  <si>
    <t>Allocations</t>
  </si>
  <si>
    <t>In/(Out)</t>
  </si>
  <si>
    <t>GAS LOGISTICS</t>
  </si>
  <si>
    <t xml:space="preserve">NNG </t>
  </si>
  <si>
    <t xml:space="preserve">TW </t>
  </si>
  <si>
    <t xml:space="preserve">Citrus </t>
  </si>
  <si>
    <t xml:space="preserve">Northern Border Partners </t>
  </si>
  <si>
    <t>Department (1)</t>
  </si>
  <si>
    <t>(1)  Includes Costs from Communications</t>
  </si>
  <si>
    <t>DIRECT  O &amp; M COSTS WITHOUT EPSC AND INCREASE IN BENEFITS</t>
  </si>
  <si>
    <t>DIRECT  O &amp; M COSTS WITH EPSC AND INCREASE IN BENEFITS</t>
  </si>
  <si>
    <t>(2)</t>
  </si>
  <si>
    <t>(2) Per SAP</t>
  </si>
  <si>
    <t xml:space="preserve">NOTE:   This schedule should include those costs that roll into O &amp; M, according to the hierarchies you established in SAP, and payroll taxes.  </t>
  </si>
  <si>
    <t>DIRECT  O &amp; M COSTS WITH 2001 NORMALIZED FOR EPSC AND INCREASE IN BENEFITS</t>
  </si>
  <si>
    <t xml:space="preserve">Other </t>
  </si>
  <si>
    <t>NOTE:   EPSC charges are NNG $.3, TW $.1,  FGT $.1</t>
  </si>
  <si>
    <t xml:space="preserve">                  Increase in benfits NNG $.1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</si>
</sst>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5" fontId="1" fillId="0" borderId="1" xfId="3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0" fillId="0" borderId="0" xfId="1" applyNumberFormat="1" applyFont="1"/>
    <xf numFmtId="0" fontId="1" fillId="0" borderId="0" xfId="2" applyFont="1" applyAlignment="1">
      <alignment wrapText="1"/>
    </xf>
    <xf numFmtId="0" fontId="9" fillId="0" borderId="0" xfId="2" applyFont="1"/>
    <xf numFmtId="164" fontId="1" fillId="0" borderId="0" xfId="1" applyNumberFormat="1" applyFont="1"/>
    <xf numFmtId="0" fontId="8" fillId="0" borderId="0" xfId="2" applyFont="1" applyFill="1"/>
    <xf numFmtId="0" fontId="1" fillId="0" borderId="0" xfId="2" applyFill="1"/>
    <xf numFmtId="164" fontId="7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2" quotePrefix="1" applyFont="1" applyAlignment="1"/>
    <xf numFmtId="0" fontId="5" fillId="0" borderId="0" xfId="2" quotePrefix="1" applyFont="1" applyAlignment="1">
      <alignment horizontal="center"/>
    </xf>
    <xf numFmtId="0" fontId="1" fillId="0" borderId="0" xfId="2" quotePrefix="1"/>
    <xf numFmtId="0" fontId="10" fillId="0" borderId="0" xfId="0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6" sqref="M16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11.109375" style="2" customWidth="1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22">
        <v>3.7</v>
      </c>
      <c r="P15" s="22"/>
      <c r="Q15" s="22"/>
      <c r="R15" s="22"/>
      <c r="S15" s="22"/>
      <c r="T15" s="22"/>
      <c r="U15" s="22">
        <v>0.2</v>
      </c>
      <c r="V15" s="12"/>
      <c r="W15" s="12">
        <f>+O15-Q15-S15+U15</f>
        <v>3.9000000000000004</v>
      </c>
      <c r="Y15" s="22">
        <v>3.7</v>
      </c>
      <c r="Z15" s="22"/>
      <c r="AA15" s="22"/>
      <c r="AB15" s="22"/>
      <c r="AC15" s="22"/>
      <c r="AD15" s="22"/>
      <c r="AE15" s="22">
        <v>0.2</v>
      </c>
      <c r="AF15" s="12"/>
      <c r="AG15" s="12">
        <f>+Y15-AA15-AC15+AE15</f>
        <v>3.9000000000000004</v>
      </c>
      <c r="AH15" s="12"/>
      <c r="AI15" s="22">
        <f>2.7+0.1</f>
        <v>2.8000000000000003</v>
      </c>
      <c r="AJ15"/>
      <c r="AK15"/>
      <c r="AL15"/>
      <c r="AM15"/>
      <c r="AN15"/>
      <c r="AO15" s="2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22">
        <v>0.1</v>
      </c>
      <c r="P16" s="22"/>
      <c r="Q16" s="22"/>
      <c r="R16" s="22"/>
      <c r="S16" s="22"/>
      <c r="T16" s="22"/>
      <c r="U16" s="22"/>
      <c r="V16" s="12"/>
      <c r="W16" s="12">
        <f>+O16-Q16-S16+U16</f>
        <v>0.1</v>
      </c>
      <c r="Y16" s="22">
        <v>0.1</v>
      </c>
      <c r="Z16" s="22"/>
      <c r="AA16" s="22"/>
      <c r="AB16" s="22"/>
      <c r="AC16" s="22"/>
      <c r="AD16" s="22"/>
      <c r="AE16" s="22"/>
      <c r="AF16" s="12"/>
      <c r="AG16" s="12">
        <f>+Y16-AA16-AC16+AE16</f>
        <v>0.1</v>
      </c>
      <c r="AH16" s="12"/>
      <c r="AI16" s="22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22"/>
      <c r="P17" s="22"/>
      <c r="Q17" s="22"/>
      <c r="R17" s="22"/>
      <c r="S17" s="22"/>
      <c r="T17" s="22"/>
      <c r="U17" s="22"/>
      <c r="V17" s="12"/>
      <c r="W17" s="12"/>
      <c r="Y17" s="22"/>
      <c r="Z17" s="22"/>
      <c r="AA17" s="22"/>
      <c r="AB17" s="22"/>
      <c r="AC17" s="22"/>
      <c r="AD17" s="22"/>
      <c r="AE17" s="22"/>
      <c r="AF17" s="12"/>
      <c r="AG17" s="12"/>
      <c r="AH17" s="12"/>
      <c r="AI17" s="22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22"/>
      <c r="P18" s="22"/>
      <c r="Q18" s="22"/>
      <c r="R18" s="22"/>
      <c r="S18" s="22"/>
      <c r="T18" s="22"/>
      <c r="U18" s="22"/>
      <c r="V18" s="12"/>
      <c r="W18" s="12"/>
      <c r="Y18" s="22"/>
      <c r="Z18" s="22"/>
      <c r="AA18" s="22"/>
      <c r="AB18" s="22"/>
      <c r="AC18" s="22"/>
      <c r="AD18" s="22"/>
      <c r="AE18" s="22"/>
      <c r="AF18" s="12"/>
      <c r="AG18" s="12"/>
      <c r="AH18" s="12"/>
      <c r="AI18" s="2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22"/>
      <c r="P19" s="22"/>
      <c r="Q19" s="22"/>
      <c r="R19" s="22"/>
      <c r="S19" s="22"/>
      <c r="T19" s="22"/>
      <c r="U19" s="22"/>
      <c r="V19" s="12"/>
      <c r="W19" s="12"/>
      <c r="Y19" s="22"/>
      <c r="Z19" s="22"/>
      <c r="AA19" s="22"/>
      <c r="AB19" s="22"/>
      <c r="AC19" s="22"/>
      <c r="AD19" s="22"/>
      <c r="AE19" s="2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22"/>
      <c r="P20" s="22"/>
      <c r="Q20" s="22"/>
      <c r="R20" s="22"/>
      <c r="S20" s="22"/>
      <c r="T20" s="22"/>
      <c r="U20" s="22"/>
      <c r="V20" s="12"/>
      <c r="W20" s="12"/>
      <c r="Y20" s="22"/>
      <c r="Z20" s="22"/>
      <c r="AA20" s="22"/>
      <c r="AB20" s="22"/>
      <c r="AC20" s="22"/>
      <c r="AD20" s="22"/>
      <c r="AE20" s="2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8.0000000000001147E-3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Financial\njc\2002 Plan\Stan Schedules\[OM Schedule - Gas Logistics.xls]2001 Normalized for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Gas Logistics.xls]2001 Normalized for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37131.441876620367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abSelected="1" zoomScale="65" workbookViewId="0">
      <selection activeCell="M15" sqref="M15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2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22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22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Financial\njc\2002 Plan\Stan Schedules\[OM Schedule - Gas Logistics.xls]2001 Normalized for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Gas Logistics.xls]2001 Normalized for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37131.441876620367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6" sqref="M16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11.109375" style="2" customWidth="1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f>6.8+0.3+0.1</f>
        <v>7.1999999999999993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6.3</v>
      </c>
      <c r="Y13" s="12">
        <f>6.8+0.3+0.1</f>
        <v>7.1999999999999993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6.3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f>1.9+0.1</f>
        <v>2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2</v>
      </c>
      <c r="Y14" s="12">
        <f>1.9+0.1</f>
        <v>2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2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12">
        <f>3.7+0.1</f>
        <v>3.8000000000000003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4</v>
      </c>
      <c r="Y15" s="12">
        <f>3.7+0.1</f>
        <v>3.8000000000000003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4</v>
      </c>
      <c r="AH15" s="12"/>
      <c r="AI15" s="12">
        <f>2.7+0.1</f>
        <v>2.8000000000000003</v>
      </c>
      <c r="AJ15"/>
      <c r="AK15"/>
      <c r="AL15"/>
      <c r="AM15"/>
      <c r="AN15"/>
      <c r="AO15" s="1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 s="12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13.1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12.4</v>
      </c>
      <c r="X24" s="12"/>
      <c r="Y24" s="17">
        <f>SUM(Y13:Y23)</f>
        <v>13.1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12.4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-3.8167938931297711E-2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Financial\njc\2002 Plan\Stan Schedules\[OM Schedule - Gas Logistics.xls]2001 Normalized for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Gas Logistics.xls]2001 Normalized for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37131.441876620367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With EPSC</vt:lpstr>
      <vt:lpstr>Without EPSC</vt:lpstr>
      <vt:lpstr>2001 Normalized for EPSC</vt:lpstr>
      <vt:lpstr>'2001 Normalized for EPSC'!Print_Area</vt:lpstr>
      <vt:lpstr>'With EPSC'!Print_Area</vt:lpstr>
      <vt:lpstr>'Without EPSC'!Print_Area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2001-08-27T15:58:05Z</cp:lastPrinted>
  <dcterms:created xsi:type="dcterms:W3CDTF">2001-07-19T21:53:52Z</dcterms:created>
  <dcterms:modified xsi:type="dcterms:W3CDTF">2023-09-10T14:59:03Z</dcterms:modified>
</cp:coreProperties>
</file>