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/>
  </bookViews>
  <sheets>
    <sheet name="2001" sheetId="1" r:id="rId1"/>
    <sheet name="2002" sheetId="2" r:id="rId2"/>
    <sheet name="2003" sheetId="3" r:id="rId3"/>
  </sheets>
  <calcPr calcId="92512"/>
</workbook>
</file>

<file path=xl/calcChain.xml><?xml version="1.0" encoding="utf-8"?>
<calcChain xmlns="http://schemas.openxmlformats.org/spreadsheetml/2006/main">
  <c r="S11" i="1" l="1"/>
  <c r="T11" i="1"/>
  <c r="V11" i="1"/>
  <c r="S12" i="1"/>
  <c r="T12" i="1"/>
  <c r="V12" i="1"/>
  <c r="V13" i="1"/>
  <c r="V14" i="1"/>
  <c r="V15" i="1"/>
  <c r="V16" i="1"/>
  <c r="N18" i="1"/>
  <c r="O18" i="1"/>
  <c r="P18" i="1"/>
  <c r="Q18" i="1"/>
  <c r="R18" i="1"/>
  <c r="S18" i="1"/>
  <c r="T18" i="1"/>
  <c r="V18" i="1"/>
  <c r="N19" i="1"/>
  <c r="O19" i="1"/>
  <c r="P19" i="1"/>
  <c r="Q19" i="1"/>
  <c r="R19" i="1"/>
  <c r="S19" i="1"/>
  <c r="T19" i="1"/>
  <c r="V19" i="1"/>
  <c r="O20" i="1"/>
  <c r="P20" i="1"/>
  <c r="Q20" i="1"/>
  <c r="R20" i="1"/>
  <c r="S20" i="1"/>
  <c r="T20" i="1"/>
  <c r="V20" i="1"/>
  <c r="N21" i="1"/>
  <c r="O21" i="1"/>
  <c r="P21" i="1"/>
  <c r="Q21" i="1"/>
  <c r="R21" i="1"/>
  <c r="S21" i="1"/>
  <c r="T21" i="1"/>
  <c r="V21" i="1"/>
  <c r="S22" i="1"/>
  <c r="T22" i="1"/>
  <c r="V22" i="1"/>
  <c r="S23" i="1"/>
  <c r="T23" i="1"/>
  <c r="V23" i="1"/>
  <c r="P24" i="1"/>
  <c r="Q24" i="1"/>
  <c r="R24" i="1"/>
  <c r="S24" i="1"/>
  <c r="T24" i="1"/>
  <c r="V24" i="1"/>
  <c r="O25" i="1"/>
  <c r="P25" i="1"/>
  <c r="Q25" i="1"/>
  <c r="R25" i="1"/>
  <c r="S25" i="1"/>
  <c r="T25" i="1"/>
  <c r="V25" i="1"/>
  <c r="Q26" i="1"/>
  <c r="R26" i="1"/>
  <c r="S26" i="1"/>
  <c r="T26" i="1"/>
  <c r="V26" i="1"/>
  <c r="R27" i="1"/>
  <c r="S27" i="1"/>
  <c r="T27" i="1"/>
  <c r="V27" i="1"/>
  <c r="S28" i="1"/>
  <c r="T28" i="1"/>
  <c r="V28" i="1"/>
  <c r="S29" i="1"/>
  <c r="T29" i="1"/>
  <c r="V29" i="1"/>
  <c r="S30" i="1"/>
  <c r="T30" i="1"/>
  <c r="V30" i="1"/>
  <c r="S31" i="1"/>
  <c r="T31" i="1"/>
  <c r="V31" i="1"/>
  <c r="G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A38" i="1"/>
  <c r="I11" i="2"/>
  <c r="J11" i="2"/>
  <c r="K11" i="2"/>
  <c r="L11" i="2"/>
  <c r="M11" i="2"/>
  <c r="N11" i="2"/>
  <c r="O11" i="2"/>
  <c r="P11" i="2"/>
  <c r="Q11" i="2"/>
  <c r="R11" i="2"/>
  <c r="S11" i="2"/>
  <c r="T11" i="2"/>
  <c r="V11" i="2"/>
  <c r="I12" i="2"/>
  <c r="J12" i="2"/>
  <c r="K12" i="2"/>
  <c r="L12" i="2"/>
  <c r="M12" i="2"/>
  <c r="N12" i="2"/>
  <c r="O12" i="2"/>
  <c r="P12" i="2"/>
  <c r="Q12" i="2"/>
  <c r="R12" i="2"/>
  <c r="S12" i="2"/>
  <c r="T12" i="2"/>
  <c r="V12" i="2"/>
  <c r="V13" i="2"/>
  <c r="V14" i="2"/>
  <c r="V15" i="2"/>
  <c r="V16" i="2"/>
  <c r="I18" i="2"/>
  <c r="J18" i="2"/>
  <c r="K18" i="2"/>
  <c r="L18" i="2"/>
  <c r="M18" i="2"/>
  <c r="V18" i="2"/>
  <c r="I19" i="2"/>
  <c r="J19" i="2"/>
  <c r="K19" i="2"/>
  <c r="L19" i="2"/>
  <c r="M19" i="2"/>
  <c r="V19" i="2"/>
  <c r="I20" i="2"/>
  <c r="J20" i="2"/>
  <c r="K20" i="2"/>
  <c r="L20" i="2"/>
  <c r="M20" i="2"/>
  <c r="N20" i="2"/>
  <c r="V20" i="2"/>
  <c r="I21" i="2"/>
  <c r="J21" i="2"/>
  <c r="K21" i="2"/>
  <c r="L21" i="2"/>
  <c r="M21" i="2"/>
  <c r="N21" i="2"/>
  <c r="O21" i="2"/>
  <c r="P21" i="2"/>
  <c r="Q21" i="2"/>
  <c r="R21" i="2"/>
  <c r="S21" i="2"/>
  <c r="T21" i="2"/>
  <c r="V21" i="2"/>
  <c r="I22" i="2"/>
  <c r="J22" i="2"/>
  <c r="K22" i="2"/>
  <c r="L22" i="2"/>
  <c r="M22" i="2"/>
  <c r="N22" i="2"/>
  <c r="O22" i="2"/>
  <c r="P22" i="2"/>
  <c r="Q22" i="2"/>
  <c r="R22" i="2"/>
  <c r="S22" i="2"/>
  <c r="T22" i="2"/>
  <c r="V22" i="2"/>
  <c r="I23" i="2"/>
  <c r="J23" i="2"/>
  <c r="K23" i="2"/>
  <c r="L23" i="2"/>
  <c r="M23" i="2"/>
  <c r="N23" i="2"/>
  <c r="O23" i="2"/>
  <c r="P23" i="2"/>
  <c r="Q23" i="2"/>
  <c r="R23" i="2"/>
  <c r="S23" i="2"/>
  <c r="T23" i="2"/>
  <c r="V23" i="2"/>
  <c r="I24" i="2"/>
  <c r="J24" i="2"/>
  <c r="K24" i="2"/>
  <c r="L24" i="2"/>
  <c r="M24" i="2"/>
  <c r="N24" i="2"/>
  <c r="O24" i="2"/>
  <c r="P24" i="2"/>
  <c r="Q24" i="2"/>
  <c r="R24" i="2"/>
  <c r="S24" i="2"/>
  <c r="T24" i="2"/>
  <c r="V24" i="2"/>
  <c r="I25" i="2"/>
  <c r="J25" i="2"/>
  <c r="K25" i="2"/>
  <c r="L25" i="2"/>
  <c r="M25" i="2"/>
  <c r="N25" i="2"/>
  <c r="V25" i="2"/>
  <c r="I26" i="2"/>
  <c r="J26" i="2"/>
  <c r="K26" i="2"/>
  <c r="L26" i="2"/>
  <c r="M26" i="2"/>
  <c r="N26" i="2"/>
  <c r="O26" i="2"/>
  <c r="P26" i="2"/>
  <c r="Q26" i="2"/>
  <c r="R26" i="2"/>
  <c r="S26" i="2"/>
  <c r="T26" i="2"/>
  <c r="V26" i="2"/>
  <c r="I27" i="2"/>
  <c r="J27" i="2"/>
  <c r="K27" i="2"/>
  <c r="L27" i="2"/>
  <c r="M27" i="2"/>
  <c r="N27" i="2"/>
  <c r="O27" i="2"/>
  <c r="P27" i="2"/>
  <c r="Q27" i="2"/>
  <c r="R27" i="2"/>
  <c r="S27" i="2"/>
  <c r="T27" i="2"/>
  <c r="V27" i="2"/>
  <c r="I28" i="2"/>
  <c r="J28" i="2"/>
  <c r="K28" i="2"/>
  <c r="L28" i="2"/>
  <c r="M28" i="2"/>
  <c r="N28" i="2"/>
  <c r="O28" i="2"/>
  <c r="P28" i="2"/>
  <c r="Q28" i="2"/>
  <c r="R28" i="2"/>
  <c r="S28" i="2"/>
  <c r="T28" i="2"/>
  <c r="V28" i="2"/>
  <c r="I29" i="2"/>
  <c r="J29" i="2"/>
  <c r="K29" i="2"/>
  <c r="L29" i="2"/>
  <c r="M29" i="2"/>
  <c r="N29" i="2"/>
  <c r="O29" i="2"/>
  <c r="P29" i="2"/>
  <c r="Q29" i="2"/>
  <c r="R29" i="2"/>
  <c r="S29" i="2"/>
  <c r="T29" i="2"/>
  <c r="V29" i="2"/>
  <c r="I30" i="2"/>
  <c r="J30" i="2"/>
  <c r="K30" i="2"/>
  <c r="L30" i="2"/>
  <c r="M30" i="2"/>
  <c r="N30" i="2"/>
  <c r="O30" i="2"/>
  <c r="P30" i="2"/>
  <c r="Q30" i="2"/>
  <c r="R30" i="2"/>
  <c r="S30" i="2"/>
  <c r="T30" i="2"/>
  <c r="V30" i="2"/>
  <c r="I31" i="2"/>
  <c r="J31" i="2"/>
  <c r="K31" i="2"/>
  <c r="L31" i="2"/>
  <c r="M31" i="2"/>
  <c r="N31" i="2"/>
  <c r="O31" i="2"/>
  <c r="P31" i="2"/>
  <c r="Q31" i="2"/>
  <c r="R31" i="2"/>
  <c r="S31" i="2"/>
  <c r="T31" i="2"/>
  <c r="V31" i="2"/>
  <c r="G33" i="2"/>
  <c r="I33" i="2"/>
  <c r="J33" i="2"/>
  <c r="K33" i="2"/>
  <c r="L33" i="2"/>
  <c r="M33" i="2"/>
  <c r="N33" i="2"/>
  <c r="O33" i="2"/>
  <c r="P33" i="2"/>
  <c r="Q33" i="2"/>
  <c r="R33" i="2"/>
  <c r="S33" i="2"/>
  <c r="T33" i="2"/>
  <c r="V33" i="2"/>
  <c r="S36" i="2"/>
  <c r="T36" i="2"/>
  <c r="V36" i="2"/>
  <c r="V37" i="2"/>
  <c r="S38" i="2"/>
  <c r="T38" i="2"/>
  <c r="V38" i="2"/>
  <c r="S39" i="2"/>
  <c r="T39" i="2"/>
  <c r="V39" i="2"/>
  <c r="N40" i="2"/>
  <c r="O40" i="2"/>
  <c r="P40" i="2"/>
  <c r="Q40" i="2"/>
  <c r="R40" i="2"/>
  <c r="S40" i="2"/>
  <c r="T40" i="2"/>
  <c r="V40" i="2"/>
  <c r="O41" i="2"/>
  <c r="P41" i="2"/>
  <c r="Q41" i="2"/>
  <c r="R41" i="2"/>
  <c r="S41" i="2"/>
  <c r="T41" i="2"/>
  <c r="V41" i="2"/>
  <c r="S42" i="2"/>
  <c r="T42" i="2"/>
  <c r="V42" i="2"/>
  <c r="S43" i="2"/>
  <c r="T43" i="2"/>
  <c r="V43" i="2"/>
  <c r="V44" i="2"/>
  <c r="S45" i="2"/>
  <c r="T45" i="2"/>
  <c r="V45" i="2"/>
  <c r="S46" i="2"/>
  <c r="T46" i="2"/>
  <c r="V46" i="2"/>
  <c r="S47" i="2"/>
  <c r="T47" i="2"/>
  <c r="V47" i="2"/>
  <c r="S48" i="2"/>
  <c r="T48" i="2"/>
  <c r="V48" i="2"/>
  <c r="S49" i="2"/>
  <c r="T49" i="2"/>
  <c r="V49" i="2"/>
  <c r="V50" i="2"/>
  <c r="V51" i="2"/>
  <c r="V52" i="2"/>
  <c r="V53" i="2"/>
  <c r="L54" i="2"/>
  <c r="M54" i="2"/>
  <c r="N54" i="2"/>
  <c r="O54" i="2"/>
  <c r="P54" i="2"/>
  <c r="Q54" i="2"/>
  <c r="R54" i="2"/>
  <c r="S54" i="2"/>
  <c r="T54" i="2"/>
  <c r="V54" i="2"/>
  <c r="N55" i="2"/>
  <c r="O55" i="2"/>
  <c r="P55" i="2"/>
  <c r="Q55" i="2"/>
  <c r="R55" i="2"/>
  <c r="S55" i="2"/>
  <c r="T55" i="2"/>
  <c r="V55" i="2"/>
  <c r="O56" i="2"/>
  <c r="P56" i="2"/>
  <c r="Q56" i="2"/>
  <c r="R56" i="2"/>
  <c r="S56" i="2"/>
  <c r="T56" i="2"/>
  <c r="V56" i="2"/>
  <c r="G58" i="2"/>
  <c r="I58" i="2"/>
  <c r="J58" i="2"/>
  <c r="K58" i="2"/>
  <c r="L58" i="2"/>
  <c r="M58" i="2"/>
  <c r="N58" i="2"/>
  <c r="O58" i="2"/>
  <c r="P58" i="2"/>
  <c r="Q58" i="2"/>
  <c r="R58" i="2"/>
  <c r="S58" i="2"/>
  <c r="T58" i="2"/>
  <c r="V58" i="2"/>
  <c r="G60" i="2"/>
  <c r="I60" i="2"/>
  <c r="J60" i="2"/>
  <c r="K60" i="2"/>
  <c r="L60" i="2"/>
  <c r="M60" i="2"/>
  <c r="N60" i="2"/>
  <c r="O60" i="2"/>
  <c r="P60" i="2"/>
  <c r="Q60" i="2"/>
  <c r="R60" i="2"/>
  <c r="S60" i="2"/>
  <c r="T60" i="2"/>
  <c r="V60" i="2"/>
  <c r="A62" i="2"/>
  <c r="I11" i="3"/>
  <c r="J11" i="3"/>
  <c r="K11" i="3"/>
  <c r="L11" i="3"/>
  <c r="M11" i="3"/>
  <c r="N11" i="3"/>
  <c r="O11" i="3"/>
  <c r="P11" i="3"/>
  <c r="Q11" i="3"/>
  <c r="R11" i="3"/>
  <c r="S11" i="3"/>
  <c r="T11" i="3"/>
  <c r="V11" i="3"/>
  <c r="I12" i="3"/>
  <c r="J12" i="3"/>
  <c r="K12" i="3"/>
  <c r="L12" i="3"/>
  <c r="M12" i="3"/>
  <c r="N12" i="3"/>
  <c r="O12" i="3"/>
  <c r="P12" i="3"/>
  <c r="Q12" i="3"/>
  <c r="R12" i="3"/>
  <c r="S12" i="3"/>
  <c r="T12" i="3"/>
  <c r="V12" i="3"/>
  <c r="V13" i="3"/>
  <c r="V14" i="3"/>
  <c r="V15" i="3"/>
  <c r="V16" i="3"/>
  <c r="V18" i="3"/>
  <c r="V19" i="3"/>
  <c r="V20" i="3"/>
  <c r="I21" i="3"/>
  <c r="J21" i="3"/>
  <c r="K21" i="3"/>
  <c r="L21" i="3"/>
  <c r="M21" i="3"/>
  <c r="N21" i="3"/>
  <c r="O21" i="3"/>
  <c r="P21" i="3"/>
  <c r="Q21" i="3"/>
  <c r="R21" i="3"/>
  <c r="S21" i="3"/>
  <c r="T21" i="3"/>
  <c r="V21" i="3"/>
  <c r="I22" i="3"/>
  <c r="J22" i="3"/>
  <c r="K22" i="3"/>
  <c r="L22" i="3"/>
  <c r="M22" i="3"/>
  <c r="N22" i="3"/>
  <c r="O22" i="3"/>
  <c r="P22" i="3"/>
  <c r="Q22" i="3"/>
  <c r="R22" i="3"/>
  <c r="S22" i="3"/>
  <c r="T22" i="3"/>
  <c r="V22" i="3"/>
  <c r="I23" i="3"/>
  <c r="J23" i="3"/>
  <c r="K23" i="3"/>
  <c r="L23" i="3"/>
  <c r="M23" i="3"/>
  <c r="N23" i="3"/>
  <c r="O23" i="3"/>
  <c r="P23" i="3"/>
  <c r="Q23" i="3"/>
  <c r="R23" i="3"/>
  <c r="S23" i="3"/>
  <c r="T23" i="3"/>
  <c r="V23" i="3"/>
  <c r="I24" i="3"/>
  <c r="J24" i="3"/>
  <c r="K24" i="3"/>
  <c r="L24" i="3"/>
  <c r="M24" i="3"/>
  <c r="N24" i="3"/>
  <c r="O24" i="3"/>
  <c r="V24" i="3"/>
  <c r="V25" i="3"/>
  <c r="I26" i="3"/>
  <c r="J26" i="3"/>
  <c r="K26" i="3"/>
  <c r="L26" i="3"/>
  <c r="M26" i="3"/>
  <c r="N26" i="3"/>
  <c r="O26" i="3"/>
  <c r="P26" i="3"/>
  <c r="Q26" i="3"/>
  <c r="R26" i="3"/>
  <c r="S26" i="3"/>
  <c r="T26" i="3"/>
  <c r="V26" i="3"/>
  <c r="I27" i="3"/>
  <c r="J27" i="3"/>
  <c r="K27" i="3"/>
  <c r="L27" i="3"/>
  <c r="M27" i="3"/>
  <c r="N27" i="3"/>
  <c r="O27" i="3"/>
  <c r="P27" i="3"/>
  <c r="Q27" i="3"/>
  <c r="R27" i="3"/>
  <c r="S27" i="3"/>
  <c r="T27" i="3"/>
  <c r="V27" i="3"/>
  <c r="I28" i="3"/>
  <c r="J28" i="3"/>
  <c r="K28" i="3"/>
  <c r="L28" i="3"/>
  <c r="M28" i="3"/>
  <c r="N28" i="3"/>
  <c r="O28" i="3"/>
  <c r="P28" i="3"/>
  <c r="Q28" i="3"/>
  <c r="R28" i="3"/>
  <c r="V28" i="3"/>
  <c r="I29" i="3"/>
  <c r="J29" i="3"/>
  <c r="K29" i="3"/>
  <c r="L29" i="3"/>
  <c r="M29" i="3"/>
  <c r="N29" i="3"/>
  <c r="O29" i="3"/>
  <c r="P29" i="3"/>
  <c r="Q29" i="3"/>
  <c r="R29" i="3"/>
  <c r="S29" i="3"/>
  <c r="T29" i="3"/>
  <c r="V29" i="3"/>
  <c r="I30" i="3"/>
  <c r="J30" i="3"/>
  <c r="K30" i="3"/>
  <c r="L30" i="3"/>
  <c r="M30" i="3"/>
  <c r="N30" i="3"/>
  <c r="O30" i="3"/>
  <c r="P30" i="3"/>
  <c r="Q30" i="3"/>
  <c r="R30" i="3"/>
  <c r="S30" i="3"/>
  <c r="T30" i="3"/>
  <c r="V30" i="3"/>
  <c r="I31" i="3"/>
  <c r="J31" i="3"/>
  <c r="K31" i="3"/>
  <c r="L31" i="3"/>
  <c r="M31" i="3"/>
  <c r="N31" i="3"/>
  <c r="O31" i="3"/>
  <c r="P31" i="3"/>
  <c r="Q31" i="3"/>
  <c r="R31" i="3"/>
  <c r="S31" i="3"/>
  <c r="T31" i="3"/>
  <c r="V31" i="3"/>
  <c r="G33" i="3"/>
  <c r="I33" i="3"/>
  <c r="J33" i="3"/>
  <c r="K33" i="3"/>
  <c r="L33" i="3"/>
  <c r="M33" i="3"/>
  <c r="N33" i="3"/>
  <c r="O33" i="3"/>
  <c r="P33" i="3"/>
  <c r="Q33" i="3"/>
  <c r="R33" i="3"/>
  <c r="S33" i="3"/>
  <c r="T33" i="3"/>
  <c r="V33" i="3"/>
  <c r="I36" i="3"/>
  <c r="J36" i="3"/>
  <c r="K36" i="3"/>
  <c r="L36" i="3"/>
  <c r="M36" i="3"/>
  <c r="N36" i="3"/>
  <c r="O36" i="3"/>
  <c r="P36" i="3"/>
  <c r="Q36" i="3"/>
  <c r="R36" i="3"/>
  <c r="S36" i="3"/>
  <c r="T36" i="3"/>
  <c r="V36" i="3"/>
  <c r="I37" i="3"/>
  <c r="J37" i="3"/>
  <c r="K37" i="3"/>
  <c r="L37" i="3"/>
  <c r="M37" i="3"/>
  <c r="N37" i="3"/>
  <c r="O37" i="3"/>
  <c r="P37" i="3"/>
  <c r="Q37" i="3"/>
  <c r="R37" i="3"/>
  <c r="S37" i="3"/>
  <c r="T37" i="3"/>
  <c r="V37" i="3"/>
  <c r="I38" i="3"/>
  <c r="J38" i="3"/>
  <c r="K38" i="3"/>
  <c r="L38" i="3"/>
  <c r="M38" i="3"/>
  <c r="N38" i="3"/>
  <c r="O38" i="3"/>
  <c r="P38" i="3"/>
  <c r="Q38" i="3"/>
  <c r="R38" i="3"/>
  <c r="S38" i="3"/>
  <c r="T38" i="3"/>
  <c r="V38" i="3"/>
  <c r="I39" i="3"/>
  <c r="J39" i="3"/>
  <c r="K39" i="3"/>
  <c r="L39" i="3"/>
  <c r="M39" i="3"/>
  <c r="N39" i="3"/>
  <c r="O39" i="3"/>
  <c r="P39" i="3"/>
  <c r="Q39" i="3"/>
  <c r="R39" i="3"/>
  <c r="S39" i="3"/>
  <c r="T39" i="3"/>
  <c r="V39" i="3"/>
  <c r="I40" i="3"/>
  <c r="J40" i="3"/>
  <c r="K40" i="3"/>
  <c r="L40" i="3"/>
  <c r="M40" i="3"/>
  <c r="N40" i="3"/>
  <c r="O40" i="3"/>
  <c r="P40" i="3"/>
  <c r="Q40" i="3"/>
  <c r="R40" i="3"/>
  <c r="S40" i="3"/>
  <c r="T40" i="3"/>
  <c r="V40" i="3"/>
  <c r="I41" i="3"/>
  <c r="J41" i="3"/>
  <c r="K41" i="3"/>
  <c r="L41" i="3"/>
  <c r="M41" i="3"/>
  <c r="N41" i="3"/>
  <c r="O41" i="3"/>
  <c r="P41" i="3"/>
  <c r="Q41" i="3"/>
  <c r="R41" i="3"/>
  <c r="S41" i="3"/>
  <c r="T41" i="3"/>
  <c r="V41" i="3"/>
  <c r="I42" i="3"/>
  <c r="J42" i="3"/>
  <c r="K42" i="3"/>
  <c r="L42" i="3"/>
  <c r="M42" i="3"/>
  <c r="N42" i="3"/>
  <c r="O42" i="3"/>
  <c r="P42" i="3"/>
  <c r="Q42" i="3"/>
  <c r="R42" i="3"/>
  <c r="S42" i="3"/>
  <c r="T42" i="3"/>
  <c r="V42" i="3"/>
  <c r="I43" i="3"/>
  <c r="J43" i="3"/>
  <c r="K43" i="3"/>
  <c r="L43" i="3"/>
  <c r="M43" i="3"/>
  <c r="N43" i="3"/>
  <c r="O43" i="3"/>
  <c r="P43" i="3"/>
  <c r="Q43" i="3"/>
  <c r="R43" i="3"/>
  <c r="S43" i="3"/>
  <c r="T43" i="3"/>
  <c r="V43" i="3"/>
  <c r="I44" i="3"/>
  <c r="J44" i="3"/>
  <c r="K44" i="3"/>
  <c r="L44" i="3"/>
  <c r="M44" i="3"/>
  <c r="N44" i="3"/>
  <c r="O44" i="3"/>
  <c r="P44" i="3"/>
  <c r="Q44" i="3"/>
  <c r="R44" i="3"/>
  <c r="S44" i="3"/>
  <c r="T44" i="3"/>
  <c r="V44" i="3"/>
  <c r="I45" i="3"/>
  <c r="J45" i="3"/>
  <c r="K45" i="3"/>
  <c r="L45" i="3"/>
  <c r="M45" i="3"/>
  <c r="N45" i="3"/>
  <c r="O45" i="3"/>
  <c r="P45" i="3"/>
  <c r="Q45" i="3"/>
  <c r="R45" i="3"/>
  <c r="S45" i="3"/>
  <c r="T45" i="3"/>
  <c r="V45" i="3"/>
  <c r="I46" i="3"/>
  <c r="J46" i="3"/>
  <c r="K46" i="3"/>
  <c r="L46" i="3"/>
  <c r="M46" i="3"/>
  <c r="N46" i="3"/>
  <c r="O46" i="3"/>
  <c r="P46" i="3"/>
  <c r="Q46" i="3"/>
  <c r="R46" i="3"/>
  <c r="S46" i="3"/>
  <c r="T46" i="3"/>
  <c r="V46" i="3"/>
  <c r="I47" i="3"/>
  <c r="J47" i="3"/>
  <c r="K47" i="3"/>
  <c r="L47" i="3"/>
  <c r="M47" i="3"/>
  <c r="N47" i="3"/>
  <c r="O47" i="3"/>
  <c r="P47" i="3"/>
  <c r="Q47" i="3"/>
  <c r="R47" i="3"/>
  <c r="S47" i="3"/>
  <c r="T47" i="3"/>
  <c r="V47" i="3"/>
  <c r="I48" i="3"/>
  <c r="J48" i="3"/>
  <c r="K48" i="3"/>
  <c r="L48" i="3"/>
  <c r="M48" i="3"/>
  <c r="N48" i="3"/>
  <c r="O48" i="3"/>
  <c r="P48" i="3"/>
  <c r="Q48" i="3"/>
  <c r="R48" i="3"/>
  <c r="S48" i="3"/>
  <c r="T48" i="3"/>
  <c r="V48" i="3"/>
  <c r="I49" i="3"/>
  <c r="J49" i="3"/>
  <c r="K49" i="3"/>
  <c r="L49" i="3"/>
  <c r="M49" i="3"/>
  <c r="N49" i="3"/>
  <c r="O49" i="3"/>
  <c r="P49" i="3"/>
  <c r="Q49" i="3"/>
  <c r="R49" i="3"/>
  <c r="S49" i="3"/>
  <c r="T49" i="3"/>
  <c r="V49" i="3"/>
  <c r="I50" i="3"/>
  <c r="J50" i="3"/>
  <c r="K50" i="3"/>
  <c r="L50" i="3"/>
  <c r="M50" i="3"/>
  <c r="N50" i="3"/>
  <c r="O50" i="3"/>
  <c r="P50" i="3"/>
  <c r="Q50" i="3"/>
  <c r="R50" i="3"/>
  <c r="S50" i="3"/>
  <c r="T50" i="3"/>
  <c r="V50" i="3"/>
  <c r="I51" i="3"/>
  <c r="J51" i="3"/>
  <c r="K51" i="3"/>
  <c r="L51" i="3"/>
  <c r="M51" i="3"/>
  <c r="N51" i="3"/>
  <c r="O51" i="3"/>
  <c r="P51" i="3"/>
  <c r="Q51" i="3"/>
  <c r="R51" i="3"/>
  <c r="S51" i="3"/>
  <c r="T51" i="3"/>
  <c r="V51" i="3"/>
  <c r="I52" i="3"/>
  <c r="J52" i="3"/>
  <c r="K52" i="3"/>
  <c r="L52" i="3"/>
  <c r="M52" i="3"/>
  <c r="N52" i="3"/>
  <c r="O52" i="3"/>
  <c r="P52" i="3"/>
  <c r="Q52" i="3"/>
  <c r="R52" i="3"/>
  <c r="S52" i="3"/>
  <c r="T52" i="3"/>
  <c r="V52" i="3"/>
  <c r="I53" i="3"/>
  <c r="J53" i="3"/>
  <c r="K53" i="3"/>
  <c r="L53" i="3"/>
  <c r="M53" i="3"/>
  <c r="N53" i="3"/>
  <c r="O53" i="3"/>
  <c r="P53" i="3"/>
  <c r="Q53" i="3"/>
  <c r="R53" i="3"/>
  <c r="S53" i="3"/>
  <c r="T53" i="3"/>
  <c r="V53" i="3"/>
  <c r="I54" i="3"/>
  <c r="J54" i="3"/>
  <c r="K54" i="3"/>
  <c r="L54" i="3"/>
  <c r="M54" i="3"/>
  <c r="N54" i="3"/>
  <c r="O54" i="3"/>
  <c r="P54" i="3"/>
  <c r="Q54" i="3"/>
  <c r="R54" i="3"/>
  <c r="S54" i="3"/>
  <c r="T54" i="3"/>
  <c r="V54" i="3"/>
  <c r="I55" i="3"/>
  <c r="J55" i="3"/>
  <c r="K55" i="3"/>
  <c r="L55" i="3"/>
  <c r="M55" i="3"/>
  <c r="N55" i="3"/>
  <c r="O55" i="3"/>
  <c r="P55" i="3"/>
  <c r="Q55" i="3"/>
  <c r="R55" i="3"/>
  <c r="S55" i="3"/>
  <c r="T55" i="3"/>
  <c r="V55" i="3"/>
  <c r="I56" i="3"/>
  <c r="J56" i="3"/>
  <c r="K56" i="3"/>
  <c r="L56" i="3"/>
  <c r="M56" i="3"/>
  <c r="N56" i="3"/>
  <c r="O56" i="3"/>
  <c r="P56" i="3"/>
  <c r="Q56" i="3"/>
  <c r="R56" i="3"/>
  <c r="S56" i="3"/>
  <c r="T56" i="3"/>
  <c r="V56" i="3"/>
  <c r="G58" i="3"/>
  <c r="I58" i="3"/>
  <c r="J58" i="3"/>
  <c r="K58" i="3"/>
  <c r="L58" i="3"/>
  <c r="M58" i="3"/>
  <c r="N58" i="3"/>
  <c r="O58" i="3"/>
  <c r="P58" i="3"/>
  <c r="Q58" i="3"/>
  <c r="R58" i="3"/>
  <c r="S58" i="3"/>
  <c r="T58" i="3"/>
  <c r="V58" i="3"/>
  <c r="S61" i="3"/>
  <c r="T61" i="3"/>
  <c r="V61" i="3"/>
  <c r="V62" i="3"/>
  <c r="V63" i="3"/>
  <c r="G65" i="3"/>
  <c r="I65" i="3"/>
  <c r="J65" i="3"/>
  <c r="K65" i="3"/>
  <c r="L65" i="3"/>
  <c r="M65" i="3"/>
  <c r="N65" i="3"/>
  <c r="O65" i="3"/>
  <c r="P65" i="3"/>
  <c r="Q65" i="3"/>
  <c r="R65" i="3"/>
  <c r="S65" i="3"/>
  <c r="T65" i="3"/>
  <c r="V65" i="3"/>
  <c r="G67" i="3"/>
  <c r="I67" i="3"/>
  <c r="J67" i="3"/>
  <c r="K67" i="3"/>
  <c r="L67" i="3"/>
  <c r="M67" i="3"/>
  <c r="N67" i="3"/>
  <c r="O67" i="3"/>
  <c r="P67" i="3"/>
  <c r="Q67" i="3"/>
  <c r="R67" i="3"/>
  <c r="S67" i="3"/>
  <c r="T67" i="3"/>
  <c r="V67" i="3"/>
  <c r="A70" i="3"/>
</calcChain>
</file>

<file path=xl/comments1.xml><?xml version="1.0" encoding="utf-8"?>
<comments xmlns="http://schemas.openxmlformats.org/spreadsheetml/2006/main">
  <authors>
    <author>jfiscus</author>
  </authors>
  <commentList>
    <comment ref="G11" authorId="0" shapeId="0">
      <text>
        <r>
          <rPr>
            <b/>
            <sz val="8"/>
            <color indexed="81"/>
            <rFont val="Tahoma"/>
          </rPr>
          <t>jfiscus:</t>
        </r>
        <r>
          <rPr>
            <sz val="8"/>
            <color indexed="81"/>
            <rFont val="Tahoma"/>
          </rPr>
          <t xml:space="preserve">
incl. Costs from 2000</t>
        </r>
      </text>
    </comment>
  </commentList>
</comments>
</file>

<file path=xl/comments2.xml><?xml version="1.0" encoding="utf-8"?>
<comments xmlns="http://schemas.openxmlformats.org/spreadsheetml/2006/main">
  <authors>
    <author>jfiscus</author>
  </authors>
  <commentList>
    <comment ref="G11" authorId="0" shapeId="0">
      <text>
        <r>
          <rPr>
            <b/>
            <sz val="8"/>
            <color indexed="81"/>
            <rFont val="Tahoma"/>
          </rPr>
          <t>jfiscus:</t>
        </r>
        <r>
          <rPr>
            <sz val="8"/>
            <color indexed="81"/>
            <rFont val="Tahoma"/>
          </rPr>
          <t xml:space="preserve">
incl. Costs from 2000</t>
        </r>
      </text>
    </comment>
  </commentList>
</comments>
</file>

<file path=xl/comments3.xml><?xml version="1.0" encoding="utf-8"?>
<comments xmlns="http://schemas.openxmlformats.org/spreadsheetml/2006/main">
  <authors>
    <author>jfiscus</author>
  </authors>
  <commentList>
    <comment ref="G11" authorId="0" shapeId="0">
      <text>
        <r>
          <rPr>
            <b/>
            <sz val="8"/>
            <color indexed="81"/>
            <rFont val="Tahoma"/>
          </rPr>
          <t>jfiscus:</t>
        </r>
        <r>
          <rPr>
            <sz val="8"/>
            <color indexed="81"/>
            <rFont val="Tahoma"/>
          </rPr>
          <t xml:space="preserve">
incl. Costs from 2000</t>
        </r>
      </text>
    </comment>
  </commentList>
</comments>
</file>

<file path=xl/sharedStrings.xml><?xml version="1.0" encoding="utf-8"?>
<sst xmlns="http://schemas.openxmlformats.org/spreadsheetml/2006/main" count="312" uniqueCount="78">
  <si>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</si>
  <si>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</si>
  <si>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</si>
  <si>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</si>
  <si>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</si>
  <si>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</si>
  <si>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</si>
  <si>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</si>
  <si>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</si>
  <si>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</si>
  <si>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</si>
  <si>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</si>
  <si>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</si>
  <si>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2001 Projects</t>
  </si>
  <si>
    <t>NORTHERN NATURAL GAS</t>
  </si>
  <si>
    <t>2002 - 2003 OPERATING &amp; STRATEGIC PLAN</t>
  </si>
  <si>
    <t>DEPRECIATION FROM CAPITAL - COMMERCIAL GROUP</t>
  </si>
  <si>
    <t>Project Description</t>
  </si>
  <si>
    <t xml:space="preserve">Koch C &amp; D Line Expansion </t>
  </si>
  <si>
    <t>Contract</t>
  </si>
  <si>
    <t>Term</t>
  </si>
  <si>
    <t>In-Service</t>
  </si>
  <si>
    <t>Date</t>
  </si>
  <si>
    <t>in Years</t>
  </si>
  <si>
    <t>Total</t>
  </si>
  <si>
    <t>Project</t>
  </si>
  <si>
    <t>Cost</t>
  </si>
  <si>
    <t xml:space="preserve">Peak Day 2000 </t>
  </si>
  <si>
    <t>Wisconsin Gas Capital Pool</t>
  </si>
  <si>
    <t>Utilicorp Priority Markets</t>
  </si>
  <si>
    <t>MUD - CIAC</t>
  </si>
  <si>
    <t>Capital Pool</t>
  </si>
  <si>
    <t xml:space="preserve">     Faribault / Northfield Branch.Sale</t>
  </si>
  <si>
    <t xml:space="preserve">     Omaha TBS # 6</t>
  </si>
  <si>
    <t xml:space="preserve">     Lyons Treater Plant</t>
  </si>
  <si>
    <t xml:space="preserve">     UCU Priority Markets</t>
  </si>
  <si>
    <t xml:space="preserve">     Ida Co. Ethanol (Galva)</t>
  </si>
  <si>
    <t xml:space="preserve">     Lyons #1 EFM</t>
  </si>
  <si>
    <t>Alliant Capital Pool</t>
  </si>
  <si>
    <t xml:space="preserve">     Bunge Heater</t>
  </si>
  <si>
    <t xml:space="preserve">     Heartland Corn</t>
  </si>
  <si>
    <t xml:space="preserve">     Sioux Center Ethanol Plant</t>
  </si>
  <si>
    <t xml:space="preserve">     Winnebago # 1</t>
  </si>
  <si>
    <t xml:space="preserve">     St. Michael # 2</t>
  </si>
  <si>
    <t xml:space="preserve">     Cenex - Harvest States</t>
  </si>
  <si>
    <t xml:space="preserve">     Anoka # 1</t>
  </si>
  <si>
    <t xml:space="preserve">     Remaining Pool Amount</t>
  </si>
  <si>
    <t>2002 Projects</t>
  </si>
  <si>
    <t>Discretionary Pool</t>
  </si>
  <si>
    <t>Cunningham Wells</t>
  </si>
  <si>
    <t>Tall Corn Ethanol Plant</t>
  </si>
  <si>
    <t>Little Sioux Ethanol Plant</t>
  </si>
  <si>
    <t>Automate Storage Book</t>
  </si>
  <si>
    <t>Belleville Compression</t>
  </si>
  <si>
    <t>NNG / WG TBS</t>
  </si>
  <si>
    <t>Exxon / Mobil</t>
  </si>
  <si>
    <t>MUD - Relocation of Omaha #1</t>
  </si>
  <si>
    <t>MUD - 84th Street TBS Mods</t>
  </si>
  <si>
    <t>LaCrosse Branchline Expansion</t>
  </si>
  <si>
    <t>Tivoli Land Purchase</t>
  </si>
  <si>
    <t>Tariff Software</t>
  </si>
  <si>
    <t>Rate Case Software</t>
  </si>
  <si>
    <t>Form 567 Solftware</t>
  </si>
  <si>
    <t>NNG Partial Cycle FDD</t>
  </si>
  <si>
    <t>Computer Blanket</t>
  </si>
  <si>
    <t>Omaha Office - Carpet Replacement</t>
  </si>
  <si>
    <t>Total 2001 Projects</t>
  </si>
  <si>
    <t>Total 2002 Projects</t>
  </si>
  <si>
    <t>Total of 2001 &amp; 2002</t>
  </si>
  <si>
    <t>2003 Projects</t>
  </si>
  <si>
    <t>Total 2003 Projects</t>
  </si>
  <si>
    <t>Total of 2001, 2002, &amp; 2003</t>
  </si>
  <si>
    <t>N</t>
  </si>
  <si>
    <t>D</t>
  </si>
  <si>
    <t>Disc. or</t>
  </si>
  <si>
    <t>Non-</t>
  </si>
  <si>
    <t>Disc.</t>
  </si>
  <si>
    <t>Revised to take out Rev. Manage.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</si>
</sst>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6" formatCode="_(&quot;$&quot;* #,##0_);_(&quot;$&quot;* \(#,##0\);_(&quot;$&quot;* &quot;-&quot;??_);_(@_)"/>
    <numFmt numFmtId="179" formatCode="&quot;$&quot;0000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7">
    <xf numFmtId="0" fontId="0" fillId="0" borderId="0" xfId="0"/>
    <xf numFmtId="179" fontId="3" fillId="0" borderId="0" xfId="0" applyNumberFormat="1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0" fillId="0" borderId="0" xfId="0" applyAlignment="1">
      <alignment horizontal="centerContinuous"/>
    </xf>
    <xf numFmtId="166" fontId="6" fillId="0" borderId="0" xfId="1" applyNumberFormat="1" applyFont="1"/>
    <xf numFmtId="0" fontId="0" fillId="0" borderId="0" xfId="0" applyAlignment="1">
      <alignment horizontal="right"/>
    </xf>
    <xf numFmtId="166" fontId="0" fillId="0" borderId="0" xfId="0" applyNumberFormat="1"/>
    <xf numFmtId="0" fontId="5" fillId="0" borderId="0" xfId="0" quotePrefix="1" applyFont="1"/>
    <xf numFmtId="0" fontId="5" fillId="0" borderId="1" xfId="0" applyFont="1" applyBorder="1"/>
    <xf numFmtId="0" fontId="1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0" fillId="0" borderId="0" xfId="0" applyNumberFormat="1"/>
    <xf numFmtId="0" fontId="1" fillId="0" borderId="0" xfId="0" applyFont="1" applyBorder="1" applyAlignment="1">
      <alignment horizontal="centerContinuous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6" fontId="0" fillId="0" borderId="0" xfId="0" applyNumberFormat="1"/>
    <xf numFmtId="0" fontId="3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6" fontId="5" fillId="0" borderId="0" xfId="0" applyNumberFormat="1" applyFont="1"/>
    <xf numFmtId="0" fontId="10" fillId="0" borderId="0" xfId="0" applyFont="1" applyBorder="1"/>
    <xf numFmtId="0" fontId="7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38"/>
  <sheetViews>
    <sheetView tabSelected="1" workbookViewId="0">
      <pane xSplit="3" ySplit="7" topLeftCell="O32" activePane="bottomRight" state="frozen"/>
      <selection pane="topRight" activeCell="D1" sqref="D1"/>
      <selection pane="bottomLeft" activeCell="A8" sqref="A8"/>
      <selection pane="bottomRight" activeCell="A2" sqref="A2:U2"/>
    </sheetView>
  </sheetViews>
  <sheetFormatPr defaultRowHeight="13.2" x14ac:dyDescent="0.25"/>
  <cols>
    <col min="1" max="1" width="34" customWidth="1"/>
    <col min="2" max="2" width="8" customWidth="1"/>
    <col min="3" max="3" width="8.44140625" customWidth="1"/>
    <col min="4" max="4" width="2.6640625" customWidth="1"/>
    <col min="5" max="5" width="10" customWidth="1"/>
    <col min="6" max="6" width="2.6640625" customWidth="1"/>
    <col min="7" max="7" width="14.44140625" customWidth="1"/>
    <col min="8" max="8" width="2.6640625" customWidth="1"/>
    <col min="9" max="9" width="11.33203125" customWidth="1"/>
    <col min="10" max="16" width="11.6640625" customWidth="1"/>
    <col min="17" max="17" width="12.33203125" customWidth="1"/>
    <col min="18" max="20" width="11.6640625" customWidth="1"/>
    <col min="21" max="21" width="2.5546875" customWidth="1"/>
    <col min="22" max="22" width="12.88671875" customWidth="1"/>
    <col min="23" max="23" width="12.44140625" customWidth="1"/>
    <col min="24" max="24" width="12" customWidth="1"/>
  </cols>
  <sheetData>
    <row r="1" spans="1:22" ht="22.8" x14ac:dyDescent="0.4">
      <c r="A1" s="26" t="s">
        <v>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"/>
    </row>
    <row r="2" spans="1:22" ht="22.8" x14ac:dyDescent="0.4">
      <c r="A2" s="26" t="s">
        <v>15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"/>
    </row>
    <row r="3" spans="1:22" ht="22.8" x14ac:dyDescent="0.4">
      <c r="A3" s="26" t="s">
        <v>16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"/>
    </row>
    <row r="4" spans="1:22" ht="21" x14ac:dyDescent="0.4">
      <c r="A4" s="22">
        <v>2001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5" t="s">
        <v>77</v>
      </c>
      <c r="B5" s="14" t="s">
        <v>74</v>
      </c>
      <c r="C5" s="15" t="s">
        <v>19</v>
      </c>
      <c r="D5" s="4"/>
      <c r="E5" s="3"/>
      <c r="F5" s="3"/>
      <c r="G5" s="3" t="s">
        <v>24</v>
      </c>
      <c r="H5" s="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9"/>
      <c r="V5" s="20"/>
    </row>
    <row r="6" spans="1:22" x14ac:dyDescent="0.25">
      <c r="A6" s="14"/>
      <c r="B6" s="14" t="s">
        <v>75</v>
      </c>
      <c r="C6" s="15" t="s">
        <v>20</v>
      </c>
      <c r="D6" s="4"/>
      <c r="E6" s="3" t="s">
        <v>21</v>
      </c>
      <c r="F6" s="3"/>
      <c r="G6" s="3" t="s">
        <v>25</v>
      </c>
      <c r="H6" s="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20"/>
    </row>
    <row r="7" spans="1:22" x14ac:dyDescent="0.25">
      <c r="A7" s="11" t="s">
        <v>17</v>
      </c>
      <c r="B7" s="11" t="s">
        <v>76</v>
      </c>
      <c r="C7" s="16" t="s">
        <v>23</v>
      </c>
      <c r="D7" s="4"/>
      <c r="E7" s="16" t="s">
        <v>22</v>
      </c>
      <c r="F7" s="3"/>
      <c r="G7" s="16" t="s">
        <v>26</v>
      </c>
      <c r="H7" s="3"/>
      <c r="I7" s="12" t="s">
        <v>0</v>
      </c>
      <c r="J7" s="12" t="s">
        <v>1</v>
      </c>
      <c r="K7" s="12" t="s">
        <v>2</v>
      </c>
      <c r="L7" s="12" t="s">
        <v>3</v>
      </c>
      <c r="M7" s="12" t="s">
        <v>4</v>
      </c>
      <c r="N7" s="12" t="s">
        <v>5</v>
      </c>
      <c r="O7" s="12" t="s">
        <v>6</v>
      </c>
      <c r="P7" s="12" t="s">
        <v>7</v>
      </c>
      <c r="Q7" s="12" t="s">
        <v>8</v>
      </c>
      <c r="R7" s="12" t="s">
        <v>9</v>
      </c>
      <c r="S7" s="12" t="s">
        <v>10</v>
      </c>
      <c r="T7" s="12" t="s">
        <v>11</v>
      </c>
      <c r="U7" s="5"/>
      <c r="V7" s="13" t="s">
        <v>12</v>
      </c>
    </row>
    <row r="8" spans="1:22" ht="6" customHeight="1" x14ac:dyDescent="0.25">
      <c r="C8" s="6"/>
      <c r="D8" s="6"/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x14ac:dyDescent="0.25">
      <c r="A9" s="10" t="s">
        <v>13</v>
      </c>
      <c r="B9" s="10"/>
      <c r="V9" s="9"/>
    </row>
    <row r="11" spans="1:22" x14ac:dyDescent="0.25">
      <c r="A11" t="s">
        <v>18</v>
      </c>
      <c r="B11" t="s">
        <v>73</v>
      </c>
      <c r="C11">
        <v>5</v>
      </c>
      <c r="E11" s="17">
        <v>37196</v>
      </c>
      <c r="G11" s="21">
        <v>9795000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f>(+$G$11/$C11)/12</f>
        <v>163250</v>
      </c>
      <c r="T11" s="21">
        <f>(+$G$11/$C11)/12</f>
        <v>163250</v>
      </c>
      <c r="V11" s="21">
        <f>SUM(I11:U11)</f>
        <v>326500</v>
      </c>
    </row>
    <row r="12" spans="1:22" x14ac:dyDescent="0.25">
      <c r="A12" t="s">
        <v>27</v>
      </c>
      <c r="B12" t="s">
        <v>73</v>
      </c>
      <c r="C12">
        <v>10</v>
      </c>
      <c r="E12" s="17">
        <v>37196</v>
      </c>
      <c r="G12" s="21">
        <v>1500000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f>(+$G12/$C12)/12</f>
        <v>12500</v>
      </c>
      <c r="T12" s="21">
        <f>(+$G12/$C12)/12</f>
        <v>12500</v>
      </c>
      <c r="V12" s="21">
        <f t="shared" ref="V12:V31" si="0">SUM(I12:U12)</f>
        <v>25000</v>
      </c>
    </row>
    <row r="13" spans="1:22" x14ac:dyDescent="0.25">
      <c r="A13" t="s">
        <v>28</v>
      </c>
      <c r="B13" t="s">
        <v>72</v>
      </c>
      <c r="C13">
        <v>3</v>
      </c>
      <c r="E13" s="17">
        <v>37196</v>
      </c>
      <c r="G13" s="21">
        <v>670000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V13" s="21">
        <f t="shared" si="0"/>
        <v>0</v>
      </c>
    </row>
    <row r="14" spans="1:22" x14ac:dyDescent="0.25">
      <c r="A14" t="s">
        <v>38</v>
      </c>
      <c r="B14" t="s">
        <v>72</v>
      </c>
      <c r="C14">
        <v>5</v>
      </c>
      <c r="E14" s="17">
        <v>37196</v>
      </c>
      <c r="G14" s="21">
        <v>420000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V14" s="21">
        <f t="shared" si="0"/>
        <v>0</v>
      </c>
    </row>
    <row r="15" spans="1:22" x14ac:dyDescent="0.25">
      <c r="A15" t="s">
        <v>29</v>
      </c>
      <c r="B15" t="s">
        <v>72</v>
      </c>
      <c r="C15">
        <v>5</v>
      </c>
      <c r="E15" s="17">
        <v>37196</v>
      </c>
      <c r="G15" s="21">
        <v>800000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V15" s="21">
        <f t="shared" si="0"/>
        <v>0</v>
      </c>
    </row>
    <row r="16" spans="1:22" x14ac:dyDescent="0.25">
      <c r="A16" t="s">
        <v>30</v>
      </c>
      <c r="B16" t="s">
        <v>72</v>
      </c>
      <c r="C16">
        <v>15</v>
      </c>
      <c r="E16" s="17">
        <v>37256</v>
      </c>
      <c r="G16" s="21">
        <v>200000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V16" s="21">
        <f t="shared" si="0"/>
        <v>0</v>
      </c>
    </row>
    <row r="17" spans="1:22" x14ac:dyDescent="0.25">
      <c r="A17" t="s">
        <v>31</v>
      </c>
      <c r="G17" s="21"/>
      <c r="V17" s="21"/>
    </row>
    <row r="18" spans="1:22" x14ac:dyDescent="0.25">
      <c r="A18" t="s">
        <v>32</v>
      </c>
      <c r="B18" t="s">
        <v>73</v>
      </c>
      <c r="C18">
        <v>1</v>
      </c>
      <c r="E18" s="17">
        <v>37043</v>
      </c>
      <c r="G18" s="21">
        <v>187000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f t="shared" ref="N18:T19" si="1">(+$G18/$C18)/12</f>
        <v>15583.333333333334</v>
      </c>
      <c r="O18" s="21">
        <f t="shared" si="1"/>
        <v>15583.333333333334</v>
      </c>
      <c r="P18" s="21">
        <f t="shared" si="1"/>
        <v>15583.333333333334</v>
      </c>
      <c r="Q18" s="21">
        <f t="shared" si="1"/>
        <v>15583.333333333334</v>
      </c>
      <c r="R18" s="21">
        <f t="shared" si="1"/>
        <v>15583.333333333334</v>
      </c>
      <c r="S18" s="21">
        <f t="shared" si="1"/>
        <v>15583.333333333334</v>
      </c>
      <c r="T18" s="21">
        <f t="shared" si="1"/>
        <v>15583.333333333334</v>
      </c>
      <c r="V18" s="21">
        <f t="shared" si="0"/>
        <v>109083.33333333333</v>
      </c>
    </row>
    <row r="19" spans="1:22" x14ac:dyDescent="0.25">
      <c r="A19" t="s">
        <v>33</v>
      </c>
      <c r="B19" t="s">
        <v>73</v>
      </c>
      <c r="C19">
        <v>1</v>
      </c>
      <c r="E19" s="17">
        <v>37043</v>
      </c>
      <c r="G19" s="21">
        <v>127000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f t="shared" si="1"/>
        <v>10583.333333333334</v>
      </c>
      <c r="O19" s="21">
        <f t="shared" si="1"/>
        <v>10583.333333333334</v>
      </c>
      <c r="P19" s="21">
        <f t="shared" si="1"/>
        <v>10583.333333333334</v>
      </c>
      <c r="Q19" s="21">
        <f t="shared" si="1"/>
        <v>10583.333333333334</v>
      </c>
      <c r="R19" s="21">
        <f t="shared" si="1"/>
        <v>10583.333333333334</v>
      </c>
      <c r="S19" s="21">
        <f t="shared" si="1"/>
        <v>10583.333333333334</v>
      </c>
      <c r="T19" s="21">
        <f t="shared" si="1"/>
        <v>10583.333333333334</v>
      </c>
      <c r="V19" s="21">
        <f t="shared" si="0"/>
        <v>74083.333333333343</v>
      </c>
    </row>
    <row r="20" spans="1:22" x14ac:dyDescent="0.25">
      <c r="A20" t="s">
        <v>34</v>
      </c>
      <c r="B20" t="s">
        <v>73</v>
      </c>
      <c r="C20">
        <v>1</v>
      </c>
      <c r="E20" s="17">
        <v>37077</v>
      </c>
      <c r="G20" s="21">
        <v>770000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f t="shared" ref="O20:T21" si="2">(+$G20/$C20)/12</f>
        <v>64166.666666666664</v>
      </c>
      <c r="P20" s="21">
        <f t="shared" si="2"/>
        <v>64166.666666666664</v>
      </c>
      <c r="Q20" s="21">
        <f t="shared" si="2"/>
        <v>64166.666666666664</v>
      </c>
      <c r="R20" s="21">
        <f t="shared" si="2"/>
        <v>64166.666666666664</v>
      </c>
      <c r="S20" s="21">
        <f t="shared" si="2"/>
        <v>64166.666666666664</v>
      </c>
      <c r="T20" s="21">
        <f t="shared" si="2"/>
        <v>64166.666666666664</v>
      </c>
      <c r="V20" s="21">
        <f t="shared" si="0"/>
        <v>385000</v>
      </c>
    </row>
    <row r="21" spans="1:22" x14ac:dyDescent="0.25">
      <c r="A21" t="s">
        <v>35</v>
      </c>
      <c r="B21" t="s">
        <v>73</v>
      </c>
      <c r="C21">
        <v>5</v>
      </c>
      <c r="E21" s="17">
        <v>37043</v>
      </c>
      <c r="G21" s="21">
        <v>82500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f>(+$G21/$C21)/12</f>
        <v>1375</v>
      </c>
      <c r="O21" s="21">
        <f t="shared" si="2"/>
        <v>1375</v>
      </c>
      <c r="P21" s="21">
        <f t="shared" si="2"/>
        <v>1375</v>
      </c>
      <c r="Q21" s="21">
        <f t="shared" si="2"/>
        <v>1375</v>
      </c>
      <c r="R21" s="21">
        <f t="shared" si="2"/>
        <v>1375</v>
      </c>
      <c r="S21" s="21">
        <f t="shared" si="2"/>
        <v>1375</v>
      </c>
      <c r="T21" s="21">
        <f t="shared" si="2"/>
        <v>1375</v>
      </c>
      <c r="V21" s="21">
        <f t="shared" si="0"/>
        <v>9625</v>
      </c>
    </row>
    <row r="22" spans="1:22" x14ac:dyDescent="0.25">
      <c r="A22" t="s">
        <v>36</v>
      </c>
      <c r="B22" t="s">
        <v>73</v>
      </c>
      <c r="C22">
        <v>7</v>
      </c>
      <c r="E22" s="17">
        <v>37196</v>
      </c>
      <c r="G22" s="21">
        <v>355000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f t="shared" ref="S22:T31" si="3">(+$G22/$C22)/12</f>
        <v>4226.1904761904761</v>
      </c>
      <c r="T22" s="21">
        <f t="shared" si="3"/>
        <v>4226.1904761904761</v>
      </c>
      <c r="V22" s="21">
        <f t="shared" si="0"/>
        <v>8452.3809523809523</v>
      </c>
    </row>
    <row r="23" spans="1:22" x14ac:dyDescent="0.25">
      <c r="A23" t="s">
        <v>37</v>
      </c>
      <c r="B23" t="s">
        <v>73</v>
      </c>
      <c r="C23">
        <v>5</v>
      </c>
      <c r="E23" s="17">
        <v>37196</v>
      </c>
      <c r="G23" s="21">
        <v>27041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f t="shared" si="3"/>
        <v>450.68333333333334</v>
      </c>
      <c r="T23" s="21">
        <f t="shared" si="3"/>
        <v>450.68333333333334</v>
      </c>
      <c r="V23" s="21">
        <f t="shared" si="0"/>
        <v>901.36666666666667</v>
      </c>
    </row>
    <row r="24" spans="1:22" x14ac:dyDescent="0.25">
      <c r="A24" t="s">
        <v>39</v>
      </c>
      <c r="B24" t="s">
        <v>73</v>
      </c>
      <c r="C24">
        <v>2</v>
      </c>
      <c r="E24" s="17">
        <v>37104</v>
      </c>
      <c r="G24" s="21">
        <v>82000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f t="shared" ref="P24:R25" si="4">(+$G24/$C24)/12</f>
        <v>3416.6666666666665</v>
      </c>
      <c r="Q24" s="21">
        <f t="shared" si="4"/>
        <v>3416.6666666666665</v>
      </c>
      <c r="R24" s="21">
        <f t="shared" si="4"/>
        <v>3416.6666666666665</v>
      </c>
      <c r="S24" s="21">
        <f t="shared" si="3"/>
        <v>3416.6666666666665</v>
      </c>
      <c r="T24" s="21">
        <f t="shared" si="3"/>
        <v>3416.6666666666665</v>
      </c>
      <c r="V24" s="21">
        <f t="shared" si="0"/>
        <v>17083.333333333332</v>
      </c>
    </row>
    <row r="25" spans="1:22" x14ac:dyDescent="0.25">
      <c r="A25" t="s">
        <v>40</v>
      </c>
      <c r="B25" t="s">
        <v>73</v>
      </c>
      <c r="C25">
        <v>1</v>
      </c>
      <c r="E25" s="17">
        <v>37073</v>
      </c>
      <c r="G25" s="21">
        <v>132000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f>(+$G25/$C25)/12</f>
        <v>11000</v>
      </c>
      <c r="P25" s="21">
        <f t="shared" si="4"/>
        <v>11000</v>
      </c>
      <c r="Q25" s="21">
        <f t="shared" si="4"/>
        <v>11000</v>
      </c>
      <c r="R25" s="21">
        <f t="shared" si="4"/>
        <v>11000</v>
      </c>
      <c r="S25" s="21">
        <f t="shared" si="3"/>
        <v>11000</v>
      </c>
      <c r="T25" s="21">
        <f t="shared" si="3"/>
        <v>11000</v>
      </c>
      <c r="V25" s="21">
        <f t="shared" si="0"/>
        <v>66000</v>
      </c>
    </row>
    <row r="26" spans="1:22" x14ac:dyDescent="0.25">
      <c r="A26" t="s">
        <v>41</v>
      </c>
      <c r="B26" t="s">
        <v>73</v>
      </c>
      <c r="C26">
        <v>10</v>
      </c>
      <c r="E26" s="17">
        <v>37135</v>
      </c>
      <c r="G26" s="21">
        <v>60000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f>(+$G26/$C26)/12</f>
        <v>500</v>
      </c>
      <c r="R26" s="21">
        <f>(+$G26/$C26)/12</f>
        <v>500</v>
      </c>
      <c r="S26" s="21">
        <f t="shared" si="3"/>
        <v>500</v>
      </c>
      <c r="T26" s="21">
        <f t="shared" si="3"/>
        <v>500</v>
      </c>
      <c r="V26" s="21">
        <f t="shared" si="0"/>
        <v>2000</v>
      </c>
    </row>
    <row r="27" spans="1:22" x14ac:dyDescent="0.25">
      <c r="A27" t="s">
        <v>42</v>
      </c>
      <c r="B27" t="s">
        <v>73</v>
      </c>
      <c r="C27">
        <v>4</v>
      </c>
      <c r="E27" s="17">
        <v>37165</v>
      </c>
      <c r="G27" s="21">
        <v>120800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f>(+$G27/$C27)/12</f>
        <v>2516.6666666666665</v>
      </c>
      <c r="S27" s="21">
        <f t="shared" si="3"/>
        <v>2516.6666666666665</v>
      </c>
      <c r="T27" s="21">
        <f t="shared" si="3"/>
        <v>2516.6666666666665</v>
      </c>
      <c r="V27" s="21">
        <f t="shared" si="0"/>
        <v>7550</v>
      </c>
    </row>
    <row r="28" spans="1:22" x14ac:dyDescent="0.25">
      <c r="A28" t="s">
        <v>43</v>
      </c>
      <c r="B28" t="s">
        <v>73</v>
      </c>
      <c r="C28">
        <v>2</v>
      </c>
      <c r="E28" s="17">
        <v>37196</v>
      </c>
      <c r="G28" s="21">
        <v>215000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f t="shared" si="3"/>
        <v>8958.3333333333339</v>
      </c>
      <c r="T28" s="21">
        <f t="shared" si="3"/>
        <v>8958.3333333333339</v>
      </c>
      <c r="V28" s="21">
        <f t="shared" si="0"/>
        <v>17916.666666666668</v>
      </c>
    </row>
    <row r="29" spans="1:22" x14ac:dyDescent="0.25">
      <c r="A29" t="s">
        <v>44</v>
      </c>
      <c r="B29" t="s">
        <v>73</v>
      </c>
      <c r="C29">
        <v>8</v>
      </c>
      <c r="E29" s="17">
        <v>37196</v>
      </c>
      <c r="G29" s="21">
        <v>275000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f t="shared" si="3"/>
        <v>2864.5833333333335</v>
      </c>
      <c r="T29" s="21">
        <f t="shared" si="3"/>
        <v>2864.5833333333335</v>
      </c>
      <c r="V29" s="21">
        <f t="shared" si="0"/>
        <v>5729.166666666667</v>
      </c>
    </row>
    <row r="30" spans="1:22" x14ac:dyDescent="0.25">
      <c r="A30" t="s">
        <v>45</v>
      </c>
      <c r="B30" t="s">
        <v>73</v>
      </c>
      <c r="C30">
        <v>6</v>
      </c>
      <c r="E30" s="17">
        <v>37196</v>
      </c>
      <c r="G30" s="21">
        <v>199000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f t="shared" si="3"/>
        <v>2763.8888888888887</v>
      </c>
      <c r="T30" s="21">
        <f t="shared" si="3"/>
        <v>2763.8888888888887</v>
      </c>
      <c r="V30" s="21">
        <f t="shared" si="0"/>
        <v>5527.7777777777774</v>
      </c>
    </row>
    <row r="31" spans="1:22" x14ac:dyDescent="0.25">
      <c r="A31" t="s">
        <v>46</v>
      </c>
      <c r="B31" t="s">
        <v>73</v>
      </c>
      <c r="C31">
        <v>5</v>
      </c>
      <c r="E31" s="17">
        <v>37196</v>
      </c>
      <c r="G31" s="21">
        <v>2914205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f t="shared" si="3"/>
        <v>48570.083333333336</v>
      </c>
      <c r="T31" s="21">
        <f t="shared" si="3"/>
        <v>48570.083333333336</v>
      </c>
      <c r="V31" s="21">
        <f t="shared" si="0"/>
        <v>97140.166666666672</v>
      </c>
    </row>
    <row r="32" spans="1:22" x14ac:dyDescent="0.25">
      <c r="E32" s="17"/>
      <c r="G32" s="21"/>
    </row>
    <row r="33" spans="1:22" x14ac:dyDescent="0.25">
      <c r="A33" s="23" t="s">
        <v>66</v>
      </c>
      <c r="G33" s="24">
        <f>SUM(G11:G31)</f>
        <v>18931546</v>
      </c>
      <c r="H33" s="4"/>
      <c r="I33" s="24">
        <f>SUM(I11:I31)</f>
        <v>0</v>
      </c>
      <c r="J33" s="24">
        <f t="shared" ref="J33:T33" si="5">SUM(J11:J31)</f>
        <v>0</v>
      </c>
      <c r="K33" s="24">
        <f t="shared" si="5"/>
        <v>0</v>
      </c>
      <c r="L33" s="24">
        <f t="shared" si="5"/>
        <v>0</v>
      </c>
      <c r="M33" s="24">
        <f t="shared" si="5"/>
        <v>0</v>
      </c>
      <c r="N33" s="24">
        <f t="shared" si="5"/>
        <v>27541.666666666668</v>
      </c>
      <c r="O33" s="24">
        <f t="shared" si="5"/>
        <v>102708.33333333333</v>
      </c>
      <c r="P33" s="24">
        <f t="shared" si="5"/>
        <v>106125</v>
      </c>
      <c r="Q33" s="24">
        <f t="shared" si="5"/>
        <v>106625</v>
      </c>
      <c r="R33" s="24">
        <f t="shared" si="5"/>
        <v>109141.66666666667</v>
      </c>
      <c r="S33" s="24">
        <f t="shared" si="5"/>
        <v>352725.42936507938</v>
      </c>
      <c r="T33" s="24">
        <f t="shared" si="5"/>
        <v>352725.42936507938</v>
      </c>
      <c r="U33" s="4"/>
      <c r="V33" s="24">
        <f>SUM(I33:U33)</f>
        <v>1157592.5253968255</v>
      </c>
    </row>
    <row r="38" spans="1:22" x14ac:dyDescent="0.25">
      <c r="A38" t="str">
        <f ca="1">CELL("filename")</f>
        <v>P:\Marketing\MKTANALY\02 Capital\[Depr_by_month_wo _RM_wo_ratecase.xls]2002</v>
      </c>
    </row>
  </sheetData>
  <mergeCells count="3">
    <mergeCell ref="A1:U1"/>
    <mergeCell ref="A2:U2"/>
    <mergeCell ref="A3:U3"/>
  </mergeCells>
  <phoneticPr fontId="0" type="noConversion"/>
  <printOptions headings="1" gridLines="1"/>
  <pageMargins left="0.25" right="0.25" top="0" bottom="0" header="0.5" footer="0.5"/>
  <pageSetup scale="56" orientation="landscape" horizontalDpi="4294967292" verticalDpi="300" r:id="rId1"/>
  <headerFooter alignWithMargins="0">
    <oddFooter>&amp;L&amp;F
&amp;A
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workbookViewId="0">
      <pane xSplit="3" ySplit="7" topLeftCell="Q8" activePane="bottomRight" state="frozen"/>
      <selection pane="topRight" activeCell="D1" sqref="D1"/>
      <selection pane="bottomLeft" activeCell="A8" sqref="A8"/>
      <selection pane="bottomRight" activeCell="S14" sqref="S14"/>
    </sheetView>
  </sheetViews>
  <sheetFormatPr defaultRowHeight="13.2" x14ac:dyDescent="0.25"/>
  <cols>
    <col min="1" max="1" width="34" customWidth="1"/>
    <col min="2" max="2" width="8" customWidth="1"/>
    <col min="3" max="3" width="8.44140625" customWidth="1"/>
    <col min="4" max="4" width="2.6640625" customWidth="1"/>
    <col min="5" max="5" width="10" customWidth="1"/>
    <col min="6" max="6" width="2.6640625" customWidth="1"/>
    <col min="7" max="7" width="14.44140625" customWidth="1"/>
    <col min="8" max="8" width="2.6640625" customWidth="1"/>
    <col min="9" max="9" width="11.33203125" customWidth="1"/>
    <col min="10" max="16" width="11.6640625" customWidth="1"/>
    <col min="17" max="17" width="12.33203125" customWidth="1"/>
    <col min="18" max="20" width="11.6640625" customWidth="1"/>
    <col min="21" max="21" width="2.5546875" customWidth="1"/>
    <col min="22" max="22" width="12.88671875" customWidth="1"/>
    <col min="23" max="23" width="12.44140625" customWidth="1"/>
    <col min="24" max="24" width="12" customWidth="1"/>
  </cols>
  <sheetData>
    <row r="1" spans="1:22" ht="22.8" x14ac:dyDescent="0.4">
      <c r="A1" s="26" t="s">
        <v>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"/>
    </row>
    <row r="2" spans="1:22" ht="22.8" x14ac:dyDescent="0.4">
      <c r="A2" s="26" t="s">
        <v>15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"/>
    </row>
    <row r="3" spans="1:22" ht="22.8" x14ac:dyDescent="0.4">
      <c r="A3" s="26" t="s">
        <v>16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"/>
    </row>
    <row r="4" spans="1:22" ht="21" x14ac:dyDescent="0.4">
      <c r="A4" s="22">
        <v>2002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14"/>
      <c r="B5" s="14" t="s">
        <v>74</v>
      </c>
      <c r="C5" s="15" t="s">
        <v>19</v>
      </c>
      <c r="D5" s="4"/>
      <c r="E5" s="3"/>
      <c r="F5" s="3"/>
      <c r="G5" s="3" t="s">
        <v>24</v>
      </c>
      <c r="H5" s="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9"/>
      <c r="V5" s="20"/>
    </row>
    <row r="6" spans="1:22" x14ac:dyDescent="0.25">
      <c r="A6" s="14"/>
      <c r="B6" s="14" t="s">
        <v>75</v>
      </c>
      <c r="C6" s="15" t="s">
        <v>20</v>
      </c>
      <c r="D6" s="4"/>
      <c r="E6" s="3" t="s">
        <v>21</v>
      </c>
      <c r="F6" s="3"/>
      <c r="G6" s="3" t="s">
        <v>25</v>
      </c>
      <c r="H6" s="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20"/>
    </row>
    <row r="7" spans="1:22" x14ac:dyDescent="0.25">
      <c r="A7" s="11" t="s">
        <v>17</v>
      </c>
      <c r="B7" s="11" t="s">
        <v>76</v>
      </c>
      <c r="C7" s="16" t="s">
        <v>23</v>
      </c>
      <c r="D7" s="4"/>
      <c r="E7" s="16" t="s">
        <v>22</v>
      </c>
      <c r="F7" s="3"/>
      <c r="G7" s="16" t="s">
        <v>26</v>
      </c>
      <c r="H7" s="3"/>
      <c r="I7" s="12" t="s">
        <v>0</v>
      </c>
      <c r="J7" s="12" t="s">
        <v>1</v>
      </c>
      <c r="K7" s="12" t="s">
        <v>2</v>
      </c>
      <c r="L7" s="12" t="s">
        <v>3</v>
      </c>
      <c r="M7" s="12" t="s">
        <v>4</v>
      </c>
      <c r="N7" s="12" t="s">
        <v>5</v>
      </c>
      <c r="O7" s="12" t="s">
        <v>6</v>
      </c>
      <c r="P7" s="12" t="s">
        <v>7</v>
      </c>
      <c r="Q7" s="12" t="s">
        <v>8</v>
      </c>
      <c r="R7" s="12" t="s">
        <v>9</v>
      </c>
      <c r="S7" s="12" t="s">
        <v>10</v>
      </c>
      <c r="T7" s="12" t="s">
        <v>11</v>
      </c>
      <c r="U7" s="5"/>
      <c r="V7" s="13" t="s">
        <v>12</v>
      </c>
    </row>
    <row r="8" spans="1:22" ht="6" customHeight="1" x14ac:dyDescent="0.25">
      <c r="C8" s="6"/>
      <c r="D8" s="6"/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x14ac:dyDescent="0.25">
      <c r="A9" s="10" t="s">
        <v>13</v>
      </c>
      <c r="B9" s="10"/>
      <c r="V9" s="9"/>
    </row>
    <row r="11" spans="1:22" x14ac:dyDescent="0.25">
      <c r="A11" t="s">
        <v>18</v>
      </c>
      <c r="B11" t="s">
        <v>73</v>
      </c>
      <c r="C11">
        <v>5</v>
      </c>
      <c r="E11" s="17">
        <v>37196</v>
      </c>
      <c r="G11" s="21">
        <v>9795000</v>
      </c>
      <c r="I11" s="21">
        <f t="shared" ref="I11:R11" si="0">(+$G$11/$C11)/12</f>
        <v>163250</v>
      </c>
      <c r="J11" s="21">
        <f t="shared" si="0"/>
        <v>163250</v>
      </c>
      <c r="K11" s="21">
        <f t="shared" si="0"/>
        <v>163250</v>
      </c>
      <c r="L11" s="21">
        <f t="shared" si="0"/>
        <v>163250</v>
      </c>
      <c r="M11" s="21">
        <f t="shared" si="0"/>
        <v>163250</v>
      </c>
      <c r="N11" s="21">
        <f t="shared" si="0"/>
        <v>163250</v>
      </c>
      <c r="O11" s="21">
        <f t="shared" si="0"/>
        <v>163250</v>
      </c>
      <c r="P11" s="21">
        <f t="shared" si="0"/>
        <v>163250</v>
      </c>
      <c r="Q11" s="21">
        <f t="shared" si="0"/>
        <v>163250</v>
      </c>
      <c r="R11" s="21">
        <f t="shared" si="0"/>
        <v>163250</v>
      </c>
      <c r="S11" s="21">
        <f>(+$G$11/$C11)/12</f>
        <v>163250</v>
      </c>
      <c r="T11" s="21">
        <f>(+$G$11/$C11)/12</f>
        <v>163250</v>
      </c>
      <c r="V11" s="21">
        <f t="shared" ref="V11:V16" si="1">SUM(I11:U11)</f>
        <v>1959000</v>
      </c>
    </row>
    <row r="12" spans="1:22" x14ac:dyDescent="0.25">
      <c r="A12" t="s">
        <v>27</v>
      </c>
      <c r="B12" t="s">
        <v>73</v>
      </c>
      <c r="C12">
        <v>10</v>
      </c>
      <c r="E12" s="17">
        <v>37196</v>
      </c>
      <c r="G12" s="21">
        <v>1500000</v>
      </c>
      <c r="I12" s="21">
        <f t="shared" ref="I12:T12" si="2">(+$G12/$C12)/12</f>
        <v>12500</v>
      </c>
      <c r="J12" s="21">
        <f t="shared" si="2"/>
        <v>12500</v>
      </c>
      <c r="K12" s="21">
        <f t="shared" si="2"/>
        <v>12500</v>
      </c>
      <c r="L12" s="21">
        <f t="shared" si="2"/>
        <v>12500</v>
      </c>
      <c r="M12" s="21">
        <f t="shared" si="2"/>
        <v>12500</v>
      </c>
      <c r="N12" s="21">
        <f t="shared" si="2"/>
        <v>12500</v>
      </c>
      <c r="O12" s="21">
        <f t="shared" si="2"/>
        <v>12500</v>
      </c>
      <c r="P12" s="21">
        <f t="shared" si="2"/>
        <v>12500</v>
      </c>
      <c r="Q12" s="21">
        <f t="shared" si="2"/>
        <v>12500</v>
      </c>
      <c r="R12" s="21">
        <f t="shared" si="2"/>
        <v>12500</v>
      </c>
      <c r="S12" s="21">
        <f t="shared" si="2"/>
        <v>12500</v>
      </c>
      <c r="T12" s="21">
        <f t="shared" si="2"/>
        <v>12500</v>
      </c>
      <c r="V12" s="21">
        <f t="shared" si="1"/>
        <v>150000</v>
      </c>
    </row>
    <row r="13" spans="1:22" x14ac:dyDescent="0.25">
      <c r="A13" t="s">
        <v>28</v>
      </c>
      <c r="B13" t="s">
        <v>72</v>
      </c>
      <c r="C13">
        <v>3</v>
      </c>
      <c r="E13" s="17">
        <v>37196</v>
      </c>
      <c r="G13" s="21">
        <v>670000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V13" s="21">
        <f t="shared" si="1"/>
        <v>0</v>
      </c>
    </row>
    <row r="14" spans="1:22" x14ac:dyDescent="0.25">
      <c r="A14" t="s">
        <v>38</v>
      </c>
      <c r="B14" t="s">
        <v>72</v>
      </c>
      <c r="C14">
        <v>5</v>
      </c>
      <c r="E14" s="17">
        <v>37196</v>
      </c>
      <c r="G14" s="21">
        <v>420000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V14" s="21">
        <f t="shared" si="1"/>
        <v>0</v>
      </c>
    </row>
    <row r="15" spans="1:22" x14ac:dyDescent="0.25">
      <c r="A15" t="s">
        <v>29</v>
      </c>
      <c r="B15" t="s">
        <v>72</v>
      </c>
      <c r="C15">
        <v>5</v>
      </c>
      <c r="E15" s="17">
        <v>37196</v>
      </c>
      <c r="G15" s="21">
        <v>800000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V15" s="21">
        <f t="shared" si="1"/>
        <v>0</v>
      </c>
    </row>
    <row r="16" spans="1:22" x14ac:dyDescent="0.25">
      <c r="A16" t="s">
        <v>30</v>
      </c>
      <c r="B16" t="s">
        <v>72</v>
      </c>
      <c r="C16">
        <v>15</v>
      </c>
      <c r="E16" s="17">
        <v>37256</v>
      </c>
      <c r="G16" s="21">
        <v>200000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V16" s="21">
        <f t="shared" si="1"/>
        <v>0</v>
      </c>
    </row>
    <row r="17" spans="1:22" x14ac:dyDescent="0.25">
      <c r="A17" t="s">
        <v>31</v>
      </c>
      <c r="G17" s="21"/>
      <c r="V17" s="21"/>
    </row>
    <row r="18" spans="1:22" x14ac:dyDescent="0.25">
      <c r="A18" t="s">
        <v>32</v>
      </c>
      <c r="B18" t="s">
        <v>73</v>
      </c>
      <c r="C18">
        <v>1</v>
      </c>
      <c r="E18" s="17">
        <v>37043</v>
      </c>
      <c r="G18" s="21">
        <v>187000</v>
      </c>
      <c r="I18" s="21">
        <f t="shared" ref="I18:R31" si="3">(+$G18/$C18)/12</f>
        <v>15583.333333333334</v>
      </c>
      <c r="J18" s="21">
        <f t="shared" si="3"/>
        <v>15583.333333333334</v>
      </c>
      <c r="K18" s="21">
        <f t="shared" si="3"/>
        <v>15583.333333333334</v>
      </c>
      <c r="L18" s="21">
        <f t="shared" si="3"/>
        <v>15583.333333333334</v>
      </c>
      <c r="M18" s="21">
        <f t="shared" si="3"/>
        <v>15583.333333333334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V18" s="21">
        <f t="shared" ref="V18:V31" si="4">SUM(I18:U18)</f>
        <v>77916.666666666672</v>
      </c>
    </row>
    <row r="19" spans="1:22" x14ac:dyDescent="0.25">
      <c r="A19" t="s">
        <v>33</v>
      </c>
      <c r="B19" t="s">
        <v>73</v>
      </c>
      <c r="C19">
        <v>1</v>
      </c>
      <c r="E19" s="17">
        <v>37043</v>
      </c>
      <c r="G19" s="21">
        <v>127000</v>
      </c>
      <c r="I19" s="21">
        <f t="shared" si="3"/>
        <v>10583.333333333334</v>
      </c>
      <c r="J19" s="21">
        <f t="shared" si="3"/>
        <v>10583.333333333334</v>
      </c>
      <c r="K19" s="21">
        <f t="shared" si="3"/>
        <v>10583.333333333334</v>
      </c>
      <c r="L19" s="21">
        <f t="shared" si="3"/>
        <v>10583.333333333334</v>
      </c>
      <c r="M19" s="21">
        <f t="shared" si="3"/>
        <v>10583.333333333334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V19" s="21">
        <f t="shared" si="4"/>
        <v>52916.666666666672</v>
      </c>
    </row>
    <row r="20" spans="1:22" x14ac:dyDescent="0.25">
      <c r="A20" t="s">
        <v>34</v>
      </c>
      <c r="B20" t="s">
        <v>73</v>
      </c>
      <c r="C20">
        <v>1</v>
      </c>
      <c r="E20" s="17">
        <v>37077</v>
      </c>
      <c r="G20" s="21">
        <v>770000</v>
      </c>
      <c r="I20" s="21">
        <f t="shared" si="3"/>
        <v>64166.666666666664</v>
      </c>
      <c r="J20" s="21">
        <f t="shared" si="3"/>
        <v>64166.666666666664</v>
      </c>
      <c r="K20" s="21">
        <f t="shared" si="3"/>
        <v>64166.666666666664</v>
      </c>
      <c r="L20" s="21">
        <f t="shared" si="3"/>
        <v>64166.666666666664</v>
      </c>
      <c r="M20" s="21">
        <f t="shared" si="3"/>
        <v>64166.666666666664</v>
      </c>
      <c r="N20" s="21">
        <f t="shared" si="3"/>
        <v>64166.666666666664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V20" s="21">
        <f t="shared" si="4"/>
        <v>385000</v>
      </c>
    </row>
    <row r="21" spans="1:22" x14ac:dyDescent="0.25">
      <c r="A21" t="s">
        <v>35</v>
      </c>
      <c r="B21" t="s">
        <v>73</v>
      </c>
      <c r="C21">
        <v>5</v>
      </c>
      <c r="E21" s="17">
        <v>37043</v>
      </c>
      <c r="G21" s="21">
        <v>82500</v>
      </c>
      <c r="I21" s="21">
        <f t="shared" si="3"/>
        <v>1375</v>
      </c>
      <c r="J21" s="21">
        <f t="shared" si="3"/>
        <v>1375</v>
      </c>
      <c r="K21" s="21">
        <f t="shared" si="3"/>
        <v>1375</v>
      </c>
      <c r="L21" s="21">
        <f t="shared" si="3"/>
        <v>1375</v>
      </c>
      <c r="M21" s="21">
        <f t="shared" si="3"/>
        <v>1375</v>
      </c>
      <c r="N21" s="21">
        <f t="shared" si="3"/>
        <v>1375</v>
      </c>
      <c r="O21" s="21">
        <f t="shared" ref="O21:T21" si="5">(+$G21/$C21)/12</f>
        <v>1375</v>
      </c>
      <c r="P21" s="21">
        <f t="shared" si="5"/>
        <v>1375</v>
      </c>
      <c r="Q21" s="21">
        <f t="shared" si="5"/>
        <v>1375</v>
      </c>
      <c r="R21" s="21">
        <f t="shared" si="5"/>
        <v>1375</v>
      </c>
      <c r="S21" s="21">
        <f t="shared" si="5"/>
        <v>1375</v>
      </c>
      <c r="T21" s="21">
        <f t="shared" si="5"/>
        <v>1375</v>
      </c>
      <c r="V21" s="21">
        <f t="shared" si="4"/>
        <v>16500</v>
      </c>
    </row>
    <row r="22" spans="1:22" x14ac:dyDescent="0.25">
      <c r="A22" t="s">
        <v>36</v>
      </c>
      <c r="B22" t="s">
        <v>73</v>
      </c>
      <c r="C22">
        <v>7</v>
      </c>
      <c r="E22" s="17">
        <v>37196</v>
      </c>
      <c r="G22" s="21">
        <v>355000</v>
      </c>
      <c r="I22" s="21">
        <f t="shared" si="3"/>
        <v>4226.1904761904761</v>
      </c>
      <c r="J22" s="21">
        <f t="shared" si="3"/>
        <v>4226.1904761904761</v>
      </c>
      <c r="K22" s="21">
        <f t="shared" si="3"/>
        <v>4226.1904761904761</v>
      </c>
      <c r="L22" s="21">
        <f t="shared" si="3"/>
        <v>4226.1904761904761</v>
      </c>
      <c r="M22" s="21">
        <f t="shared" si="3"/>
        <v>4226.1904761904761</v>
      </c>
      <c r="N22" s="21">
        <f t="shared" si="3"/>
        <v>4226.1904761904761</v>
      </c>
      <c r="O22" s="21">
        <f t="shared" si="3"/>
        <v>4226.1904761904761</v>
      </c>
      <c r="P22" s="21">
        <f t="shared" si="3"/>
        <v>4226.1904761904761</v>
      </c>
      <c r="Q22" s="21">
        <f t="shared" si="3"/>
        <v>4226.1904761904761</v>
      </c>
      <c r="R22" s="21">
        <f t="shared" si="3"/>
        <v>4226.1904761904761</v>
      </c>
      <c r="S22" s="21">
        <f t="shared" ref="S22:T31" si="6">(+$G22/$C22)/12</f>
        <v>4226.1904761904761</v>
      </c>
      <c r="T22" s="21">
        <f t="shared" si="6"/>
        <v>4226.1904761904761</v>
      </c>
      <c r="V22" s="21">
        <f t="shared" si="4"/>
        <v>50714.285714285703</v>
      </c>
    </row>
    <row r="23" spans="1:22" x14ac:dyDescent="0.25">
      <c r="A23" t="s">
        <v>37</v>
      </c>
      <c r="B23" t="s">
        <v>73</v>
      </c>
      <c r="C23">
        <v>5</v>
      </c>
      <c r="E23" s="17">
        <v>37196</v>
      </c>
      <c r="G23" s="21">
        <v>27041</v>
      </c>
      <c r="I23" s="21">
        <f t="shared" si="3"/>
        <v>450.68333333333334</v>
      </c>
      <c r="J23" s="21">
        <f t="shared" si="3"/>
        <v>450.68333333333334</v>
      </c>
      <c r="K23" s="21">
        <f t="shared" si="3"/>
        <v>450.68333333333334</v>
      </c>
      <c r="L23" s="21">
        <f t="shared" si="3"/>
        <v>450.68333333333334</v>
      </c>
      <c r="M23" s="21">
        <f t="shared" si="3"/>
        <v>450.68333333333334</v>
      </c>
      <c r="N23" s="21">
        <f t="shared" si="3"/>
        <v>450.68333333333334</v>
      </c>
      <c r="O23" s="21">
        <f t="shared" si="3"/>
        <v>450.68333333333334</v>
      </c>
      <c r="P23" s="21">
        <f t="shared" si="3"/>
        <v>450.68333333333334</v>
      </c>
      <c r="Q23" s="21">
        <f t="shared" si="3"/>
        <v>450.68333333333334</v>
      </c>
      <c r="R23" s="21">
        <f t="shared" si="3"/>
        <v>450.68333333333334</v>
      </c>
      <c r="S23" s="21">
        <f t="shared" si="6"/>
        <v>450.68333333333334</v>
      </c>
      <c r="T23" s="21">
        <f t="shared" si="6"/>
        <v>450.68333333333334</v>
      </c>
      <c r="V23" s="21">
        <f t="shared" si="4"/>
        <v>5408.2</v>
      </c>
    </row>
    <row r="24" spans="1:22" x14ac:dyDescent="0.25">
      <c r="A24" t="s">
        <v>39</v>
      </c>
      <c r="B24" t="s">
        <v>73</v>
      </c>
      <c r="C24">
        <v>2</v>
      </c>
      <c r="E24" s="17">
        <v>37104</v>
      </c>
      <c r="G24" s="21">
        <v>82000</v>
      </c>
      <c r="I24" s="21">
        <f t="shared" si="3"/>
        <v>3416.6666666666665</v>
      </c>
      <c r="J24" s="21">
        <f t="shared" si="3"/>
        <v>3416.6666666666665</v>
      </c>
      <c r="K24" s="21">
        <f t="shared" si="3"/>
        <v>3416.6666666666665</v>
      </c>
      <c r="L24" s="21">
        <f t="shared" si="3"/>
        <v>3416.6666666666665</v>
      </c>
      <c r="M24" s="21">
        <f t="shared" si="3"/>
        <v>3416.6666666666665</v>
      </c>
      <c r="N24" s="21">
        <f t="shared" si="3"/>
        <v>3416.6666666666665</v>
      </c>
      <c r="O24" s="21">
        <f t="shared" si="3"/>
        <v>3416.6666666666665</v>
      </c>
      <c r="P24" s="21">
        <f t="shared" ref="P24:R27" si="7">(+$G24/$C24)/12</f>
        <v>3416.6666666666665</v>
      </c>
      <c r="Q24" s="21">
        <f t="shared" si="7"/>
        <v>3416.6666666666665</v>
      </c>
      <c r="R24" s="21">
        <f t="shared" si="7"/>
        <v>3416.6666666666665</v>
      </c>
      <c r="S24" s="21">
        <f t="shared" si="6"/>
        <v>3416.6666666666665</v>
      </c>
      <c r="T24" s="21">
        <f t="shared" si="6"/>
        <v>3416.6666666666665</v>
      </c>
      <c r="V24" s="21">
        <f t="shared" si="4"/>
        <v>41000</v>
      </c>
    </row>
    <row r="25" spans="1:22" x14ac:dyDescent="0.25">
      <c r="A25" t="s">
        <v>40</v>
      </c>
      <c r="B25" t="s">
        <v>73</v>
      </c>
      <c r="C25">
        <v>1</v>
      </c>
      <c r="E25" s="17">
        <v>37073</v>
      </c>
      <c r="G25" s="21">
        <v>132000</v>
      </c>
      <c r="I25" s="21">
        <f t="shared" si="3"/>
        <v>11000</v>
      </c>
      <c r="J25" s="21">
        <f t="shared" si="3"/>
        <v>11000</v>
      </c>
      <c r="K25" s="21">
        <f t="shared" si="3"/>
        <v>11000</v>
      </c>
      <c r="L25" s="21">
        <f t="shared" si="3"/>
        <v>11000</v>
      </c>
      <c r="M25" s="21">
        <f t="shared" si="3"/>
        <v>11000</v>
      </c>
      <c r="N25" s="21">
        <f t="shared" si="3"/>
        <v>11000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V25" s="21">
        <f t="shared" si="4"/>
        <v>66000</v>
      </c>
    </row>
    <row r="26" spans="1:22" x14ac:dyDescent="0.25">
      <c r="A26" t="s">
        <v>41</v>
      </c>
      <c r="B26" t="s">
        <v>73</v>
      </c>
      <c r="C26">
        <v>10</v>
      </c>
      <c r="E26" s="17">
        <v>37135</v>
      </c>
      <c r="G26" s="21">
        <v>60000</v>
      </c>
      <c r="I26" s="21">
        <f t="shared" si="3"/>
        <v>500</v>
      </c>
      <c r="J26" s="21">
        <f t="shared" si="3"/>
        <v>500</v>
      </c>
      <c r="K26" s="21">
        <f t="shared" si="3"/>
        <v>500</v>
      </c>
      <c r="L26" s="21">
        <f t="shared" si="3"/>
        <v>500</v>
      </c>
      <c r="M26" s="21">
        <f t="shared" si="3"/>
        <v>500</v>
      </c>
      <c r="N26" s="21">
        <f t="shared" si="3"/>
        <v>500</v>
      </c>
      <c r="O26" s="21">
        <f t="shared" si="3"/>
        <v>500</v>
      </c>
      <c r="P26" s="21">
        <f t="shared" si="7"/>
        <v>500</v>
      </c>
      <c r="Q26" s="21">
        <f>(+$G26/$C26)/12</f>
        <v>500</v>
      </c>
      <c r="R26" s="21">
        <f>(+$G26/$C26)/12</f>
        <v>500</v>
      </c>
      <c r="S26" s="21">
        <f t="shared" si="6"/>
        <v>500</v>
      </c>
      <c r="T26" s="21">
        <f t="shared" si="6"/>
        <v>500</v>
      </c>
      <c r="V26" s="21">
        <f t="shared" si="4"/>
        <v>6000</v>
      </c>
    </row>
    <row r="27" spans="1:22" x14ac:dyDescent="0.25">
      <c r="A27" t="s">
        <v>42</v>
      </c>
      <c r="B27" t="s">
        <v>73</v>
      </c>
      <c r="C27">
        <v>4</v>
      </c>
      <c r="E27" s="17">
        <v>37165</v>
      </c>
      <c r="G27" s="21">
        <v>120800</v>
      </c>
      <c r="I27" s="21">
        <f t="shared" si="3"/>
        <v>2516.6666666666665</v>
      </c>
      <c r="J27" s="21">
        <f t="shared" si="3"/>
        <v>2516.6666666666665</v>
      </c>
      <c r="K27" s="21">
        <f t="shared" si="3"/>
        <v>2516.6666666666665</v>
      </c>
      <c r="L27" s="21">
        <f t="shared" si="3"/>
        <v>2516.6666666666665</v>
      </c>
      <c r="M27" s="21">
        <f t="shared" si="3"/>
        <v>2516.6666666666665</v>
      </c>
      <c r="N27" s="21">
        <f t="shared" si="3"/>
        <v>2516.6666666666665</v>
      </c>
      <c r="O27" s="21">
        <f t="shared" si="3"/>
        <v>2516.6666666666665</v>
      </c>
      <c r="P27" s="21">
        <f t="shared" si="7"/>
        <v>2516.6666666666665</v>
      </c>
      <c r="Q27" s="21">
        <f t="shared" si="7"/>
        <v>2516.6666666666665</v>
      </c>
      <c r="R27" s="21">
        <f>(+$G27/$C27)/12</f>
        <v>2516.6666666666665</v>
      </c>
      <c r="S27" s="21">
        <f t="shared" si="6"/>
        <v>2516.6666666666665</v>
      </c>
      <c r="T27" s="21">
        <f t="shared" si="6"/>
        <v>2516.6666666666665</v>
      </c>
      <c r="V27" s="21">
        <f t="shared" si="4"/>
        <v>30200.000000000004</v>
      </c>
    </row>
    <row r="28" spans="1:22" x14ac:dyDescent="0.25">
      <c r="A28" t="s">
        <v>43</v>
      </c>
      <c r="B28" t="s">
        <v>73</v>
      </c>
      <c r="C28">
        <v>2</v>
      </c>
      <c r="E28" s="17">
        <v>37196</v>
      </c>
      <c r="G28" s="21">
        <v>215000</v>
      </c>
      <c r="I28" s="21">
        <f t="shared" si="3"/>
        <v>8958.3333333333339</v>
      </c>
      <c r="J28" s="21">
        <f t="shared" si="3"/>
        <v>8958.3333333333339</v>
      </c>
      <c r="K28" s="21">
        <f t="shared" si="3"/>
        <v>8958.3333333333339</v>
      </c>
      <c r="L28" s="21">
        <f t="shared" si="3"/>
        <v>8958.3333333333339</v>
      </c>
      <c r="M28" s="21">
        <f t="shared" si="3"/>
        <v>8958.3333333333339</v>
      </c>
      <c r="N28" s="21">
        <f t="shared" si="3"/>
        <v>8958.3333333333339</v>
      </c>
      <c r="O28" s="21">
        <f t="shared" si="3"/>
        <v>8958.3333333333339</v>
      </c>
      <c r="P28" s="21">
        <f t="shared" si="3"/>
        <v>8958.3333333333339</v>
      </c>
      <c r="Q28" s="21">
        <f t="shared" si="3"/>
        <v>8958.3333333333339</v>
      </c>
      <c r="R28" s="21">
        <f t="shared" si="3"/>
        <v>8958.3333333333339</v>
      </c>
      <c r="S28" s="21">
        <f t="shared" si="6"/>
        <v>8958.3333333333339</v>
      </c>
      <c r="T28" s="21">
        <f t="shared" si="6"/>
        <v>8958.3333333333339</v>
      </c>
      <c r="V28" s="21">
        <f t="shared" si="4"/>
        <v>107499.99999999999</v>
      </c>
    </row>
    <row r="29" spans="1:22" x14ac:dyDescent="0.25">
      <c r="A29" t="s">
        <v>44</v>
      </c>
      <c r="B29" t="s">
        <v>73</v>
      </c>
      <c r="C29">
        <v>8</v>
      </c>
      <c r="E29" s="17">
        <v>37196</v>
      </c>
      <c r="G29" s="21">
        <v>275000</v>
      </c>
      <c r="I29" s="21">
        <f t="shared" si="3"/>
        <v>2864.5833333333335</v>
      </c>
      <c r="J29" s="21">
        <f t="shared" si="3"/>
        <v>2864.5833333333335</v>
      </c>
      <c r="K29" s="21">
        <f t="shared" si="3"/>
        <v>2864.5833333333335</v>
      </c>
      <c r="L29" s="21">
        <f t="shared" si="3"/>
        <v>2864.5833333333335</v>
      </c>
      <c r="M29" s="21">
        <f t="shared" si="3"/>
        <v>2864.5833333333335</v>
      </c>
      <c r="N29" s="21">
        <f t="shared" si="3"/>
        <v>2864.5833333333335</v>
      </c>
      <c r="O29" s="21">
        <f t="shared" si="3"/>
        <v>2864.5833333333335</v>
      </c>
      <c r="P29" s="21">
        <f t="shared" si="3"/>
        <v>2864.5833333333335</v>
      </c>
      <c r="Q29" s="21">
        <f t="shared" si="3"/>
        <v>2864.5833333333335</v>
      </c>
      <c r="R29" s="21">
        <f t="shared" si="3"/>
        <v>2864.5833333333335</v>
      </c>
      <c r="S29" s="21">
        <f t="shared" si="6"/>
        <v>2864.5833333333335</v>
      </c>
      <c r="T29" s="21">
        <f t="shared" si="6"/>
        <v>2864.5833333333335</v>
      </c>
      <c r="V29" s="21">
        <f t="shared" si="4"/>
        <v>34374.999999999993</v>
      </c>
    </row>
    <row r="30" spans="1:22" x14ac:dyDescent="0.25">
      <c r="A30" t="s">
        <v>45</v>
      </c>
      <c r="B30" t="s">
        <v>73</v>
      </c>
      <c r="C30">
        <v>6</v>
      </c>
      <c r="E30" s="17">
        <v>37196</v>
      </c>
      <c r="G30" s="21">
        <v>199000</v>
      </c>
      <c r="I30" s="21">
        <f t="shared" si="3"/>
        <v>2763.8888888888887</v>
      </c>
      <c r="J30" s="21">
        <f t="shared" si="3"/>
        <v>2763.8888888888887</v>
      </c>
      <c r="K30" s="21">
        <f t="shared" si="3"/>
        <v>2763.8888888888887</v>
      </c>
      <c r="L30" s="21">
        <f t="shared" si="3"/>
        <v>2763.8888888888887</v>
      </c>
      <c r="M30" s="21">
        <f t="shared" si="3"/>
        <v>2763.8888888888887</v>
      </c>
      <c r="N30" s="21">
        <f t="shared" si="3"/>
        <v>2763.8888888888887</v>
      </c>
      <c r="O30" s="21">
        <f t="shared" si="3"/>
        <v>2763.8888888888887</v>
      </c>
      <c r="P30" s="21">
        <f t="shared" si="3"/>
        <v>2763.8888888888887</v>
      </c>
      <c r="Q30" s="21">
        <f t="shared" si="3"/>
        <v>2763.8888888888887</v>
      </c>
      <c r="R30" s="21">
        <f t="shared" si="3"/>
        <v>2763.8888888888887</v>
      </c>
      <c r="S30" s="21">
        <f t="shared" si="6"/>
        <v>2763.8888888888887</v>
      </c>
      <c r="T30" s="21">
        <f t="shared" si="6"/>
        <v>2763.8888888888887</v>
      </c>
      <c r="V30" s="21">
        <f t="shared" si="4"/>
        <v>33166.666666666672</v>
      </c>
    </row>
    <row r="31" spans="1:22" x14ac:dyDescent="0.25">
      <c r="A31" t="s">
        <v>46</v>
      </c>
      <c r="B31" t="s">
        <v>73</v>
      </c>
      <c r="C31">
        <v>5</v>
      </c>
      <c r="E31" s="17">
        <v>37196</v>
      </c>
      <c r="G31" s="21">
        <v>2914205</v>
      </c>
      <c r="I31" s="21">
        <f t="shared" si="3"/>
        <v>48570.083333333336</v>
      </c>
      <c r="J31" s="21">
        <f t="shared" si="3"/>
        <v>48570.083333333336</v>
      </c>
      <c r="K31" s="21">
        <f t="shared" si="3"/>
        <v>48570.083333333336</v>
      </c>
      <c r="L31" s="21">
        <f t="shared" si="3"/>
        <v>48570.083333333336</v>
      </c>
      <c r="M31" s="21">
        <f t="shared" si="3"/>
        <v>48570.083333333336</v>
      </c>
      <c r="N31" s="21">
        <f t="shared" si="3"/>
        <v>48570.083333333336</v>
      </c>
      <c r="O31" s="21">
        <f t="shared" si="3"/>
        <v>48570.083333333336</v>
      </c>
      <c r="P31" s="21">
        <f t="shared" si="3"/>
        <v>48570.083333333336</v>
      </c>
      <c r="Q31" s="21">
        <f t="shared" si="3"/>
        <v>48570.083333333336</v>
      </c>
      <c r="R31" s="21">
        <f t="shared" si="3"/>
        <v>48570.083333333336</v>
      </c>
      <c r="S31" s="21">
        <f t="shared" si="6"/>
        <v>48570.083333333336</v>
      </c>
      <c r="T31" s="21">
        <f t="shared" si="6"/>
        <v>48570.083333333336</v>
      </c>
      <c r="V31" s="21">
        <f t="shared" si="4"/>
        <v>582841</v>
      </c>
    </row>
    <row r="32" spans="1:22" x14ac:dyDescent="0.25">
      <c r="E32" s="17"/>
      <c r="G32" s="21"/>
    </row>
    <row r="33" spans="1:22" x14ac:dyDescent="0.25">
      <c r="A33" s="8" t="s">
        <v>66</v>
      </c>
      <c r="G33" s="21">
        <f>SUM(G11:G31)</f>
        <v>18931546</v>
      </c>
      <c r="I33" s="21">
        <f t="shared" ref="I33:T33" si="8">SUM(I11:I31)</f>
        <v>352725.42936507938</v>
      </c>
      <c r="J33" s="21">
        <f t="shared" si="8"/>
        <v>352725.42936507938</v>
      </c>
      <c r="K33" s="21">
        <f t="shared" si="8"/>
        <v>352725.42936507938</v>
      </c>
      <c r="L33" s="21">
        <f t="shared" si="8"/>
        <v>352725.42936507938</v>
      </c>
      <c r="M33" s="21">
        <f t="shared" si="8"/>
        <v>352725.42936507938</v>
      </c>
      <c r="N33" s="21">
        <f t="shared" si="8"/>
        <v>326558.76269841258</v>
      </c>
      <c r="O33" s="21">
        <f t="shared" si="8"/>
        <v>251392.09603174601</v>
      </c>
      <c r="P33" s="21">
        <f t="shared" si="8"/>
        <v>251392.09603174601</v>
      </c>
      <c r="Q33" s="21">
        <f t="shared" si="8"/>
        <v>251392.09603174601</v>
      </c>
      <c r="R33" s="21">
        <f t="shared" si="8"/>
        <v>251392.09603174601</v>
      </c>
      <c r="S33" s="21">
        <f t="shared" si="8"/>
        <v>251392.09603174601</v>
      </c>
      <c r="T33" s="21">
        <f t="shared" si="8"/>
        <v>251392.09603174601</v>
      </c>
      <c r="V33" s="21">
        <f>SUM(I33:U33)</f>
        <v>3598538.4857142852</v>
      </c>
    </row>
    <row r="34" spans="1:22" x14ac:dyDescent="0.25">
      <c r="A34" s="10" t="s">
        <v>47</v>
      </c>
    </row>
    <row r="36" spans="1:22" x14ac:dyDescent="0.25">
      <c r="A36" t="s">
        <v>48</v>
      </c>
      <c r="B36" t="s">
        <v>73</v>
      </c>
      <c r="C36">
        <v>5</v>
      </c>
      <c r="E36" s="17">
        <v>37561</v>
      </c>
      <c r="G36" s="21">
        <v>15000000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f>(+$G36/$C36)/12</f>
        <v>250000</v>
      </c>
      <c r="T36" s="21">
        <f>(+$G36/$C36)/12</f>
        <v>250000</v>
      </c>
      <c r="V36" s="21">
        <f t="shared" ref="V36:V56" si="9">SUM(I36:U36)</f>
        <v>500000</v>
      </c>
    </row>
    <row r="37" spans="1:22" x14ac:dyDescent="0.25">
      <c r="A37" t="s">
        <v>49</v>
      </c>
      <c r="B37" t="s">
        <v>73</v>
      </c>
      <c r="C37">
        <v>6</v>
      </c>
      <c r="E37" s="17">
        <v>37621</v>
      </c>
      <c r="G37" s="21">
        <v>4700000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V37" s="21">
        <f t="shared" si="9"/>
        <v>0</v>
      </c>
    </row>
    <row r="38" spans="1:22" x14ac:dyDescent="0.25">
      <c r="A38" t="s">
        <v>50</v>
      </c>
      <c r="B38" t="s">
        <v>73</v>
      </c>
      <c r="C38">
        <v>6</v>
      </c>
      <c r="E38" s="17">
        <v>37561</v>
      </c>
      <c r="G38" s="21">
        <v>360000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f t="shared" ref="S38:T43" si="10">(+$G38/$C38)/12</f>
        <v>5000</v>
      </c>
      <c r="T38" s="21">
        <f t="shared" si="10"/>
        <v>5000</v>
      </c>
      <c r="V38" s="21">
        <f t="shared" si="9"/>
        <v>10000</v>
      </c>
    </row>
    <row r="39" spans="1:22" x14ac:dyDescent="0.25">
      <c r="A39" t="s">
        <v>51</v>
      </c>
      <c r="B39" t="s">
        <v>73</v>
      </c>
      <c r="C39">
        <v>6</v>
      </c>
      <c r="E39" s="17">
        <v>37561</v>
      </c>
      <c r="G39" s="21">
        <v>360000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f t="shared" si="10"/>
        <v>5000</v>
      </c>
      <c r="T39" s="21">
        <f t="shared" si="10"/>
        <v>5000</v>
      </c>
      <c r="V39" s="21">
        <f t="shared" si="9"/>
        <v>10000</v>
      </c>
    </row>
    <row r="40" spans="1:22" x14ac:dyDescent="0.25">
      <c r="A40" t="s">
        <v>52</v>
      </c>
      <c r="B40" t="s">
        <v>73</v>
      </c>
      <c r="C40">
        <v>5</v>
      </c>
      <c r="E40" s="17">
        <v>37408</v>
      </c>
      <c r="G40" s="21">
        <v>100000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f>(+$G40/$C40)/12</f>
        <v>1666.6666666666667</v>
      </c>
      <c r="O40" s="21">
        <f>(+$G40/$C40)/12</f>
        <v>1666.6666666666667</v>
      </c>
      <c r="P40" s="21">
        <f>(+$G40/$C40)/12</f>
        <v>1666.6666666666667</v>
      </c>
      <c r="Q40" s="21">
        <f>(+$G40/$C40)/12</f>
        <v>1666.6666666666667</v>
      </c>
      <c r="R40" s="21">
        <f>(+$G40/$C40)/12</f>
        <v>1666.6666666666667</v>
      </c>
      <c r="S40" s="21">
        <f t="shared" si="10"/>
        <v>1666.6666666666667</v>
      </c>
      <c r="T40" s="21">
        <f t="shared" si="10"/>
        <v>1666.6666666666667</v>
      </c>
      <c r="V40" s="21">
        <f t="shared" si="9"/>
        <v>11666.666666666666</v>
      </c>
    </row>
    <row r="41" spans="1:22" x14ac:dyDescent="0.25">
      <c r="A41" t="s">
        <v>65</v>
      </c>
      <c r="B41" t="s">
        <v>73</v>
      </c>
      <c r="C41">
        <v>5</v>
      </c>
      <c r="E41" s="17">
        <v>37437</v>
      </c>
      <c r="G41" s="21">
        <v>200000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f>(+$G41/$C41)/12</f>
        <v>3333.3333333333335</v>
      </c>
      <c r="P41" s="21">
        <f>(+$G41/$C41)/12</f>
        <v>3333.3333333333335</v>
      </c>
      <c r="Q41" s="21">
        <f>(+$G41/$C41)/12</f>
        <v>3333.3333333333335</v>
      </c>
      <c r="R41" s="21">
        <f>(+$G41/$C41)/12</f>
        <v>3333.3333333333335</v>
      </c>
      <c r="S41" s="21">
        <f t="shared" si="10"/>
        <v>3333.3333333333335</v>
      </c>
      <c r="T41" s="21">
        <f t="shared" si="10"/>
        <v>3333.3333333333335</v>
      </c>
      <c r="V41" s="21">
        <f t="shared" si="9"/>
        <v>20000</v>
      </c>
    </row>
    <row r="42" spans="1:22" x14ac:dyDescent="0.25">
      <c r="A42" t="s">
        <v>53</v>
      </c>
      <c r="B42" t="s">
        <v>73</v>
      </c>
      <c r="C42">
        <v>5</v>
      </c>
      <c r="E42" s="17">
        <v>37561</v>
      </c>
      <c r="G42" s="21">
        <v>2200000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f t="shared" si="10"/>
        <v>36666.666666666664</v>
      </c>
      <c r="T42" s="21">
        <f t="shared" si="10"/>
        <v>36666.666666666664</v>
      </c>
      <c r="V42" s="21">
        <f t="shared" si="9"/>
        <v>73333.333333333328</v>
      </c>
    </row>
    <row r="43" spans="1:22" x14ac:dyDescent="0.25">
      <c r="A43" t="s">
        <v>54</v>
      </c>
      <c r="B43" t="s">
        <v>73</v>
      </c>
      <c r="C43">
        <v>5</v>
      </c>
      <c r="E43" s="17">
        <v>37561</v>
      </c>
      <c r="G43" s="21">
        <v>300000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f t="shared" si="10"/>
        <v>5000</v>
      </c>
      <c r="T43" s="21">
        <f t="shared" si="10"/>
        <v>5000</v>
      </c>
      <c r="V43" s="21">
        <f t="shared" si="9"/>
        <v>10000</v>
      </c>
    </row>
    <row r="44" spans="1:22" x14ac:dyDescent="0.25">
      <c r="A44" t="s">
        <v>55</v>
      </c>
      <c r="B44" t="s">
        <v>72</v>
      </c>
      <c r="C44">
        <v>10</v>
      </c>
      <c r="E44" s="17">
        <v>37621</v>
      </c>
      <c r="G44" s="21">
        <v>3500000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V44" s="21">
        <f t="shared" si="9"/>
        <v>0</v>
      </c>
    </row>
    <row r="45" spans="1:22" x14ac:dyDescent="0.25">
      <c r="A45" t="s">
        <v>28</v>
      </c>
      <c r="B45" t="s">
        <v>72</v>
      </c>
      <c r="C45">
        <v>3</v>
      </c>
      <c r="E45" s="17">
        <v>37561</v>
      </c>
      <c r="G45" s="21">
        <v>300000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f t="shared" ref="S45:T49" si="11">(+$G45/$C45)/12</f>
        <v>8333.3333333333339</v>
      </c>
      <c r="T45" s="21">
        <f t="shared" si="11"/>
        <v>8333.3333333333339</v>
      </c>
      <c r="V45" s="21">
        <f t="shared" si="9"/>
        <v>16666.666666666668</v>
      </c>
    </row>
    <row r="46" spans="1:22" x14ac:dyDescent="0.25">
      <c r="A46" t="s">
        <v>29</v>
      </c>
      <c r="B46" t="s">
        <v>72</v>
      </c>
      <c r="C46">
        <v>5</v>
      </c>
      <c r="E46" s="17">
        <v>37561</v>
      </c>
      <c r="G46" s="21">
        <v>710000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f t="shared" si="11"/>
        <v>11833.333333333334</v>
      </c>
      <c r="T46" s="21">
        <f t="shared" si="11"/>
        <v>11833.333333333334</v>
      </c>
      <c r="V46" s="21">
        <f t="shared" si="9"/>
        <v>23666.666666666668</v>
      </c>
    </row>
    <row r="47" spans="1:22" x14ac:dyDescent="0.25">
      <c r="A47" t="s">
        <v>56</v>
      </c>
      <c r="B47" t="s">
        <v>72</v>
      </c>
      <c r="C47">
        <v>15</v>
      </c>
      <c r="E47" s="17">
        <v>37561</v>
      </c>
      <c r="G47" s="21">
        <v>5000000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  <c r="S47" s="21">
        <f t="shared" si="11"/>
        <v>27777.777777777777</v>
      </c>
      <c r="T47" s="21">
        <f t="shared" si="11"/>
        <v>27777.777777777777</v>
      </c>
      <c r="V47" s="21">
        <f t="shared" si="9"/>
        <v>55555.555555555555</v>
      </c>
    </row>
    <row r="48" spans="1:22" x14ac:dyDescent="0.25">
      <c r="A48" t="s">
        <v>57</v>
      </c>
      <c r="B48" t="s">
        <v>72</v>
      </c>
      <c r="C48">
        <v>15</v>
      </c>
      <c r="E48" s="17">
        <v>37561</v>
      </c>
      <c r="G48" s="21">
        <v>1250000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1">
        <f t="shared" si="11"/>
        <v>6944.4444444444443</v>
      </c>
      <c r="T48" s="21">
        <f t="shared" si="11"/>
        <v>6944.4444444444443</v>
      </c>
      <c r="V48" s="21">
        <f t="shared" si="9"/>
        <v>13888.888888888889</v>
      </c>
    </row>
    <row r="49" spans="1:22" x14ac:dyDescent="0.25">
      <c r="A49" t="s">
        <v>58</v>
      </c>
      <c r="B49" t="s">
        <v>73</v>
      </c>
      <c r="C49">
        <v>10</v>
      </c>
      <c r="E49" s="17">
        <v>37561</v>
      </c>
      <c r="G49" s="21">
        <v>110000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1">
        <f t="shared" si="11"/>
        <v>916.66666666666663</v>
      </c>
      <c r="T49" s="21">
        <f t="shared" si="11"/>
        <v>916.66666666666663</v>
      </c>
      <c r="V49" s="21">
        <f t="shared" si="9"/>
        <v>1833.3333333333333</v>
      </c>
    </row>
    <row r="50" spans="1:22" x14ac:dyDescent="0.25">
      <c r="A50" t="s">
        <v>30</v>
      </c>
      <c r="B50" t="s">
        <v>72</v>
      </c>
      <c r="C50">
        <v>15</v>
      </c>
      <c r="E50" s="17">
        <v>37621</v>
      </c>
      <c r="G50" s="21">
        <v>200000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V50" s="21">
        <f t="shared" si="9"/>
        <v>0</v>
      </c>
    </row>
    <row r="51" spans="1:22" x14ac:dyDescent="0.25">
      <c r="A51" t="s">
        <v>59</v>
      </c>
      <c r="B51" t="s">
        <v>73</v>
      </c>
      <c r="C51">
        <v>4</v>
      </c>
      <c r="E51" s="17">
        <v>37621</v>
      </c>
      <c r="G51" s="21">
        <v>40000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V51" s="21">
        <f t="shared" si="9"/>
        <v>0</v>
      </c>
    </row>
    <row r="52" spans="1:22" x14ac:dyDescent="0.25">
      <c r="A52" t="s">
        <v>60</v>
      </c>
      <c r="B52" t="s">
        <v>72</v>
      </c>
      <c r="C52">
        <v>5</v>
      </c>
      <c r="E52" s="17">
        <v>37621</v>
      </c>
      <c r="G52" s="21">
        <v>20000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V52" s="21">
        <f t="shared" si="9"/>
        <v>0</v>
      </c>
    </row>
    <row r="53" spans="1:22" x14ac:dyDescent="0.25">
      <c r="A53" t="s">
        <v>61</v>
      </c>
      <c r="B53" t="s">
        <v>72</v>
      </c>
      <c r="C53">
        <v>5</v>
      </c>
      <c r="E53" s="17">
        <v>37621</v>
      </c>
      <c r="G53" s="21">
        <v>110000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V53" s="21">
        <f t="shared" si="9"/>
        <v>0</v>
      </c>
    </row>
    <row r="54" spans="1:22" x14ac:dyDescent="0.25">
      <c r="A54" t="s">
        <v>62</v>
      </c>
      <c r="B54" t="s">
        <v>72</v>
      </c>
      <c r="C54">
        <v>5</v>
      </c>
      <c r="E54" s="17">
        <v>37346</v>
      </c>
      <c r="G54" s="21">
        <v>70000</v>
      </c>
      <c r="I54" s="21">
        <v>0</v>
      </c>
      <c r="J54" s="21">
        <v>0</v>
      </c>
      <c r="K54" s="21">
        <v>0</v>
      </c>
      <c r="L54" s="21">
        <f t="shared" ref="L54:T54" si="12">(+$G54/$C54)/12</f>
        <v>1166.6666666666667</v>
      </c>
      <c r="M54" s="21">
        <f t="shared" si="12"/>
        <v>1166.6666666666667</v>
      </c>
      <c r="N54" s="21">
        <f t="shared" si="12"/>
        <v>1166.6666666666667</v>
      </c>
      <c r="O54" s="21">
        <f t="shared" si="12"/>
        <v>1166.6666666666667</v>
      </c>
      <c r="P54" s="21">
        <f t="shared" si="12"/>
        <v>1166.6666666666667</v>
      </c>
      <c r="Q54" s="21">
        <f t="shared" si="12"/>
        <v>1166.6666666666667</v>
      </c>
      <c r="R54" s="21">
        <f t="shared" si="12"/>
        <v>1166.6666666666667</v>
      </c>
      <c r="S54" s="21">
        <f t="shared" si="12"/>
        <v>1166.6666666666667</v>
      </c>
      <c r="T54" s="21">
        <f t="shared" si="12"/>
        <v>1166.6666666666667</v>
      </c>
      <c r="V54" s="21">
        <f t="shared" si="9"/>
        <v>10500</v>
      </c>
    </row>
    <row r="55" spans="1:22" x14ac:dyDescent="0.25">
      <c r="A55" t="s">
        <v>63</v>
      </c>
      <c r="B55" t="s">
        <v>72</v>
      </c>
      <c r="C55">
        <v>5</v>
      </c>
      <c r="E55" s="17">
        <v>37408</v>
      </c>
      <c r="G55" s="21">
        <v>100000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f t="shared" ref="N55:T55" si="13">(+$G55/$C55)/12</f>
        <v>1666.6666666666667</v>
      </c>
      <c r="O55" s="21">
        <f t="shared" si="13"/>
        <v>1666.6666666666667</v>
      </c>
      <c r="P55" s="21">
        <f t="shared" si="13"/>
        <v>1666.6666666666667</v>
      </c>
      <c r="Q55" s="21">
        <f t="shared" si="13"/>
        <v>1666.6666666666667</v>
      </c>
      <c r="R55" s="21">
        <f t="shared" si="13"/>
        <v>1666.6666666666667</v>
      </c>
      <c r="S55" s="21">
        <f t="shared" si="13"/>
        <v>1666.6666666666667</v>
      </c>
      <c r="T55" s="21">
        <f t="shared" si="13"/>
        <v>1666.6666666666667</v>
      </c>
      <c r="V55" s="21">
        <f t="shared" si="9"/>
        <v>11666.666666666666</v>
      </c>
    </row>
    <row r="56" spans="1:22" x14ac:dyDescent="0.25">
      <c r="A56" t="s">
        <v>64</v>
      </c>
      <c r="B56" t="s">
        <v>73</v>
      </c>
      <c r="C56">
        <v>5</v>
      </c>
      <c r="E56" s="17">
        <v>37437</v>
      </c>
      <c r="G56" s="21">
        <v>120000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f t="shared" ref="O56:T56" si="14">(+$G56/$C56)/12</f>
        <v>2000</v>
      </c>
      <c r="P56" s="21">
        <f t="shared" si="14"/>
        <v>2000</v>
      </c>
      <c r="Q56" s="21">
        <f t="shared" si="14"/>
        <v>2000</v>
      </c>
      <c r="R56" s="21">
        <f t="shared" si="14"/>
        <v>2000</v>
      </c>
      <c r="S56" s="21">
        <f t="shared" si="14"/>
        <v>2000</v>
      </c>
      <c r="T56" s="21">
        <f t="shared" si="14"/>
        <v>2000</v>
      </c>
      <c r="V56" s="21">
        <f t="shared" si="9"/>
        <v>12000</v>
      </c>
    </row>
    <row r="57" spans="1:22" x14ac:dyDescent="0.25">
      <c r="G57" s="21"/>
    </row>
    <row r="58" spans="1:22" x14ac:dyDescent="0.25">
      <c r="A58" s="8" t="s">
        <v>67</v>
      </c>
      <c r="G58" s="21">
        <f>SUM(G36:G57)</f>
        <v>34750000</v>
      </c>
      <c r="I58" s="21">
        <f t="shared" ref="I58:V58" si="15">SUM(I36:I57)</f>
        <v>0</v>
      </c>
      <c r="J58" s="21">
        <f t="shared" si="15"/>
        <v>0</v>
      </c>
      <c r="K58" s="21">
        <f t="shared" si="15"/>
        <v>0</v>
      </c>
      <c r="L58" s="21">
        <f t="shared" si="15"/>
        <v>1166.6666666666667</v>
      </c>
      <c r="M58" s="21">
        <f t="shared" si="15"/>
        <v>1166.6666666666667</v>
      </c>
      <c r="N58" s="21">
        <f t="shared" si="15"/>
        <v>4500</v>
      </c>
      <c r="O58" s="21">
        <f t="shared" si="15"/>
        <v>9833.3333333333339</v>
      </c>
      <c r="P58" s="21">
        <f t="shared" si="15"/>
        <v>9833.3333333333339</v>
      </c>
      <c r="Q58" s="21">
        <f t="shared" si="15"/>
        <v>9833.3333333333339</v>
      </c>
      <c r="R58" s="21">
        <f t="shared" si="15"/>
        <v>9833.3333333333339</v>
      </c>
      <c r="S58" s="21">
        <f t="shared" si="15"/>
        <v>367305.55555555556</v>
      </c>
      <c r="T58" s="21">
        <f t="shared" si="15"/>
        <v>367305.55555555556</v>
      </c>
      <c r="U58" s="21"/>
      <c r="V58" s="21">
        <f t="shared" si="15"/>
        <v>780777.77777777764</v>
      </c>
    </row>
    <row r="60" spans="1:22" x14ac:dyDescent="0.25">
      <c r="A60" s="4" t="s">
        <v>68</v>
      </c>
      <c r="G60" s="24">
        <f>+G33+G58</f>
        <v>53681546</v>
      </c>
      <c r="H60" s="4"/>
      <c r="I60" s="24">
        <f>+I33+I58</f>
        <v>352725.42936507938</v>
      </c>
      <c r="J60" s="24">
        <f t="shared" ref="J60:V60" si="16">+J33+J58</f>
        <v>352725.42936507938</v>
      </c>
      <c r="K60" s="24">
        <f t="shared" si="16"/>
        <v>352725.42936507938</v>
      </c>
      <c r="L60" s="24">
        <f t="shared" si="16"/>
        <v>353892.09603174607</v>
      </c>
      <c r="M60" s="24">
        <f t="shared" si="16"/>
        <v>353892.09603174607</v>
      </c>
      <c r="N60" s="24">
        <f t="shared" si="16"/>
        <v>331058.76269841258</v>
      </c>
      <c r="O60" s="24">
        <f t="shared" si="16"/>
        <v>261225.42936507936</v>
      </c>
      <c r="P60" s="24">
        <f t="shared" si="16"/>
        <v>261225.42936507936</v>
      </c>
      <c r="Q60" s="24">
        <f t="shared" si="16"/>
        <v>261225.42936507936</v>
      </c>
      <c r="R60" s="24">
        <f t="shared" si="16"/>
        <v>261225.42936507936</v>
      </c>
      <c r="S60" s="24">
        <f t="shared" si="16"/>
        <v>618697.65158730163</v>
      </c>
      <c r="T60" s="24">
        <f t="shared" si="16"/>
        <v>618697.65158730163</v>
      </c>
      <c r="U60" s="24"/>
      <c r="V60" s="24">
        <f t="shared" si="16"/>
        <v>4379316.2634920627</v>
      </c>
    </row>
    <row r="62" spans="1:22" x14ac:dyDescent="0.25">
      <c r="A62" t="str">
        <f ca="1">CELL("filename")</f>
        <v>P:\Marketing\MKTANALY\02 Capital\[Depr_by_month_wo _RM_wo_ratecase.xls]2002</v>
      </c>
    </row>
  </sheetData>
  <mergeCells count="3">
    <mergeCell ref="A1:U1"/>
    <mergeCell ref="A2:U2"/>
    <mergeCell ref="A3:U3"/>
  </mergeCells>
  <phoneticPr fontId="0" type="noConversion"/>
  <printOptions headings="1" gridLines="1"/>
  <pageMargins left="0.25" right="0.25" top="0" bottom="0" header="0.5" footer="0.5"/>
  <pageSetup scale="56" orientation="landscape" horizontalDpi="4294967292" verticalDpi="300" r:id="rId1"/>
  <headerFooter alignWithMargins="0">
    <oddFooter>&amp;L&amp;F
&amp;A
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7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73" sqref="C73"/>
    </sheetView>
  </sheetViews>
  <sheetFormatPr defaultRowHeight="13.2" x14ac:dyDescent="0.25"/>
  <cols>
    <col min="1" max="1" width="34" customWidth="1"/>
    <col min="2" max="2" width="8" customWidth="1"/>
    <col min="3" max="3" width="8.44140625" customWidth="1"/>
    <col min="4" max="4" width="2.6640625" customWidth="1"/>
    <col min="5" max="5" width="10" customWidth="1"/>
    <col min="6" max="6" width="2.6640625" customWidth="1"/>
    <col min="7" max="7" width="14.44140625" customWidth="1"/>
    <col min="8" max="8" width="2.6640625" customWidth="1"/>
    <col min="9" max="9" width="11.33203125" customWidth="1"/>
    <col min="10" max="16" width="11.6640625" customWidth="1"/>
    <col min="17" max="17" width="12.33203125" customWidth="1"/>
    <col min="18" max="20" width="11.6640625" customWidth="1"/>
    <col min="21" max="21" width="2.5546875" customWidth="1"/>
    <col min="22" max="22" width="12.88671875" customWidth="1"/>
    <col min="23" max="23" width="12.44140625" customWidth="1"/>
    <col min="24" max="24" width="12" customWidth="1"/>
  </cols>
  <sheetData>
    <row r="1" spans="1:22" ht="22.8" x14ac:dyDescent="0.4">
      <c r="A1" s="26" t="s">
        <v>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"/>
    </row>
    <row r="2" spans="1:22" ht="22.8" x14ac:dyDescent="0.4">
      <c r="A2" s="26" t="s">
        <v>15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"/>
    </row>
    <row r="3" spans="1:22" ht="22.8" x14ac:dyDescent="0.4">
      <c r="A3" s="26" t="s">
        <v>16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"/>
    </row>
    <row r="4" spans="1:22" ht="21" x14ac:dyDescent="0.4">
      <c r="A4" s="22">
        <v>2003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14"/>
      <c r="B5" s="14" t="s">
        <v>74</v>
      </c>
      <c r="C5" s="15" t="s">
        <v>19</v>
      </c>
      <c r="D5" s="4"/>
      <c r="E5" s="3"/>
      <c r="F5" s="3"/>
      <c r="G5" s="3" t="s">
        <v>24</v>
      </c>
      <c r="H5" s="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9"/>
      <c r="V5" s="20"/>
    </row>
    <row r="6" spans="1:22" x14ac:dyDescent="0.25">
      <c r="A6" s="14"/>
      <c r="B6" s="14" t="s">
        <v>75</v>
      </c>
      <c r="C6" s="15" t="s">
        <v>20</v>
      </c>
      <c r="D6" s="4"/>
      <c r="E6" s="3" t="s">
        <v>21</v>
      </c>
      <c r="F6" s="3"/>
      <c r="G6" s="3" t="s">
        <v>25</v>
      </c>
      <c r="H6" s="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20"/>
    </row>
    <row r="7" spans="1:22" x14ac:dyDescent="0.25">
      <c r="A7" s="11" t="s">
        <v>17</v>
      </c>
      <c r="B7" s="11" t="s">
        <v>76</v>
      </c>
      <c r="C7" s="16" t="s">
        <v>23</v>
      </c>
      <c r="D7" s="4"/>
      <c r="E7" s="16" t="s">
        <v>22</v>
      </c>
      <c r="F7" s="3"/>
      <c r="G7" s="16" t="s">
        <v>26</v>
      </c>
      <c r="H7" s="3"/>
      <c r="I7" s="12" t="s">
        <v>0</v>
      </c>
      <c r="J7" s="12" t="s">
        <v>1</v>
      </c>
      <c r="K7" s="12" t="s">
        <v>2</v>
      </c>
      <c r="L7" s="12" t="s">
        <v>3</v>
      </c>
      <c r="M7" s="12" t="s">
        <v>4</v>
      </c>
      <c r="N7" s="12" t="s">
        <v>5</v>
      </c>
      <c r="O7" s="12" t="s">
        <v>6</v>
      </c>
      <c r="P7" s="12" t="s">
        <v>7</v>
      </c>
      <c r="Q7" s="12" t="s">
        <v>8</v>
      </c>
      <c r="R7" s="12" t="s">
        <v>9</v>
      </c>
      <c r="S7" s="12" t="s">
        <v>10</v>
      </c>
      <c r="T7" s="12" t="s">
        <v>11</v>
      </c>
      <c r="U7" s="5"/>
      <c r="V7" s="13" t="s">
        <v>12</v>
      </c>
    </row>
    <row r="8" spans="1:22" ht="6" customHeight="1" x14ac:dyDescent="0.25">
      <c r="C8" s="6"/>
      <c r="D8" s="6"/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x14ac:dyDescent="0.25">
      <c r="A9" s="10" t="s">
        <v>13</v>
      </c>
      <c r="B9" s="10"/>
      <c r="V9" s="9"/>
    </row>
    <row r="11" spans="1:22" x14ac:dyDescent="0.25">
      <c r="A11" t="s">
        <v>18</v>
      </c>
      <c r="B11" t="s">
        <v>73</v>
      </c>
      <c r="C11">
        <v>5</v>
      </c>
      <c r="E11" s="17">
        <v>37196</v>
      </c>
      <c r="G11" s="21">
        <v>9795000</v>
      </c>
      <c r="I11" s="21">
        <f t="shared" ref="I11:T11" si="0">(+$G$11/$C11)/12</f>
        <v>163250</v>
      </c>
      <c r="J11" s="21">
        <f t="shared" si="0"/>
        <v>163250</v>
      </c>
      <c r="K11" s="21">
        <f t="shared" si="0"/>
        <v>163250</v>
      </c>
      <c r="L11" s="21">
        <f t="shared" si="0"/>
        <v>163250</v>
      </c>
      <c r="M11" s="21">
        <f t="shared" si="0"/>
        <v>163250</v>
      </c>
      <c r="N11" s="21">
        <f t="shared" si="0"/>
        <v>163250</v>
      </c>
      <c r="O11" s="21">
        <f t="shared" si="0"/>
        <v>163250</v>
      </c>
      <c r="P11" s="21">
        <f t="shared" si="0"/>
        <v>163250</v>
      </c>
      <c r="Q11" s="21">
        <f t="shared" si="0"/>
        <v>163250</v>
      </c>
      <c r="R11" s="21">
        <f t="shared" si="0"/>
        <v>163250</v>
      </c>
      <c r="S11" s="21">
        <f t="shared" si="0"/>
        <v>163250</v>
      </c>
      <c r="T11" s="21">
        <f t="shared" si="0"/>
        <v>163250</v>
      </c>
      <c r="V11" s="21">
        <f t="shared" ref="V11:V16" si="1">SUM(I11:U11)</f>
        <v>1959000</v>
      </c>
    </row>
    <row r="12" spans="1:22" x14ac:dyDescent="0.25">
      <c r="A12" t="s">
        <v>27</v>
      </c>
      <c r="B12" t="s">
        <v>73</v>
      </c>
      <c r="C12">
        <v>10</v>
      </c>
      <c r="E12" s="17">
        <v>37196</v>
      </c>
      <c r="G12" s="21">
        <v>1500000</v>
      </c>
      <c r="I12" s="21">
        <f t="shared" ref="I12:T12" si="2">(+$G12/$C12)/12</f>
        <v>12500</v>
      </c>
      <c r="J12" s="21">
        <f t="shared" si="2"/>
        <v>12500</v>
      </c>
      <c r="K12" s="21">
        <f t="shared" si="2"/>
        <v>12500</v>
      </c>
      <c r="L12" s="21">
        <f t="shared" si="2"/>
        <v>12500</v>
      </c>
      <c r="M12" s="21">
        <f t="shared" si="2"/>
        <v>12500</v>
      </c>
      <c r="N12" s="21">
        <f t="shared" si="2"/>
        <v>12500</v>
      </c>
      <c r="O12" s="21">
        <f t="shared" si="2"/>
        <v>12500</v>
      </c>
      <c r="P12" s="21">
        <f t="shared" si="2"/>
        <v>12500</v>
      </c>
      <c r="Q12" s="21">
        <f t="shared" si="2"/>
        <v>12500</v>
      </c>
      <c r="R12" s="21">
        <f t="shared" si="2"/>
        <v>12500</v>
      </c>
      <c r="S12" s="21">
        <f t="shared" si="2"/>
        <v>12500</v>
      </c>
      <c r="T12" s="21">
        <f t="shared" si="2"/>
        <v>12500</v>
      </c>
      <c r="V12" s="21">
        <f t="shared" si="1"/>
        <v>150000</v>
      </c>
    </row>
    <row r="13" spans="1:22" x14ac:dyDescent="0.25">
      <c r="A13" t="s">
        <v>28</v>
      </c>
      <c r="B13" t="s">
        <v>72</v>
      </c>
      <c r="C13">
        <v>3</v>
      </c>
      <c r="E13" s="17">
        <v>37196</v>
      </c>
      <c r="G13" s="21">
        <v>670000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V13" s="21">
        <f t="shared" si="1"/>
        <v>0</v>
      </c>
    </row>
    <row r="14" spans="1:22" x14ac:dyDescent="0.25">
      <c r="A14" t="s">
        <v>38</v>
      </c>
      <c r="B14" t="s">
        <v>72</v>
      </c>
      <c r="C14">
        <v>5</v>
      </c>
      <c r="E14" s="17">
        <v>37196</v>
      </c>
      <c r="G14" s="21">
        <v>420000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V14" s="21">
        <f t="shared" si="1"/>
        <v>0</v>
      </c>
    </row>
    <row r="15" spans="1:22" x14ac:dyDescent="0.25">
      <c r="A15" t="s">
        <v>29</v>
      </c>
      <c r="B15" t="s">
        <v>72</v>
      </c>
      <c r="C15">
        <v>5</v>
      </c>
      <c r="E15" s="17">
        <v>37196</v>
      </c>
      <c r="G15" s="21">
        <v>800000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V15" s="21">
        <f t="shared" si="1"/>
        <v>0</v>
      </c>
    </row>
    <row r="16" spans="1:22" x14ac:dyDescent="0.25">
      <c r="A16" t="s">
        <v>30</v>
      </c>
      <c r="B16" t="s">
        <v>72</v>
      </c>
      <c r="C16">
        <v>15</v>
      </c>
      <c r="E16" s="17">
        <v>37256</v>
      </c>
      <c r="G16" s="21">
        <v>200000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V16" s="21">
        <f t="shared" si="1"/>
        <v>0</v>
      </c>
    </row>
    <row r="17" spans="1:22" x14ac:dyDescent="0.25">
      <c r="A17" t="s">
        <v>31</v>
      </c>
      <c r="G17" s="21"/>
      <c r="V17" s="21"/>
    </row>
    <row r="18" spans="1:22" x14ac:dyDescent="0.25">
      <c r="A18" t="s">
        <v>32</v>
      </c>
      <c r="B18" t="s">
        <v>73</v>
      </c>
      <c r="C18">
        <v>1</v>
      </c>
      <c r="E18" s="17">
        <v>37043</v>
      </c>
      <c r="G18" s="21">
        <v>187000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V18" s="21">
        <f t="shared" ref="V18:V31" si="3">SUM(I18:U18)</f>
        <v>0</v>
      </c>
    </row>
    <row r="19" spans="1:22" x14ac:dyDescent="0.25">
      <c r="A19" t="s">
        <v>33</v>
      </c>
      <c r="B19" t="s">
        <v>73</v>
      </c>
      <c r="C19">
        <v>1</v>
      </c>
      <c r="E19" s="17">
        <v>37043</v>
      </c>
      <c r="G19" s="21">
        <v>127000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V19" s="21">
        <f t="shared" si="3"/>
        <v>0</v>
      </c>
    </row>
    <row r="20" spans="1:22" x14ac:dyDescent="0.25">
      <c r="A20" t="s">
        <v>34</v>
      </c>
      <c r="B20" t="s">
        <v>73</v>
      </c>
      <c r="C20">
        <v>1</v>
      </c>
      <c r="E20" s="17">
        <v>37077</v>
      </c>
      <c r="G20" s="21">
        <v>770000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V20" s="21">
        <f t="shared" si="3"/>
        <v>0</v>
      </c>
    </row>
    <row r="21" spans="1:22" x14ac:dyDescent="0.25">
      <c r="A21" t="s">
        <v>35</v>
      </c>
      <c r="B21" t="s">
        <v>73</v>
      </c>
      <c r="C21">
        <v>5</v>
      </c>
      <c r="E21" s="17">
        <v>37043</v>
      </c>
      <c r="G21" s="21">
        <v>82500</v>
      </c>
      <c r="I21" s="21">
        <f t="shared" ref="I21:M31" si="4">(+$G21/$C21)/12</f>
        <v>1375</v>
      </c>
      <c r="J21" s="21">
        <f t="shared" si="4"/>
        <v>1375</v>
      </c>
      <c r="K21" s="21">
        <f t="shared" si="4"/>
        <v>1375</v>
      </c>
      <c r="L21" s="21">
        <f t="shared" si="4"/>
        <v>1375</v>
      </c>
      <c r="M21" s="21">
        <f t="shared" si="4"/>
        <v>1375</v>
      </c>
      <c r="N21" s="21">
        <f t="shared" ref="N21:N31" si="5">(+$G21/$C21)/12</f>
        <v>1375</v>
      </c>
      <c r="O21" s="21">
        <f t="shared" ref="O21:T24" si="6">(+$G21/$C21)/12</f>
        <v>1375</v>
      </c>
      <c r="P21" s="21">
        <f t="shared" si="6"/>
        <v>1375</v>
      </c>
      <c r="Q21" s="21">
        <f t="shared" si="6"/>
        <v>1375</v>
      </c>
      <c r="R21" s="21">
        <f t="shared" si="6"/>
        <v>1375</v>
      </c>
      <c r="S21" s="21">
        <f t="shared" si="6"/>
        <v>1375</v>
      </c>
      <c r="T21" s="21">
        <f t="shared" si="6"/>
        <v>1375</v>
      </c>
      <c r="V21" s="21">
        <f t="shared" si="3"/>
        <v>16500</v>
      </c>
    </row>
    <row r="22" spans="1:22" x14ac:dyDescent="0.25">
      <c r="A22" t="s">
        <v>36</v>
      </c>
      <c r="B22" t="s">
        <v>73</v>
      </c>
      <c r="C22">
        <v>7</v>
      </c>
      <c r="E22" s="17">
        <v>37196</v>
      </c>
      <c r="G22" s="21">
        <v>355000</v>
      </c>
      <c r="I22" s="21">
        <f t="shared" si="4"/>
        <v>4226.1904761904761</v>
      </c>
      <c r="J22" s="21">
        <f t="shared" si="4"/>
        <v>4226.1904761904761</v>
      </c>
      <c r="K22" s="21">
        <f t="shared" si="4"/>
        <v>4226.1904761904761</v>
      </c>
      <c r="L22" s="21">
        <f t="shared" si="4"/>
        <v>4226.1904761904761</v>
      </c>
      <c r="M22" s="21">
        <f t="shared" si="4"/>
        <v>4226.1904761904761</v>
      </c>
      <c r="N22" s="21">
        <f t="shared" si="5"/>
        <v>4226.1904761904761</v>
      </c>
      <c r="O22" s="21">
        <f t="shared" si="6"/>
        <v>4226.1904761904761</v>
      </c>
      <c r="P22" s="21">
        <f t="shared" si="6"/>
        <v>4226.1904761904761</v>
      </c>
      <c r="Q22" s="21">
        <f t="shared" si="6"/>
        <v>4226.1904761904761</v>
      </c>
      <c r="R22" s="21">
        <f t="shared" si="6"/>
        <v>4226.1904761904761</v>
      </c>
      <c r="S22" s="21">
        <f t="shared" si="6"/>
        <v>4226.1904761904761</v>
      </c>
      <c r="T22" s="21">
        <f t="shared" si="6"/>
        <v>4226.1904761904761</v>
      </c>
      <c r="V22" s="21">
        <f t="shared" si="3"/>
        <v>50714.285714285703</v>
      </c>
    </row>
    <row r="23" spans="1:22" x14ac:dyDescent="0.25">
      <c r="A23" t="s">
        <v>37</v>
      </c>
      <c r="B23" t="s">
        <v>73</v>
      </c>
      <c r="C23">
        <v>5</v>
      </c>
      <c r="E23" s="17">
        <v>37196</v>
      </c>
      <c r="G23" s="21">
        <v>27041</v>
      </c>
      <c r="I23" s="21">
        <f t="shared" si="4"/>
        <v>450.68333333333334</v>
      </c>
      <c r="J23" s="21">
        <f t="shared" si="4"/>
        <v>450.68333333333334</v>
      </c>
      <c r="K23" s="21">
        <f t="shared" si="4"/>
        <v>450.68333333333334</v>
      </c>
      <c r="L23" s="21">
        <f t="shared" si="4"/>
        <v>450.68333333333334</v>
      </c>
      <c r="M23" s="21">
        <f t="shared" si="4"/>
        <v>450.68333333333334</v>
      </c>
      <c r="N23" s="21">
        <f t="shared" si="5"/>
        <v>450.68333333333334</v>
      </c>
      <c r="O23" s="21">
        <f t="shared" si="6"/>
        <v>450.68333333333334</v>
      </c>
      <c r="P23" s="21">
        <f t="shared" si="6"/>
        <v>450.68333333333334</v>
      </c>
      <c r="Q23" s="21">
        <f t="shared" si="6"/>
        <v>450.68333333333334</v>
      </c>
      <c r="R23" s="21">
        <f t="shared" si="6"/>
        <v>450.68333333333334</v>
      </c>
      <c r="S23" s="21">
        <f t="shared" si="6"/>
        <v>450.68333333333334</v>
      </c>
      <c r="T23" s="21">
        <f t="shared" si="6"/>
        <v>450.68333333333334</v>
      </c>
      <c r="V23" s="21">
        <f t="shared" si="3"/>
        <v>5408.2</v>
      </c>
    </row>
    <row r="24" spans="1:22" x14ac:dyDescent="0.25">
      <c r="A24" t="s">
        <v>39</v>
      </c>
      <c r="B24" t="s">
        <v>73</v>
      </c>
      <c r="C24">
        <v>2</v>
      </c>
      <c r="E24" s="17">
        <v>37104</v>
      </c>
      <c r="G24" s="21">
        <v>82000</v>
      </c>
      <c r="I24" s="21">
        <f t="shared" si="4"/>
        <v>3416.6666666666665</v>
      </c>
      <c r="J24" s="21">
        <f t="shared" si="4"/>
        <v>3416.6666666666665</v>
      </c>
      <c r="K24" s="21">
        <f t="shared" si="4"/>
        <v>3416.6666666666665</v>
      </c>
      <c r="L24" s="21">
        <f t="shared" si="4"/>
        <v>3416.6666666666665</v>
      </c>
      <c r="M24" s="21">
        <f t="shared" si="4"/>
        <v>3416.6666666666665</v>
      </c>
      <c r="N24" s="21">
        <f t="shared" si="5"/>
        <v>3416.6666666666665</v>
      </c>
      <c r="O24" s="21">
        <f t="shared" si="6"/>
        <v>3416.6666666666665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V24" s="21">
        <f t="shared" si="3"/>
        <v>23916.666666666668</v>
      </c>
    </row>
    <row r="25" spans="1:22" x14ac:dyDescent="0.25">
      <c r="A25" t="s">
        <v>40</v>
      </c>
      <c r="B25" t="s">
        <v>73</v>
      </c>
      <c r="C25">
        <v>1</v>
      </c>
      <c r="E25" s="17">
        <v>37073</v>
      </c>
      <c r="G25" s="21">
        <v>132000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V25" s="21">
        <f t="shared" si="3"/>
        <v>0</v>
      </c>
    </row>
    <row r="26" spans="1:22" x14ac:dyDescent="0.25">
      <c r="A26" t="s">
        <v>41</v>
      </c>
      <c r="B26" t="s">
        <v>73</v>
      </c>
      <c r="C26">
        <v>10</v>
      </c>
      <c r="E26" s="17">
        <v>37135</v>
      </c>
      <c r="G26" s="21">
        <v>60000</v>
      </c>
      <c r="I26" s="21">
        <f t="shared" si="4"/>
        <v>500</v>
      </c>
      <c r="J26" s="21">
        <f t="shared" si="4"/>
        <v>500</v>
      </c>
      <c r="K26" s="21">
        <f t="shared" si="4"/>
        <v>500</v>
      </c>
      <c r="L26" s="21">
        <f t="shared" si="4"/>
        <v>500</v>
      </c>
      <c r="M26" s="21">
        <f t="shared" si="4"/>
        <v>500</v>
      </c>
      <c r="N26" s="21">
        <f t="shared" si="5"/>
        <v>500</v>
      </c>
      <c r="O26" s="21">
        <f t="shared" ref="O26:T31" si="7">(+$G26/$C26)/12</f>
        <v>500</v>
      </c>
      <c r="P26" s="21">
        <f t="shared" si="7"/>
        <v>500</v>
      </c>
      <c r="Q26" s="21">
        <f t="shared" si="7"/>
        <v>500</v>
      </c>
      <c r="R26" s="21">
        <f t="shared" si="7"/>
        <v>500</v>
      </c>
      <c r="S26" s="21">
        <f t="shared" si="7"/>
        <v>500</v>
      </c>
      <c r="T26" s="21">
        <f t="shared" si="7"/>
        <v>500</v>
      </c>
      <c r="V26" s="21">
        <f t="shared" si="3"/>
        <v>6000</v>
      </c>
    </row>
    <row r="27" spans="1:22" x14ac:dyDescent="0.25">
      <c r="A27" t="s">
        <v>42</v>
      </c>
      <c r="B27" t="s">
        <v>73</v>
      </c>
      <c r="C27">
        <v>4</v>
      </c>
      <c r="E27" s="17">
        <v>37165</v>
      </c>
      <c r="G27" s="21">
        <v>120800</v>
      </c>
      <c r="I27" s="21">
        <f t="shared" si="4"/>
        <v>2516.6666666666665</v>
      </c>
      <c r="J27" s="21">
        <f t="shared" si="4"/>
        <v>2516.6666666666665</v>
      </c>
      <c r="K27" s="21">
        <f t="shared" si="4"/>
        <v>2516.6666666666665</v>
      </c>
      <c r="L27" s="21">
        <f t="shared" si="4"/>
        <v>2516.6666666666665</v>
      </c>
      <c r="M27" s="21">
        <f t="shared" si="4"/>
        <v>2516.6666666666665</v>
      </c>
      <c r="N27" s="21">
        <f t="shared" si="5"/>
        <v>2516.6666666666665</v>
      </c>
      <c r="O27" s="21">
        <f t="shared" si="7"/>
        <v>2516.6666666666665</v>
      </c>
      <c r="P27" s="21">
        <f t="shared" si="7"/>
        <v>2516.6666666666665</v>
      </c>
      <c r="Q27" s="21">
        <f t="shared" si="7"/>
        <v>2516.6666666666665</v>
      </c>
      <c r="R27" s="21">
        <f t="shared" si="7"/>
        <v>2516.6666666666665</v>
      </c>
      <c r="S27" s="21">
        <f t="shared" si="7"/>
        <v>2516.6666666666665</v>
      </c>
      <c r="T27" s="21">
        <f t="shared" si="7"/>
        <v>2516.6666666666665</v>
      </c>
      <c r="V27" s="21">
        <f t="shared" si="3"/>
        <v>30200.000000000004</v>
      </c>
    </row>
    <row r="28" spans="1:22" x14ac:dyDescent="0.25">
      <c r="A28" t="s">
        <v>43</v>
      </c>
      <c r="B28" t="s">
        <v>73</v>
      </c>
      <c r="C28">
        <v>2</v>
      </c>
      <c r="E28" s="17">
        <v>37196</v>
      </c>
      <c r="G28" s="21">
        <v>215000</v>
      </c>
      <c r="I28" s="21">
        <f t="shared" si="4"/>
        <v>8958.3333333333339</v>
      </c>
      <c r="J28" s="21">
        <f t="shared" si="4"/>
        <v>8958.3333333333339</v>
      </c>
      <c r="K28" s="21">
        <f t="shared" si="4"/>
        <v>8958.3333333333339</v>
      </c>
      <c r="L28" s="21">
        <f t="shared" si="4"/>
        <v>8958.3333333333339</v>
      </c>
      <c r="M28" s="21">
        <f t="shared" si="4"/>
        <v>8958.3333333333339</v>
      </c>
      <c r="N28" s="21">
        <f t="shared" si="5"/>
        <v>8958.3333333333339</v>
      </c>
      <c r="O28" s="21">
        <f t="shared" si="7"/>
        <v>8958.3333333333339</v>
      </c>
      <c r="P28" s="21">
        <f t="shared" si="7"/>
        <v>8958.3333333333339</v>
      </c>
      <c r="Q28" s="21">
        <f t="shared" si="7"/>
        <v>8958.3333333333339</v>
      </c>
      <c r="R28" s="21">
        <f t="shared" si="7"/>
        <v>8958.3333333333339</v>
      </c>
      <c r="S28" s="21">
        <v>0</v>
      </c>
      <c r="T28" s="21">
        <v>0</v>
      </c>
      <c r="V28" s="21">
        <f t="shared" si="3"/>
        <v>89583.333333333328</v>
      </c>
    </row>
    <row r="29" spans="1:22" x14ac:dyDescent="0.25">
      <c r="A29" t="s">
        <v>44</v>
      </c>
      <c r="B29" t="s">
        <v>73</v>
      </c>
      <c r="C29">
        <v>8</v>
      </c>
      <c r="E29" s="17">
        <v>37196</v>
      </c>
      <c r="G29" s="21">
        <v>275000</v>
      </c>
      <c r="I29" s="21">
        <f t="shared" si="4"/>
        <v>2864.5833333333335</v>
      </c>
      <c r="J29" s="21">
        <f t="shared" si="4"/>
        <v>2864.5833333333335</v>
      </c>
      <c r="K29" s="21">
        <f t="shared" si="4"/>
        <v>2864.5833333333335</v>
      </c>
      <c r="L29" s="21">
        <f t="shared" si="4"/>
        <v>2864.5833333333335</v>
      </c>
      <c r="M29" s="21">
        <f t="shared" si="4"/>
        <v>2864.5833333333335</v>
      </c>
      <c r="N29" s="21">
        <f t="shared" si="5"/>
        <v>2864.5833333333335</v>
      </c>
      <c r="O29" s="21">
        <f t="shared" si="7"/>
        <v>2864.5833333333335</v>
      </c>
      <c r="P29" s="21">
        <f t="shared" si="7"/>
        <v>2864.5833333333335</v>
      </c>
      <c r="Q29" s="21">
        <f t="shared" si="7"/>
        <v>2864.5833333333335</v>
      </c>
      <c r="R29" s="21">
        <f t="shared" si="7"/>
        <v>2864.5833333333335</v>
      </c>
      <c r="S29" s="21">
        <f t="shared" si="7"/>
        <v>2864.5833333333335</v>
      </c>
      <c r="T29" s="21">
        <f t="shared" si="7"/>
        <v>2864.5833333333335</v>
      </c>
      <c r="V29" s="21">
        <f t="shared" si="3"/>
        <v>34374.999999999993</v>
      </c>
    </row>
    <row r="30" spans="1:22" x14ac:dyDescent="0.25">
      <c r="A30" t="s">
        <v>45</v>
      </c>
      <c r="B30" t="s">
        <v>73</v>
      </c>
      <c r="C30">
        <v>6</v>
      </c>
      <c r="E30" s="17">
        <v>37196</v>
      </c>
      <c r="G30" s="21">
        <v>199000</v>
      </c>
      <c r="I30" s="21">
        <f t="shared" si="4"/>
        <v>2763.8888888888887</v>
      </c>
      <c r="J30" s="21">
        <f t="shared" si="4"/>
        <v>2763.8888888888887</v>
      </c>
      <c r="K30" s="21">
        <f t="shared" si="4"/>
        <v>2763.8888888888887</v>
      </c>
      <c r="L30" s="21">
        <f t="shared" si="4"/>
        <v>2763.8888888888887</v>
      </c>
      <c r="M30" s="21">
        <f t="shared" si="4"/>
        <v>2763.8888888888887</v>
      </c>
      <c r="N30" s="21">
        <f t="shared" si="5"/>
        <v>2763.8888888888887</v>
      </c>
      <c r="O30" s="21">
        <f t="shared" si="7"/>
        <v>2763.8888888888887</v>
      </c>
      <c r="P30" s="21">
        <f t="shared" si="7"/>
        <v>2763.8888888888887</v>
      </c>
      <c r="Q30" s="21">
        <f t="shared" si="7"/>
        <v>2763.8888888888887</v>
      </c>
      <c r="R30" s="21">
        <f t="shared" si="7"/>
        <v>2763.8888888888887</v>
      </c>
      <c r="S30" s="21">
        <f t="shared" si="7"/>
        <v>2763.8888888888887</v>
      </c>
      <c r="T30" s="21">
        <f t="shared" si="7"/>
        <v>2763.8888888888887</v>
      </c>
      <c r="V30" s="21">
        <f t="shared" si="3"/>
        <v>33166.666666666672</v>
      </c>
    </row>
    <row r="31" spans="1:22" x14ac:dyDescent="0.25">
      <c r="A31" t="s">
        <v>46</v>
      </c>
      <c r="B31" t="s">
        <v>73</v>
      </c>
      <c r="C31">
        <v>5</v>
      </c>
      <c r="E31" s="17">
        <v>37196</v>
      </c>
      <c r="G31" s="21">
        <v>2914205</v>
      </c>
      <c r="I31" s="21">
        <f t="shared" si="4"/>
        <v>48570.083333333336</v>
      </c>
      <c r="J31" s="21">
        <f t="shared" si="4"/>
        <v>48570.083333333336</v>
      </c>
      <c r="K31" s="21">
        <f t="shared" si="4"/>
        <v>48570.083333333336</v>
      </c>
      <c r="L31" s="21">
        <f t="shared" si="4"/>
        <v>48570.083333333336</v>
      </c>
      <c r="M31" s="21">
        <f t="shared" si="4"/>
        <v>48570.083333333336</v>
      </c>
      <c r="N31" s="21">
        <f t="shared" si="5"/>
        <v>48570.083333333336</v>
      </c>
      <c r="O31" s="21">
        <f t="shared" si="7"/>
        <v>48570.083333333336</v>
      </c>
      <c r="P31" s="21">
        <f t="shared" si="7"/>
        <v>48570.083333333336</v>
      </c>
      <c r="Q31" s="21">
        <f t="shared" si="7"/>
        <v>48570.083333333336</v>
      </c>
      <c r="R31" s="21">
        <f t="shared" si="7"/>
        <v>48570.083333333336</v>
      </c>
      <c r="S31" s="21">
        <f t="shared" si="7"/>
        <v>48570.083333333336</v>
      </c>
      <c r="T31" s="21">
        <f t="shared" si="7"/>
        <v>48570.083333333336</v>
      </c>
      <c r="V31" s="21">
        <f t="shared" si="3"/>
        <v>582841</v>
      </c>
    </row>
    <row r="32" spans="1:22" x14ac:dyDescent="0.25">
      <c r="E32" s="17"/>
      <c r="G32" s="21"/>
    </row>
    <row r="33" spans="1:22" x14ac:dyDescent="0.25">
      <c r="A33" s="8" t="s">
        <v>66</v>
      </c>
      <c r="G33" s="21">
        <f>SUM(G11:G31)</f>
        <v>18931546</v>
      </c>
      <c r="I33" s="21">
        <f t="shared" ref="I33:T33" si="8">SUM(I11:I31)</f>
        <v>251392.09603174601</v>
      </c>
      <c r="J33" s="21">
        <f t="shared" si="8"/>
        <v>251392.09603174601</v>
      </c>
      <c r="K33" s="21">
        <f t="shared" si="8"/>
        <v>251392.09603174601</v>
      </c>
      <c r="L33" s="21">
        <f t="shared" si="8"/>
        <v>251392.09603174601</v>
      </c>
      <c r="M33" s="21">
        <f t="shared" si="8"/>
        <v>251392.09603174601</v>
      </c>
      <c r="N33" s="21">
        <f t="shared" si="8"/>
        <v>251392.09603174601</v>
      </c>
      <c r="O33" s="21">
        <f t="shared" si="8"/>
        <v>251392.09603174601</v>
      </c>
      <c r="P33" s="21">
        <f t="shared" si="8"/>
        <v>247975.42936507936</v>
      </c>
      <c r="Q33" s="21">
        <f t="shared" si="8"/>
        <v>247975.42936507936</v>
      </c>
      <c r="R33" s="21">
        <f t="shared" si="8"/>
        <v>247975.42936507936</v>
      </c>
      <c r="S33" s="21">
        <f t="shared" si="8"/>
        <v>239017.09603174601</v>
      </c>
      <c r="T33" s="21">
        <f t="shared" si="8"/>
        <v>239017.09603174601</v>
      </c>
      <c r="V33" s="21">
        <f>SUM(I33:U33)</f>
        <v>2981705.1523809517</v>
      </c>
    </row>
    <row r="34" spans="1:22" x14ac:dyDescent="0.25">
      <c r="A34" s="10" t="s">
        <v>47</v>
      </c>
    </row>
    <row r="36" spans="1:22" x14ac:dyDescent="0.25">
      <c r="A36" t="s">
        <v>48</v>
      </c>
      <c r="B36" t="s">
        <v>73</v>
      </c>
      <c r="C36">
        <v>5</v>
      </c>
      <c r="E36" s="17">
        <v>37561</v>
      </c>
      <c r="G36" s="21">
        <v>15000000</v>
      </c>
      <c r="I36" s="21">
        <f t="shared" ref="I36:T51" si="9">(+$G36/$C36)/12</f>
        <v>250000</v>
      </c>
      <c r="J36" s="21">
        <f t="shared" si="9"/>
        <v>250000</v>
      </c>
      <c r="K36" s="21">
        <f t="shared" si="9"/>
        <v>250000</v>
      </c>
      <c r="L36" s="21">
        <f t="shared" si="9"/>
        <v>250000</v>
      </c>
      <c r="M36" s="21">
        <f t="shared" si="9"/>
        <v>250000</v>
      </c>
      <c r="N36" s="21">
        <f t="shared" si="9"/>
        <v>250000</v>
      </c>
      <c r="O36" s="21">
        <f t="shared" si="9"/>
        <v>250000</v>
      </c>
      <c r="P36" s="21">
        <f t="shared" si="9"/>
        <v>250000</v>
      </c>
      <c r="Q36" s="21">
        <f t="shared" si="9"/>
        <v>250000</v>
      </c>
      <c r="R36" s="21">
        <f t="shared" si="9"/>
        <v>250000</v>
      </c>
      <c r="S36" s="21">
        <f>(+$G36/$C36)/12</f>
        <v>250000</v>
      </c>
      <c r="T36" s="21">
        <f>(+$G36/$C36)/12</f>
        <v>250000</v>
      </c>
      <c r="V36" s="21">
        <f t="shared" ref="V36:V56" si="10">SUM(I36:U36)</f>
        <v>3000000</v>
      </c>
    </row>
    <row r="37" spans="1:22" x14ac:dyDescent="0.25">
      <c r="A37" t="s">
        <v>49</v>
      </c>
      <c r="B37" t="s">
        <v>73</v>
      </c>
      <c r="C37">
        <v>6</v>
      </c>
      <c r="E37" s="17">
        <v>37621</v>
      </c>
      <c r="G37" s="21">
        <v>4700000</v>
      </c>
      <c r="I37" s="21">
        <f t="shared" si="9"/>
        <v>65277.777777777781</v>
      </c>
      <c r="J37" s="21">
        <f t="shared" si="9"/>
        <v>65277.777777777781</v>
      </c>
      <c r="K37" s="21">
        <f t="shared" si="9"/>
        <v>65277.777777777781</v>
      </c>
      <c r="L37" s="21">
        <f t="shared" si="9"/>
        <v>65277.777777777781</v>
      </c>
      <c r="M37" s="21">
        <f t="shared" si="9"/>
        <v>65277.777777777781</v>
      </c>
      <c r="N37" s="21">
        <f t="shared" si="9"/>
        <v>65277.777777777781</v>
      </c>
      <c r="O37" s="21">
        <f t="shared" si="9"/>
        <v>65277.777777777781</v>
      </c>
      <c r="P37" s="21">
        <f t="shared" si="9"/>
        <v>65277.777777777781</v>
      </c>
      <c r="Q37" s="21">
        <f t="shared" si="9"/>
        <v>65277.777777777781</v>
      </c>
      <c r="R37" s="21">
        <f t="shared" si="9"/>
        <v>65277.777777777781</v>
      </c>
      <c r="S37" s="21">
        <f t="shared" si="9"/>
        <v>65277.777777777781</v>
      </c>
      <c r="T37" s="21">
        <f t="shared" si="9"/>
        <v>65277.777777777781</v>
      </c>
      <c r="V37" s="21">
        <f t="shared" si="10"/>
        <v>783333.33333333314</v>
      </c>
    </row>
    <row r="38" spans="1:22" x14ac:dyDescent="0.25">
      <c r="A38" t="s">
        <v>50</v>
      </c>
      <c r="B38" t="s">
        <v>73</v>
      </c>
      <c r="C38">
        <v>6</v>
      </c>
      <c r="E38" s="17">
        <v>37561</v>
      </c>
      <c r="G38" s="21">
        <v>360000</v>
      </c>
      <c r="I38" s="21">
        <f t="shared" si="9"/>
        <v>5000</v>
      </c>
      <c r="J38" s="21">
        <f t="shared" si="9"/>
        <v>5000</v>
      </c>
      <c r="K38" s="21">
        <f t="shared" si="9"/>
        <v>5000</v>
      </c>
      <c r="L38" s="21">
        <f t="shared" si="9"/>
        <v>5000</v>
      </c>
      <c r="M38" s="21">
        <f t="shared" si="9"/>
        <v>5000</v>
      </c>
      <c r="N38" s="21">
        <f t="shared" si="9"/>
        <v>5000</v>
      </c>
      <c r="O38" s="21">
        <f t="shared" si="9"/>
        <v>5000</v>
      </c>
      <c r="P38" s="21">
        <f t="shared" si="9"/>
        <v>5000</v>
      </c>
      <c r="Q38" s="21">
        <f t="shared" si="9"/>
        <v>5000</v>
      </c>
      <c r="R38" s="21">
        <f t="shared" si="9"/>
        <v>5000</v>
      </c>
      <c r="S38" s="21">
        <f t="shared" si="9"/>
        <v>5000</v>
      </c>
      <c r="T38" s="21">
        <f t="shared" si="9"/>
        <v>5000</v>
      </c>
      <c r="V38" s="21">
        <f t="shared" si="10"/>
        <v>60000</v>
      </c>
    </row>
    <row r="39" spans="1:22" x14ac:dyDescent="0.25">
      <c r="A39" t="s">
        <v>51</v>
      </c>
      <c r="B39" t="s">
        <v>73</v>
      </c>
      <c r="C39">
        <v>6</v>
      </c>
      <c r="E39" s="17">
        <v>37561</v>
      </c>
      <c r="G39" s="21">
        <v>360000</v>
      </c>
      <c r="I39" s="21">
        <f t="shared" si="9"/>
        <v>5000</v>
      </c>
      <c r="J39" s="21">
        <f t="shared" si="9"/>
        <v>5000</v>
      </c>
      <c r="K39" s="21">
        <f t="shared" si="9"/>
        <v>5000</v>
      </c>
      <c r="L39" s="21">
        <f t="shared" si="9"/>
        <v>5000</v>
      </c>
      <c r="M39" s="21">
        <f t="shared" si="9"/>
        <v>5000</v>
      </c>
      <c r="N39" s="21">
        <f t="shared" si="9"/>
        <v>5000</v>
      </c>
      <c r="O39" s="21">
        <f t="shared" si="9"/>
        <v>5000</v>
      </c>
      <c r="P39" s="21">
        <f t="shared" si="9"/>
        <v>5000</v>
      </c>
      <c r="Q39" s="21">
        <f t="shared" si="9"/>
        <v>5000</v>
      </c>
      <c r="R39" s="21">
        <f t="shared" si="9"/>
        <v>5000</v>
      </c>
      <c r="S39" s="21">
        <f t="shared" si="9"/>
        <v>5000</v>
      </c>
      <c r="T39" s="21">
        <f t="shared" si="9"/>
        <v>5000</v>
      </c>
      <c r="V39" s="21">
        <f t="shared" si="10"/>
        <v>60000</v>
      </c>
    </row>
    <row r="40" spans="1:22" x14ac:dyDescent="0.25">
      <c r="A40" t="s">
        <v>52</v>
      </c>
      <c r="B40" t="s">
        <v>73</v>
      </c>
      <c r="C40">
        <v>5</v>
      </c>
      <c r="E40" s="17">
        <v>37408</v>
      </c>
      <c r="G40" s="21">
        <v>100000</v>
      </c>
      <c r="I40" s="21">
        <f t="shared" si="9"/>
        <v>1666.6666666666667</v>
      </c>
      <c r="J40" s="21">
        <f t="shared" si="9"/>
        <v>1666.6666666666667</v>
      </c>
      <c r="K40" s="21">
        <f t="shared" si="9"/>
        <v>1666.6666666666667</v>
      </c>
      <c r="L40" s="21">
        <f t="shared" si="9"/>
        <v>1666.6666666666667</v>
      </c>
      <c r="M40" s="21">
        <f t="shared" si="9"/>
        <v>1666.6666666666667</v>
      </c>
      <c r="N40" s="21">
        <f t="shared" si="9"/>
        <v>1666.6666666666667</v>
      </c>
      <c r="O40" s="21">
        <f t="shared" si="9"/>
        <v>1666.6666666666667</v>
      </c>
      <c r="P40" s="21">
        <f t="shared" si="9"/>
        <v>1666.6666666666667</v>
      </c>
      <c r="Q40" s="21">
        <f t="shared" si="9"/>
        <v>1666.6666666666667</v>
      </c>
      <c r="R40" s="21">
        <f t="shared" si="9"/>
        <v>1666.6666666666667</v>
      </c>
      <c r="S40" s="21">
        <f t="shared" si="9"/>
        <v>1666.6666666666667</v>
      </c>
      <c r="T40" s="21">
        <f t="shared" si="9"/>
        <v>1666.6666666666667</v>
      </c>
      <c r="V40" s="21">
        <f t="shared" si="10"/>
        <v>20000</v>
      </c>
    </row>
    <row r="41" spans="1:22" x14ac:dyDescent="0.25">
      <c r="A41" t="s">
        <v>65</v>
      </c>
      <c r="B41" t="s">
        <v>73</v>
      </c>
      <c r="C41">
        <v>5</v>
      </c>
      <c r="E41" s="17">
        <v>37437</v>
      </c>
      <c r="G41" s="21">
        <v>200000</v>
      </c>
      <c r="I41" s="21">
        <f t="shared" si="9"/>
        <v>3333.3333333333335</v>
      </c>
      <c r="J41" s="21">
        <f t="shared" si="9"/>
        <v>3333.3333333333335</v>
      </c>
      <c r="K41" s="21">
        <f t="shared" si="9"/>
        <v>3333.3333333333335</v>
      </c>
      <c r="L41" s="21">
        <f t="shared" si="9"/>
        <v>3333.3333333333335</v>
      </c>
      <c r="M41" s="21">
        <f t="shared" si="9"/>
        <v>3333.3333333333335</v>
      </c>
      <c r="N41" s="21">
        <f t="shared" si="9"/>
        <v>3333.3333333333335</v>
      </c>
      <c r="O41" s="21">
        <f t="shared" si="9"/>
        <v>3333.3333333333335</v>
      </c>
      <c r="P41" s="21">
        <f t="shared" si="9"/>
        <v>3333.3333333333335</v>
      </c>
      <c r="Q41" s="21">
        <f t="shared" si="9"/>
        <v>3333.3333333333335</v>
      </c>
      <c r="R41" s="21">
        <f t="shared" si="9"/>
        <v>3333.3333333333335</v>
      </c>
      <c r="S41" s="21">
        <f t="shared" si="9"/>
        <v>3333.3333333333335</v>
      </c>
      <c r="T41" s="21">
        <f t="shared" si="9"/>
        <v>3333.3333333333335</v>
      </c>
      <c r="V41" s="21">
        <f t="shared" si="10"/>
        <v>40000</v>
      </c>
    </row>
    <row r="42" spans="1:22" x14ac:dyDescent="0.25">
      <c r="A42" t="s">
        <v>53</v>
      </c>
      <c r="B42" t="s">
        <v>73</v>
      </c>
      <c r="C42">
        <v>5</v>
      </c>
      <c r="E42" s="17">
        <v>37561</v>
      </c>
      <c r="G42" s="21">
        <v>2200000</v>
      </c>
      <c r="I42" s="21">
        <f t="shared" si="9"/>
        <v>36666.666666666664</v>
      </c>
      <c r="J42" s="21">
        <f t="shared" si="9"/>
        <v>36666.666666666664</v>
      </c>
      <c r="K42" s="21">
        <f t="shared" si="9"/>
        <v>36666.666666666664</v>
      </c>
      <c r="L42" s="21">
        <f t="shared" si="9"/>
        <v>36666.666666666664</v>
      </c>
      <c r="M42" s="21">
        <f t="shared" si="9"/>
        <v>36666.666666666664</v>
      </c>
      <c r="N42" s="21">
        <f t="shared" si="9"/>
        <v>36666.666666666664</v>
      </c>
      <c r="O42" s="21">
        <f t="shared" si="9"/>
        <v>36666.666666666664</v>
      </c>
      <c r="P42" s="21">
        <f t="shared" si="9"/>
        <v>36666.666666666664</v>
      </c>
      <c r="Q42" s="21">
        <f t="shared" si="9"/>
        <v>36666.666666666664</v>
      </c>
      <c r="R42" s="21">
        <f t="shared" si="9"/>
        <v>36666.666666666664</v>
      </c>
      <c r="S42" s="21">
        <f t="shared" si="9"/>
        <v>36666.666666666664</v>
      </c>
      <c r="T42" s="21">
        <f t="shared" si="9"/>
        <v>36666.666666666664</v>
      </c>
      <c r="V42" s="21">
        <f t="shared" si="10"/>
        <v>440000.00000000006</v>
      </c>
    </row>
    <row r="43" spans="1:22" x14ac:dyDescent="0.25">
      <c r="A43" t="s">
        <v>54</v>
      </c>
      <c r="B43" t="s">
        <v>73</v>
      </c>
      <c r="C43">
        <v>5</v>
      </c>
      <c r="E43" s="17">
        <v>37561</v>
      </c>
      <c r="G43" s="21">
        <v>300000</v>
      </c>
      <c r="I43" s="21">
        <f t="shared" si="9"/>
        <v>5000</v>
      </c>
      <c r="J43" s="21">
        <f t="shared" si="9"/>
        <v>5000</v>
      </c>
      <c r="K43" s="21">
        <f t="shared" si="9"/>
        <v>5000</v>
      </c>
      <c r="L43" s="21">
        <f t="shared" si="9"/>
        <v>5000</v>
      </c>
      <c r="M43" s="21">
        <f t="shared" si="9"/>
        <v>5000</v>
      </c>
      <c r="N43" s="21">
        <f t="shared" si="9"/>
        <v>5000</v>
      </c>
      <c r="O43" s="21">
        <f t="shared" si="9"/>
        <v>5000</v>
      </c>
      <c r="P43" s="21">
        <f t="shared" si="9"/>
        <v>5000</v>
      </c>
      <c r="Q43" s="21">
        <f t="shared" si="9"/>
        <v>5000</v>
      </c>
      <c r="R43" s="21">
        <f t="shared" si="9"/>
        <v>5000</v>
      </c>
      <c r="S43" s="21">
        <f t="shared" si="9"/>
        <v>5000</v>
      </c>
      <c r="T43" s="21">
        <f t="shared" si="9"/>
        <v>5000</v>
      </c>
      <c r="V43" s="21">
        <f t="shared" si="10"/>
        <v>60000</v>
      </c>
    </row>
    <row r="44" spans="1:22" x14ac:dyDescent="0.25">
      <c r="A44" t="s">
        <v>55</v>
      </c>
      <c r="B44" t="s">
        <v>72</v>
      </c>
      <c r="C44">
        <v>10</v>
      </c>
      <c r="E44" s="17">
        <v>37621</v>
      </c>
      <c r="G44" s="21">
        <v>3500000</v>
      </c>
      <c r="I44" s="21">
        <f t="shared" si="9"/>
        <v>29166.666666666668</v>
      </c>
      <c r="J44" s="21">
        <f t="shared" si="9"/>
        <v>29166.666666666668</v>
      </c>
      <c r="K44" s="21">
        <f t="shared" si="9"/>
        <v>29166.666666666668</v>
      </c>
      <c r="L44" s="21">
        <f t="shared" si="9"/>
        <v>29166.666666666668</v>
      </c>
      <c r="M44" s="21">
        <f t="shared" si="9"/>
        <v>29166.666666666668</v>
      </c>
      <c r="N44" s="21">
        <f t="shared" si="9"/>
        <v>29166.666666666668</v>
      </c>
      <c r="O44" s="21">
        <f t="shared" si="9"/>
        <v>29166.666666666668</v>
      </c>
      <c r="P44" s="21">
        <f t="shared" si="9"/>
        <v>29166.666666666668</v>
      </c>
      <c r="Q44" s="21">
        <f t="shared" si="9"/>
        <v>29166.666666666668</v>
      </c>
      <c r="R44" s="21">
        <f t="shared" si="9"/>
        <v>29166.666666666668</v>
      </c>
      <c r="S44" s="21">
        <f t="shared" si="9"/>
        <v>29166.666666666668</v>
      </c>
      <c r="T44" s="21">
        <f t="shared" si="9"/>
        <v>29166.666666666668</v>
      </c>
      <c r="V44" s="21">
        <f t="shared" si="10"/>
        <v>350000.00000000006</v>
      </c>
    </row>
    <row r="45" spans="1:22" x14ac:dyDescent="0.25">
      <c r="A45" t="s">
        <v>28</v>
      </c>
      <c r="B45" t="s">
        <v>72</v>
      </c>
      <c r="C45">
        <v>3</v>
      </c>
      <c r="E45" s="17">
        <v>37561</v>
      </c>
      <c r="G45" s="21">
        <v>300000</v>
      </c>
      <c r="I45" s="21">
        <f t="shared" si="9"/>
        <v>8333.3333333333339</v>
      </c>
      <c r="J45" s="21">
        <f t="shared" si="9"/>
        <v>8333.3333333333339</v>
      </c>
      <c r="K45" s="21">
        <f t="shared" si="9"/>
        <v>8333.3333333333339</v>
      </c>
      <c r="L45" s="21">
        <f t="shared" si="9"/>
        <v>8333.3333333333339</v>
      </c>
      <c r="M45" s="21">
        <f t="shared" si="9"/>
        <v>8333.3333333333339</v>
      </c>
      <c r="N45" s="21">
        <f t="shared" si="9"/>
        <v>8333.3333333333339</v>
      </c>
      <c r="O45" s="21">
        <f t="shared" si="9"/>
        <v>8333.3333333333339</v>
      </c>
      <c r="P45" s="21">
        <f t="shared" si="9"/>
        <v>8333.3333333333339</v>
      </c>
      <c r="Q45" s="21">
        <f t="shared" si="9"/>
        <v>8333.3333333333339</v>
      </c>
      <c r="R45" s="21">
        <f t="shared" si="9"/>
        <v>8333.3333333333339</v>
      </c>
      <c r="S45" s="21">
        <f t="shared" si="9"/>
        <v>8333.3333333333339</v>
      </c>
      <c r="T45" s="21">
        <f t="shared" si="9"/>
        <v>8333.3333333333339</v>
      </c>
      <c r="V45" s="21">
        <f t="shared" si="10"/>
        <v>99999.999999999985</v>
      </c>
    </row>
    <row r="46" spans="1:22" x14ac:dyDescent="0.25">
      <c r="A46" t="s">
        <v>29</v>
      </c>
      <c r="B46" t="s">
        <v>72</v>
      </c>
      <c r="C46">
        <v>5</v>
      </c>
      <c r="E46" s="17">
        <v>37561</v>
      </c>
      <c r="G46" s="21">
        <v>710000</v>
      </c>
      <c r="I46" s="21">
        <f t="shared" si="9"/>
        <v>11833.333333333334</v>
      </c>
      <c r="J46" s="21">
        <f t="shared" si="9"/>
        <v>11833.333333333334</v>
      </c>
      <c r="K46" s="21">
        <f t="shared" si="9"/>
        <v>11833.333333333334</v>
      </c>
      <c r="L46" s="21">
        <f t="shared" si="9"/>
        <v>11833.333333333334</v>
      </c>
      <c r="M46" s="21">
        <f t="shared" si="9"/>
        <v>11833.333333333334</v>
      </c>
      <c r="N46" s="21">
        <f t="shared" si="9"/>
        <v>11833.333333333334</v>
      </c>
      <c r="O46" s="21">
        <f t="shared" si="9"/>
        <v>11833.333333333334</v>
      </c>
      <c r="P46" s="21">
        <f t="shared" si="9"/>
        <v>11833.333333333334</v>
      </c>
      <c r="Q46" s="21">
        <f t="shared" si="9"/>
        <v>11833.333333333334</v>
      </c>
      <c r="R46" s="21">
        <f t="shared" si="9"/>
        <v>11833.333333333334</v>
      </c>
      <c r="S46" s="21">
        <f t="shared" si="9"/>
        <v>11833.333333333334</v>
      </c>
      <c r="T46" s="21">
        <f t="shared" si="9"/>
        <v>11833.333333333334</v>
      </c>
      <c r="V46" s="21">
        <f t="shared" si="10"/>
        <v>141999.99999999997</v>
      </c>
    </row>
    <row r="47" spans="1:22" x14ac:dyDescent="0.25">
      <c r="A47" t="s">
        <v>56</v>
      </c>
      <c r="B47" t="s">
        <v>72</v>
      </c>
      <c r="C47">
        <v>15</v>
      </c>
      <c r="E47" s="17">
        <v>37561</v>
      </c>
      <c r="G47" s="21">
        <v>5000000</v>
      </c>
      <c r="I47" s="21">
        <f t="shared" si="9"/>
        <v>27777.777777777777</v>
      </c>
      <c r="J47" s="21">
        <f t="shared" si="9"/>
        <v>27777.777777777777</v>
      </c>
      <c r="K47" s="21">
        <f t="shared" si="9"/>
        <v>27777.777777777777</v>
      </c>
      <c r="L47" s="21">
        <f t="shared" si="9"/>
        <v>27777.777777777777</v>
      </c>
      <c r="M47" s="21">
        <f t="shared" si="9"/>
        <v>27777.777777777777</v>
      </c>
      <c r="N47" s="21">
        <f t="shared" si="9"/>
        <v>27777.777777777777</v>
      </c>
      <c r="O47" s="21">
        <f t="shared" si="9"/>
        <v>27777.777777777777</v>
      </c>
      <c r="P47" s="21">
        <f t="shared" si="9"/>
        <v>27777.777777777777</v>
      </c>
      <c r="Q47" s="21">
        <f t="shared" si="9"/>
        <v>27777.777777777777</v>
      </c>
      <c r="R47" s="21">
        <f t="shared" si="9"/>
        <v>27777.777777777777</v>
      </c>
      <c r="S47" s="21">
        <f t="shared" si="9"/>
        <v>27777.777777777777</v>
      </c>
      <c r="T47" s="21">
        <f t="shared" si="9"/>
        <v>27777.777777777777</v>
      </c>
      <c r="V47" s="21">
        <f t="shared" si="10"/>
        <v>333333.33333333326</v>
      </c>
    </row>
    <row r="48" spans="1:22" x14ac:dyDescent="0.25">
      <c r="A48" t="s">
        <v>57</v>
      </c>
      <c r="B48" t="s">
        <v>72</v>
      </c>
      <c r="C48">
        <v>15</v>
      </c>
      <c r="E48" s="17">
        <v>37561</v>
      </c>
      <c r="G48" s="21">
        <v>1250000</v>
      </c>
      <c r="I48" s="21">
        <f t="shared" si="9"/>
        <v>6944.4444444444443</v>
      </c>
      <c r="J48" s="21">
        <f t="shared" si="9"/>
        <v>6944.4444444444443</v>
      </c>
      <c r="K48" s="21">
        <f t="shared" si="9"/>
        <v>6944.4444444444443</v>
      </c>
      <c r="L48" s="21">
        <f t="shared" si="9"/>
        <v>6944.4444444444443</v>
      </c>
      <c r="M48" s="21">
        <f t="shared" si="9"/>
        <v>6944.4444444444443</v>
      </c>
      <c r="N48" s="21">
        <f t="shared" si="9"/>
        <v>6944.4444444444443</v>
      </c>
      <c r="O48" s="21">
        <f t="shared" si="9"/>
        <v>6944.4444444444443</v>
      </c>
      <c r="P48" s="21">
        <f t="shared" si="9"/>
        <v>6944.4444444444443</v>
      </c>
      <c r="Q48" s="21">
        <f t="shared" si="9"/>
        <v>6944.4444444444443</v>
      </c>
      <c r="R48" s="21">
        <f t="shared" si="9"/>
        <v>6944.4444444444443</v>
      </c>
      <c r="S48" s="21">
        <f t="shared" si="9"/>
        <v>6944.4444444444443</v>
      </c>
      <c r="T48" s="21">
        <f t="shared" si="9"/>
        <v>6944.4444444444443</v>
      </c>
      <c r="V48" s="21">
        <f t="shared" si="10"/>
        <v>83333.333333333314</v>
      </c>
    </row>
    <row r="49" spans="1:22" x14ac:dyDescent="0.25">
      <c r="A49" t="s">
        <v>58</v>
      </c>
      <c r="B49" t="s">
        <v>73</v>
      </c>
      <c r="C49">
        <v>10</v>
      </c>
      <c r="E49" s="17">
        <v>37561</v>
      </c>
      <c r="G49" s="21">
        <v>110000</v>
      </c>
      <c r="I49" s="21">
        <f t="shared" si="9"/>
        <v>916.66666666666663</v>
      </c>
      <c r="J49" s="21">
        <f t="shared" si="9"/>
        <v>916.66666666666663</v>
      </c>
      <c r="K49" s="21">
        <f t="shared" si="9"/>
        <v>916.66666666666663</v>
      </c>
      <c r="L49" s="21">
        <f t="shared" si="9"/>
        <v>916.66666666666663</v>
      </c>
      <c r="M49" s="21">
        <f t="shared" si="9"/>
        <v>916.66666666666663</v>
      </c>
      <c r="N49" s="21">
        <f t="shared" si="9"/>
        <v>916.66666666666663</v>
      </c>
      <c r="O49" s="21">
        <f t="shared" si="9"/>
        <v>916.66666666666663</v>
      </c>
      <c r="P49" s="21">
        <f t="shared" si="9"/>
        <v>916.66666666666663</v>
      </c>
      <c r="Q49" s="21">
        <f t="shared" si="9"/>
        <v>916.66666666666663</v>
      </c>
      <c r="R49" s="21">
        <f t="shared" si="9"/>
        <v>916.66666666666663</v>
      </c>
      <c r="S49" s="21">
        <f t="shared" si="9"/>
        <v>916.66666666666663</v>
      </c>
      <c r="T49" s="21">
        <f t="shared" si="9"/>
        <v>916.66666666666663</v>
      </c>
      <c r="V49" s="21">
        <f t="shared" si="10"/>
        <v>10999.999999999998</v>
      </c>
    </row>
    <row r="50" spans="1:22" x14ac:dyDescent="0.25">
      <c r="A50" t="s">
        <v>30</v>
      </c>
      <c r="B50" t="s">
        <v>72</v>
      </c>
      <c r="C50">
        <v>15</v>
      </c>
      <c r="E50" s="17">
        <v>37621</v>
      </c>
      <c r="G50" s="21">
        <v>200000</v>
      </c>
      <c r="I50" s="21">
        <f t="shared" si="9"/>
        <v>1111.1111111111111</v>
      </c>
      <c r="J50" s="21">
        <f t="shared" si="9"/>
        <v>1111.1111111111111</v>
      </c>
      <c r="K50" s="21">
        <f t="shared" si="9"/>
        <v>1111.1111111111111</v>
      </c>
      <c r="L50" s="21">
        <f t="shared" si="9"/>
        <v>1111.1111111111111</v>
      </c>
      <c r="M50" s="21">
        <f t="shared" si="9"/>
        <v>1111.1111111111111</v>
      </c>
      <c r="N50" s="21">
        <f t="shared" si="9"/>
        <v>1111.1111111111111</v>
      </c>
      <c r="O50" s="21">
        <f t="shared" si="9"/>
        <v>1111.1111111111111</v>
      </c>
      <c r="P50" s="21">
        <f t="shared" si="9"/>
        <v>1111.1111111111111</v>
      </c>
      <c r="Q50" s="21">
        <f t="shared" si="9"/>
        <v>1111.1111111111111</v>
      </c>
      <c r="R50" s="21">
        <f t="shared" si="9"/>
        <v>1111.1111111111111</v>
      </c>
      <c r="S50" s="21">
        <f t="shared" si="9"/>
        <v>1111.1111111111111</v>
      </c>
      <c r="T50" s="21">
        <f t="shared" si="9"/>
        <v>1111.1111111111111</v>
      </c>
      <c r="V50" s="21">
        <f t="shared" si="10"/>
        <v>13333.333333333334</v>
      </c>
    </row>
    <row r="51" spans="1:22" x14ac:dyDescent="0.25">
      <c r="A51" t="s">
        <v>59</v>
      </c>
      <c r="B51" t="s">
        <v>73</v>
      </c>
      <c r="C51">
        <v>4</v>
      </c>
      <c r="E51" s="17">
        <v>37621</v>
      </c>
      <c r="G51" s="21">
        <v>40000</v>
      </c>
      <c r="I51" s="21">
        <f t="shared" si="9"/>
        <v>833.33333333333337</v>
      </c>
      <c r="J51" s="21">
        <f t="shared" si="9"/>
        <v>833.33333333333337</v>
      </c>
      <c r="K51" s="21">
        <f t="shared" si="9"/>
        <v>833.33333333333337</v>
      </c>
      <c r="L51" s="21">
        <f t="shared" si="9"/>
        <v>833.33333333333337</v>
      </c>
      <c r="M51" s="21">
        <f t="shared" si="9"/>
        <v>833.33333333333337</v>
      </c>
      <c r="N51" s="21">
        <f t="shared" si="9"/>
        <v>833.33333333333337</v>
      </c>
      <c r="O51" s="21">
        <f t="shared" si="9"/>
        <v>833.33333333333337</v>
      </c>
      <c r="P51" s="21">
        <f t="shared" si="9"/>
        <v>833.33333333333337</v>
      </c>
      <c r="Q51" s="21">
        <f t="shared" si="9"/>
        <v>833.33333333333337</v>
      </c>
      <c r="R51" s="21">
        <f t="shared" si="9"/>
        <v>833.33333333333337</v>
      </c>
      <c r="S51" s="21">
        <f t="shared" si="9"/>
        <v>833.33333333333337</v>
      </c>
      <c r="T51" s="21">
        <f t="shared" si="9"/>
        <v>833.33333333333337</v>
      </c>
      <c r="V51" s="21">
        <f t="shared" si="10"/>
        <v>10000</v>
      </c>
    </row>
    <row r="52" spans="1:22" x14ac:dyDescent="0.25">
      <c r="A52" t="s">
        <v>60</v>
      </c>
      <c r="B52" t="s">
        <v>72</v>
      </c>
      <c r="C52">
        <v>5</v>
      </c>
      <c r="E52" s="17">
        <v>37621</v>
      </c>
      <c r="G52" s="21">
        <v>20000</v>
      </c>
      <c r="I52" s="21">
        <f t="shared" ref="I52:T56" si="11">(+$G52/$C52)/12</f>
        <v>333.33333333333331</v>
      </c>
      <c r="J52" s="21">
        <f t="shared" si="11"/>
        <v>333.33333333333331</v>
      </c>
      <c r="K52" s="21">
        <f t="shared" si="11"/>
        <v>333.33333333333331</v>
      </c>
      <c r="L52" s="21">
        <f t="shared" si="11"/>
        <v>333.33333333333331</v>
      </c>
      <c r="M52" s="21">
        <f t="shared" si="11"/>
        <v>333.33333333333331</v>
      </c>
      <c r="N52" s="21">
        <f t="shared" si="11"/>
        <v>333.33333333333331</v>
      </c>
      <c r="O52" s="21">
        <f t="shared" si="11"/>
        <v>333.33333333333331</v>
      </c>
      <c r="P52" s="21">
        <f t="shared" si="11"/>
        <v>333.33333333333331</v>
      </c>
      <c r="Q52" s="21">
        <f t="shared" si="11"/>
        <v>333.33333333333331</v>
      </c>
      <c r="R52" s="21">
        <f t="shared" si="11"/>
        <v>333.33333333333331</v>
      </c>
      <c r="S52" s="21">
        <f t="shared" si="11"/>
        <v>333.33333333333331</v>
      </c>
      <c r="T52" s="21">
        <f t="shared" si="11"/>
        <v>333.33333333333331</v>
      </c>
      <c r="V52" s="21">
        <f t="shared" si="10"/>
        <v>4000.0000000000005</v>
      </c>
    </row>
    <row r="53" spans="1:22" x14ac:dyDescent="0.25">
      <c r="A53" t="s">
        <v>61</v>
      </c>
      <c r="B53" t="s">
        <v>72</v>
      </c>
      <c r="C53">
        <v>5</v>
      </c>
      <c r="E53" s="17">
        <v>37621</v>
      </c>
      <c r="G53" s="21">
        <v>110000</v>
      </c>
      <c r="I53" s="21">
        <f t="shared" si="11"/>
        <v>1833.3333333333333</v>
      </c>
      <c r="J53" s="21">
        <f t="shared" si="11"/>
        <v>1833.3333333333333</v>
      </c>
      <c r="K53" s="21">
        <f t="shared" si="11"/>
        <v>1833.3333333333333</v>
      </c>
      <c r="L53" s="21">
        <f t="shared" si="11"/>
        <v>1833.3333333333333</v>
      </c>
      <c r="M53" s="21">
        <f t="shared" si="11"/>
        <v>1833.3333333333333</v>
      </c>
      <c r="N53" s="21">
        <f t="shared" si="11"/>
        <v>1833.3333333333333</v>
      </c>
      <c r="O53" s="21">
        <f t="shared" si="11"/>
        <v>1833.3333333333333</v>
      </c>
      <c r="P53" s="21">
        <f t="shared" si="11"/>
        <v>1833.3333333333333</v>
      </c>
      <c r="Q53" s="21">
        <f t="shared" si="11"/>
        <v>1833.3333333333333</v>
      </c>
      <c r="R53" s="21">
        <f t="shared" si="11"/>
        <v>1833.3333333333333</v>
      </c>
      <c r="S53" s="21">
        <f t="shared" si="11"/>
        <v>1833.3333333333333</v>
      </c>
      <c r="T53" s="21">
        <f t="shared" si="11"/>
        <v>1833.3333333333333</v>
      </c>
      <c r="V53" s="21">
        <f t="shared" si="10"/>
        <v>21999.999999999996</v>
      </c>
    </row>
    <row r="54" spans="1:22" x14ac:dyDescent="0.25">
      <c r="A54" t="s">
        <v>62</v>
      </c>
      <c r="B54" t="s">
        <v>72</v>
      </c>
      <c r="C54">
        <v>5</v>
      </c>
      <c r="E54" s="17">
        <v>37346</v>
      </c>
      <c r="G54" s="21">
        <v>70000</v>
      </c>
      <c r="I54" s="21">
        <f t="shared" si="11"/>
        <v>1166.6666666666667</v>
      </c>
      <c r="J54" s="21">
        <f t="shared" si="11"/>
        <v>1166.6666666666667</v>
      </c>
      <c r="K54" s="21">
        <f t="shared" si="11"/>
        <v>1166.6666666666667</v>
      </c>
      <c r="L54" s="21">
        <f t="shared" si="11"/>
        <v>1166.6666666666667</v>
      </c>
      <c r="M54" s="21">
        <f t="shared" si="11"/>
        <v>1166.6666666666667</v>
      </c>
      <c r="N54" s="21">
        <f t="shared" si="11"/>
        <v>1166.6666666666667</v>
      </c>
      <c r="O54" s="21">
        <f t="shared" si="11"/>
        <v>1166.6666666666667</v>
      </c>
      <c r="P54" s="21">
        <f t="shared" si="11"/>
        <v>1166.6666666666667</v>
      </c>
      <c r="Q54" s="21">
        <f t="shared" si="11"/>
        <v>1166.6666666666667</v>
      </c>
      <c r="R54" s="21">
        <f t="shared" si="11"/>
        <v>1166.6666666666667</v>
      </c>
      <c r="S54" s="21">
        <f t="shared" si="11"/>
        <v>1166.6666666666667</v>
      </c>
      <c r="T54" s="21">
        <f t="shared" si="11"/>
        <v>1166.6666666666667</v>
      </c>
      <c r="V54" s="21">
        <f t="shared" si="10"/>
        <v>13999.999999999998</v>
      </c>
    </row>
    <row r="55" spans="1:22" x14ac:dyDescent="0.25">
      <c r="A55" t="s">
        <v>63</v>
      </c>
      <c r="B55" t="s">
        <v>72</v>
      </c>
      <c r="C55">
        <v>5</v>
      </c>
      <c r="E55" s="17">
        <v>37408</v>
      </c>
      <c r="G55" s="21">
        <v>100000</v>
      </c>
      <c r="I55" s="21">
        <f t="shared" si="11"/>
        <v>1666.6666666666667</v>
      </c>
      <c r="J55" s="21">
        <f t="shared" si="11"/>
        <v>1666.6666666666667</v>
      </c>
      <c r="K55" s="21">
        <f t="shared" si="11"/>
        <v>1666.6666666666667</v>
      </c>
      <c r="L55" s="21">
        <f t="shared" si="11"/>
        <v>1666.6666666666667</v>
      </c>
      <c r="M55" s="21">
        <f t="shared" si="11"/>
        <v>1666.6666666666667</v>
      </c>
      <c r="N55" s="21">
        <f t="shared" si="11"/>
        <v>1666.6666666666667</v>
      </c>
      <c r="O55" s="21">
        <f t="shared" si="11"/>
        <v>1666.6666666666667</v>
      </c>
      <c r="P55" s="21">
        <f t="shared" si="11"/>
        <v>1666.6666666666667</v>
      </c>
      <c r="Q55" s="21">
        <f t="shared" si="11"/>
        <v>1666.6666666666667</v>
      </c>
      <c r="R55" s="21">
        <f t="shared" si="11"/>
        <v>1666.6666666666667</v>
      </c>
      <c r="S55" s="21">
        <f t="shared" si="11"/>
        <v>1666.6666666666667</v>
      </c>
      <c r="T55" s="21">
        <f t="shared" si="11"/>
        <v>1666.6666666666667</v>
      </c>
      <c r="V55" s="21">
        <f t="shared" si="10"/>
        <v>20000</v>
      </c>
    </row>
    <row r="56" spans="1:22" x14ac:dyDescent="0.25">
      <c r="A56" t="s">
        <v>64</v>
      </c>
      <c r="B56" t="s">
        <v>73</v>
      </c>
      <c r="C56">
        <v>5</v>
      </c>
      <c r="E56" s="17">
        <v>37437</v>
      </c>
      <c r="G56" s="21">
        <v>120000</v>
      </c>
      <c r="I56" s="21">
        <f t="shared" si="11"/>
        <v>2000</v>
      </c>
      <c r="J56" s="21">
        <f t="shared" si="11"/>
        <v>2000</v>
      </c>
      <c r="K56" s="21">
        <f t="shared" si="11"/>
        <v>2000</v>
      </c>
      <c r="L56" s="21">
        <f t="shared" si="11"/>
        <v>2000</v>
      </c>
      <c r="M56" s="21">
        <f t="shared" si="11"/>
        <v>2000</v>
      </c>
      <c r="N56" s="21">
        <f t="shared" si="11"/>
        <v>2000</v>
      </c>
      <c r="O56" s="21">
        <f t="shared" si="11"/>
        <v>2000</v>
      </c>
      <c r="P56" s="21">
        <f t="shared" si="11"/>
        <v>2000</v>
      </c>
      <c r="Q56" s="21">
        <f t="shared" si="11"/>
        <v>2000</v>
      </c>
      <c r="R56" s="21">
        <f t="shared" si="11"/>
        <v>2000</v>
      </c>
      <c r="S56" s="21">
        <f t="shared" si="11"/>
        <v>2000</v>
      </c>
      <c r="T56" s="21">
        <f t="shared" si="11"/>
        <v>2000</v>
      </c>
      <c r="V56" s="21">
        <f t="shared" si="10"/>
        <v>24000</v>
      </c>
    </row>
    <row r="57" spans="1:22" x14ac:dyDescent="0.25">
      <c r="G57" s="21"/>
    </row>
    <row r="58" spans="1:22" x14ac:dyDescent="0.25">
      <c r="A58" s="8" t="s">
        <v>67</v>
      </c>
      <c r="G58" s="21">
        <f>SUM(G36:G57)</f>
        <v>34750000</v>
      </c>
      <c r="I58" s="21">
        <f t="shared" ref="I58:T58" si="12">SUM(I36:I57)</f>
        <v>465861.11111111107</v>
      </c>
      <c r="J58" s="21">
        <f t="shared" si="12"/>
        <v>465861.11111111107</v>
      </c>
      <c r="K58" s="21">
        <f t="shared" si="12"/>
        <v>465861.11111111107</v>
      </c>
      <c r="L58" s="21">
        <f t="shared" si="12"/>
        <v>465861.11111111107</v>
      </c>
      <c r="M58" s="21">
        <f t="shared" si="12"/>
        <v>465861.11111111107</v>
      </c>
      <c r="N58" s="21">
        <f t="shared" si="12"/>
        <v>465861.11111111107</v>
      </c>
      <c r="O58" s="21">
        <f t="shared" si="12"/>
        <v>465861.11111111107</v>
      </c>
      <c r="P58" s="21">
        <f t="shared" si="12"/>
        <v>465861.11111111107</v>
      </c>
      <c r="Q58" s="21">
        <f t="shared" si="12"/>
        <v>465861.11111111107</v>
      </c>
      <c r="R58" s="21">
        <f t="shared" si="12"/>
        <v>465861.11111111107</v>
      </c>
      <c r="S58" s="21">
        <f t="shared" si="12"/>
        <v>465861.11111111107</v>
      </c>
      <c r="T58" s="21">
        <f t="shared" si="12"/>
        <v>465861.11111111107</v>
      </c>
      <c r="U58" s="21"/>
      <c r="V58" s="21">
        <f>SUM(V36:V57)</f>
        <v>5590333.3333333321</v>
      </c>
    </row>
    <row r="59" spans="1:22" x14ac:dyDescent="0.25">
      <c r="A59" s="10" t="s">
        <v>69</v>
      </c>
      <c r="G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x14ac:dyDescent="0.25">
      <c r="A60" s="8"/>
      <c r="G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 spans="1:22" x14ac:dyDescent="0.25">
      <c r="A61" t="s">
        <v>48</v>
      </c>
      <c r="B61" t="s">
        <v>73</v>
      </c>
      <c r="C61">
        <v>5</v>
      </c>
      <c r="E61" s="17">
        <v>37926</v>
      </c>
      <c r="G61" s="21">
        <v>20000000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1">
        <f>(+$G61/$C61)/12</f>
        <v>333333.33333333331</v>
      </c>
      <c r="T61" s="21">
        <f>(+$G61/$C61)/12</f>
        <v>333333.33333333331</v>
      </c>
      <c r="V61" s="21">
        <f>SUM(I61:U61)</f>
        <v>666666.66666666663</v>
      </c>
    </row>
    <row r="62" spans="1:22" x14ac:dyDescent="0.25">
      <c r="A62" t="s">
        <v>30</v>
      </c>
      <c r="B62" t="s">
        <v>72</v>
      </c>
      <c r="C62">
        <v>15</v>
      </c>
      <c r="E62" s="17">
        <v>37986</v>
      </c>
      <c r="G62" s="21">
        <v>200000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1">
        <v>0</v>
      </c>
      <c r="R62" s="21">
        <v>0</v>
      </c>
      <c r="S62" s="21">
        <v>0</v>
      </c>
      <c r="T62" s="21">
        <v>0</v>
      </c>
      <c r="V62" s="21">
        <f>SUM(I62:U62)</f>
        <v>0</v>
      </c>
    </row>
    <row r="63" spans="1:22" x14ac:dyDescent="0.25">
      <c r="A63" t="s">
        <v>61</v>
      </c>
      <c r="B63" t="s">
        <v>72</v>
      </c>
      <c r="C63">
        <v>5</v>
      </c>
      <c r="E63" s="17">
        <v>37986</v>
      </c>
      <c r="G63" s="21">
        <v>110000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21">
        <v>0</v>
      </c>
      <c r="S63" s="21">
        <v>0</v>
      </c>
      <c r="T63" s="21">
        <v>0</v>
      </c>
      <c r="V63" s="21">
        <f>SUM(I63:U63)</f>
        <v>0</v>
      </c>
    </row>
    <row r="64" spans="1:22" x14ac:dyDescent="0.25">
      <c r="A64" s="8"/>
      <c r="G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x14ac:dyDescent="0.25">
      <c r="A65" s="8" t="s">
        <v>70</v>
      </c>
      <c r="G65" s="21">
        <f>SUM(G61:G64)</f>
        <v>20310000</v>
      </c>
      <c r="I65" s="21">
        <f t="shared" ref="I65:V65" si="13">SUM(I61:I64)</f>
        <v>0</v>
      </c>
      <c r="J65" s="21">
        <f t="shared" si="13"/>
        <v>0</v>
      </c>
      <c r="K65" s="21">
        <f t="shared" si="13"/>
        <v>0</v>
      </c>
      <c r="L65" s="21">
        <f t="shared" si="13"/>
        <v>0</v>
      </c>
      <c r="M65" s="21">
        <f t="shared" si="13"/>
        <v>0</v>
      </c>
      <c r="N65" s="21">
        <f t="shared" si="13"/>
        <v>0</v>
      </c>
      <c r="O65" s="21">
        <f t="shared" si="13"/>
        <v>0</v>
      </c>
      <c r="P65" s="21">
        <f t="shared" si="13"/>
        <v>0</v>
      </c>
      <c r="Q65" s="21">
        <f t="shared" si="13"/>
        <v>0</v>
      </c>
      <c r="R65" s="21">
        <f t="shared" si="13"/>
        <v>0</v>
      </c>
      <c r="S65" s="21">
        <f t="shared" si="13"/>
        <v>333333.33333333331</v>
      </c>
      <c r="T65" s="21">
        <f t="shared" si="13"/>
        <v>333333.33333333331</v>
      </c>
      <c r="U65" s="21"/>
      <c r="V65" s="21">
        <f t="shared" si="13"/>
        <v>666666.66666666663</v>
      </c>
    </row>
    <row r="67" spans="1:22" x14ac:dyDescent="0.25">
      <c r="A67" s="4" t="s">
        <v>71</v>
      </c>
      <c r="G67" s="24">
        <f>+G33+G58+G65</f>
        <v>73991546</v>
      </c>
      <c r="H67" s="4"/>
      <c r="I67" s="24">
        <f t="shared" ref="I67:V67" si="14">+I33+I58+I65</f>
        <v>717253.20714285714</v>
      </c>
      <c r="J67" s="24">
        <f t="shared" si="14"/>
        <v>717253.20714285714</v>
      </c>
      <c r="K67" s="24">
        <f t="shared" si="14"/>
        <v>717253.20714285714</v>
      </c>
      <c r="L67" s="24">
        <f t="shared" si="14"/>
        <v>717253.20714285714</v>
      </c>
      <c r="M67" s="24">
        <f t="shared" si="14"/>
        <v>717253.20714285714</v>
      </c>
      <c r="N67" s="24">
        <f t="shared" si="14"/>
        <v>717253.20714285714</v>
      </c>
      <c r="O67" s="24">
        <f t="shared" si="14"/>
        <v>717253.20714285714</v>
      </c>
      <c r="P67" s="24">
        <f t="shared" si="14"/>
        <v>713836.54047619039</v>
      </c>
      <c r="Q67" s="24">
        <f t="shared" si="14"/>
        <v>713836.54047619039</v>
      </c>
      <c r="R67" s="24">
        <f t="shared" si="14"/>
        <v>713836.54047619039</v>
      </c>
      <c r="S67" s="24">
        <f t="shared" si="14"/>
        <v>1038211.5404761904</v>
      </c>
      <c r="T67" s="24">
        <f t="shared" si="14"/>
        <v>1038211.5404761904</v>
      </c>
      <c r="U67" s="24"/>
      <c r="V67" s="24">
        <f t="shared" si="14"/>
        <v>9238705.1523809489</v>
      </c>
    </row>
    <row r="70" spans="1:22" x14ac:dyDescent="0.25">
      <c r="A70" t="str">
        <f ca="1">CELL("filename")</f>
        <v>P:\Marketing\MKTANALY\02 Capital\[Depr_by_month_wo _RM_wo_ratecase.xls]2002</v>
      </c>
    </row>
  </sheetData>
  <mergeCells count="3">
    <mergeCell ref="A1:U1"/>
    <mergeCell ref="A2:U2"/>
    <mergeCell ref="A3:U3"/>
  </mergeCells>
  <phoneticPr fontId="0" type="noConversion"/>
  <printOptions headings="1" gridLines="1"/>
  <pageMargins left="0.25" right="0.25" top="0" bottom="0" header="0.5" footer="0.5"/>
  <pageSetup scale="56" orientation="landscape" horizontalDpi="4294967292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2001</vt:lpstr>
      <vt:lpstr>2002</vt:lpstr>
      <vt:lpstr>2003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jfiscus</dc:creator>
  <cp:lastModifiedBy>Havlíček Jan</cp:lastModifiedBy>
  <cp:lastPrinted>2001-08-28T14:34:46Z</cp:lastPrinted>
  <dcterms:created xsi:type="dcterms:W3CDTF">2001-08-25T18:20:21Z</dcterms:created>
  <dcterms:modified xsi:type="dcterms:W3CDTF">2023-09-10T14:59:04Z</dcterms:modified>
</cp:coreProperties>
</file>