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/>
  </bookViews>
  <sheets>
    <sheet name="Sheet1" sheetId="1" r:id="rId1"/>
    <sheet name="Sheet2" sheetId="2" r:id="rId2"/>
    <sheet name="Sheet3" sheetId="3" r:id="rId3"/>
  </sheets>
  <calcPr calcId="92512" calcMode="manual"/>
</workbook>
</file>

<file path=xl/calcChain.xml><?xml version="1.0" encoding="utf-8"?>
<calcChain xmlns="http://schemas.openxmlformats.org/spreadsheetml/2006/main">
  <c r="G9" i="1" l="1"/>
  <c r="I9" i="1"/>
  <c r="K9" i="1"/>
  <c r="M9" i="1"/>
  <c r="Q9" i="1"/>
  <c r="S9" i="1"/>
  <c r="U9" i="1"/>
  <c r="W9" i="1"/>
  <c r="Q10" i="1"/>
  <c r="S10" i="1"/>
  <c r="U10" i="1"/>
  <c r="W10" i="1"/>
  <c r="C11" i="1"/>
  <c r="G11" i="1"/>
  <c r="I11" i="1"/>
  <c r="K11" i="1"/>
  <c r="M11" i="1"/>
  <c r="Q11" i="1"/>
  <c r="S11" i="1"/>
  <c r="U11" i="1"/>
  <c r="W11" i="1"/>
  <c r="C12" i="1"/>
  <c r="G12" i="1"/>
  <c r="I12" i="1"/>
  <c r="K12" i="1"/>
  <c r="M12" i="1"/>
  <c r="Q12" i="1"/>
  <c r="S12" i="1"/>
  <c r="U12" i="1"/>
  <c r="W12" i="1"/>
  <c r="C13" i="1"/>
  <c r="G13" i="1"/>
  <c r="I13" i="1"/>
  <c r="K13" i="1"/>
  <c r="M13" i="1"/>
  <c r="Q13" i="1"/>
  <c r="S13" i="1"/>
  <c r="U13" i="1"/>
  <c r="W13" i="1"/>
  <c r="C15" i="1"/>
  <c r="Q15" i="1"/>
  <c r="S15" i="1"/>
  <c r="U15" i="1"/>
  <c r="W15" i="1"/>
  <c r="C17" i="1"/>
  <c r="Q17" i="1"/>
  <c r="S17" i="1"/>
  <c r="U17" i="1"/>
  <c r="W17" i="1"/>
</calcChain>
</file>

<file path=xl/sharedStrings.xml><?xml version="1.0" encoding="utf-8"?>
<sst xmlns="http://schemas.openxmlformats.org/spreadsheetml/2006/main" count="34" uniqueCount="24">
  <si>
    <t>Proceeds @ $12/share</t>
  </si>
  <si>
    <t>Pre-tax Book Gain</t>
  </si>
  <si>
    <t>Tax Expense</t>
  </si>
  <si>
    <t>Net Loss</t>
  </si>
  <si>
    <t>Net Income to Enron</t>
  </si>
  <si>
    <t>Timber After -Tax Net MTM</t>
  </si>
  <si>
    <t>$19/share</t>
  </si>
  <si>
    <t>$20/share</t>
  </si>
  <si>
    <t>$22/share</t>
  </si>
  <si>
    <t>$16/share</t>
  </si>
  <si>
    <t>Purchase Price Adj</t>
  </si>
  <si>
    <t>Pre-Tax Book Gain</t>
  </si>
  <si>
    <t>After-Tax Book Gain</t>
  </si>
  <si>
    <t>TOTAL 2001</t>
  </si>
  <si>
    <t>Purchase Price</t>
  </si>
  <si>
    <t>* There is potential for future Tammy benefits of approximately $15-18 million.</t>
  </si>
  <si>
    <t>3rd Quarter</t>
  </si>
  <si>
    <t>(in millions)</t>
  </si>
  <si>
    <t>EOTT 140 Gain Calculations</t>
  </si>
  <si>
    <t>4th Quarter</t>
  </si>
  <si>
    <t>Tax Expense*</t>
  </si>
  <si>
    <t>Book Basis @ 9/30/01**</t>
  </si>
  <si>
    <t>Basis**</t>
  </si>
  <si>
    <t>** Does not include any reserves that Corp./ETS may consider appropriate.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</si>
</sst>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1" applyNumberFormat="1" applyFont="1" applyBorder="1"/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3"/>
  <sheetViews>
    <sheetView tabSelected="1" workbookViewId="0">
      <selection activeCell="G12" sqref="G12"/>
    </sheetView>
  </sheetViews>
  <sheetFormatPr defaultRowHeight="13.2" x14ac:dyDescent="0.25"/>
  <cols>
    <col min="1" max="1" width="26.109375" customWidth="1"/>
    <col min="2" max="2" width="1.6640625" customWidth="1"/>
    <col min="4" max="4" width="1.6640625" customWidth="1"/>
    <col min="5" max="5" width="19.88671875" customWidth="1"/>
    <col min="6" max="6" width="1.6640625" customWidth="1"/>
    <col min="7" max="7" width="10" bestFit="1" customWidth="1"/>
    <col min="8" max="8" width="1.6640625" customWidth="1"/>
    <col min="10" max="10" width="1.6640625" customWidth="1"/>
    <col min="12" max="12" width="1.6640625" customWidth="1"/>
    <col min="14" max="14" width="1.6640625" customWidth="1"/>
    <col min="15" max="15" width="23.44140625" customWidth="1"/>
    <col min="16" max="16" width="1.6640625" customWidth="1"/>
    <col min="18" max="18" width="1.6640625" customWidth="1"/>
    <col min="20" max="20" width="1.6640625" customWidth="1"/>
    <col min="22" max="22" width="1.6640625" customWidth="1"/>
  </cols>
  <sheetData>
    <row r="1" spans="1:23" x14ac:dyDescent="0.25">
      <c r="A1" s="7" t="s">
        <v>18</v>
      </c>
    </row>
    <row r="2" spans="1:23" x14ac:dyDescent="0.25">
      <c r="A2" s="13" t="s">
        <v>17</v>
      </c>
      <c r="B2" s="9"/>
    </row>
    <row r="6" spans="1:23" x14ac:dyDescent="0.25">
      <c r="A6" s="11" t="s">
        <v>16</v>
      </c>
      <c r="B6" s="10"/>
      <c r="C6" s="5"/>
      <c r="D6" s="5"/>
      <c r="E6" s="11" t="s">
        <v>19</v>
      </c>
      <c r="G6" s="11" t="s">
        <v>9</v>
      </c>
      <c r="H6" s="12"/>
      <c r="I6" s="11" t="s">
        <v>6</v>
      </c>
      <c r="J6" s="12"/>
      <c r="K6" s="11" t="s">
        <v>7</v>
      </c>
      <c r="L6" s="12"/>
      <c r="M6" s="11" t="s">
        <v>8</v>
      </c>
      <c r="O6" s="8" t="s">
        <v>13</v>
      </c>
      <c r="Q6" s="11" t="s">
        <v>9</v>
      </c>
      <c r="R6" s="12"/>
      <c r="S6" s="11" t="s">
        <v>6</v>
      </c>
      <c r="T6" s="12"/>
      <c r="U6" s="11" t="s">
        <v>7</v>
      </c>
      <c r="V6" s="12"/>
      <c r="W6" s="11" t="s">
        <v>8</v>
      </c>
    </row>
    <row r="8" spans="1:23" x14ac:dyDescent="0.25">
      <c r="D8" s="4"/>
      <c r="E8" s="4"/>
      <c r="O8" s="4"/>
    </row>
    <row r="9" spans="1:23" x14ac:dyDescent="0.25">
      <c r="A9" t="s">
        <v>0</v>
      </c>
      <c r="C9" s="1">
        <v>80</v>
      </c>
      <c r="D9" s="1"/>
      <c r="E9" s="1" t="s">
        <v>10</v>
      </c>
      <c r="G9" s="1">
        <f>(16*6.646626)-80</f>
        <v>26.346016000000006</v>
      </c>
      <c r="H9" s="1"/>
      <c r="I9" s="1">
        <f>(19*6.646626)-80</f>
        <v>46.285894000000013</v>
      </c>
      <c r="J9" s="1"/>
      <c r="K9" s="1">
        <f>(20*6.646626)-80</f>
        <v>52.932520000000011</v>
      </c>
      <c r="L9" s="1"/>
      <c r="M9" s="1">
        <f>(22*6.646626)-80</f>
        <v>66.225772000000006</v>
      </c>
      <c r="N9" s="1"/>
      <c r="O9" s="1" t="s">
        <v>14</v>
      </c>
      <c r="Q9" s="1">
        <f>C9+G9</f>
        <v>106.34601600000001</v>
      </c>
      <c r="R9" s="1"/>
      <c r="S9" s="1">
        <f>I9+C9</f>
        <v>126.28589400000001</v>
      </c>
      <c r="T9" s="1"/>
      <c r="U9" s="1">
        <f>K9+C9</f>
        <v>132.93252000000001</v>
      </c>
      <c r="V9" s="1"/>
      <c r="W9" s="1">
        <f>M9+C9</f>
        <v>146.22577200000001</v>
      </c>
    </row>
    <row r="10" spans="1:23" x14ac:dyDescent="0.25">
      <c r="A10" t="s">
        <v>21</v>
      </c>
      <c r="C10" s="2">
        <v>70</v>
      </c>
      <c r="D10" s="6"/>
      <c r="E10" s="6" t="s">
        <v>22</v>
      </c>
      <c r="G10" s="2">
        <v>0</v>
      </c>
      <c r="H10" s="1"/>
      <c r="I10" s="2">
        <v>0</v>
      </c>
      <c r="J10" s="1"/>
      <c r="K10" s="2">
        <v>0</v>
      </c>
      <c r="L10" s="1"/>
      <c r="M10" s="2">
        <v>0</v>
      </c>
      <c r="N10" s="1"/>
      <c r="O10" s="6" t="s">
        <v>22</v>
      </c>
      <c r="Q10" s="2">
        <f>C10</f>
        <v>70</v>
      </c>
      <c r="R10" s="1"/>
      <c r="S10" s="2">
        <f>C10</f>
        <v>70</v>
      </c>
      <c r="T10" s="1"/>
      <c r="U10" s="2">
        <f>C10</f>
        <v>70</v>
      </c>
      <c r="V10" s="1"/>
      <c r="W10" s="2">
        <f>C10</f>
        <v>70</v>
      </c>
    </row>
    <row r="11" spans="1:23" x14ac:dyDescent="0.25">
      <c r="A11" t="s">
        <v>1</v>
      </c>
      <c r="C11" s="1">
        <f>C9-C10</f>
        <v>10</v>
      </c>
      <c r="D11" s="1"/>
      <c r="E11" s="1" t="s">
        <v>11</v>
      </c>
      <c r="G11" s="6">
        <f>G9-G10</f>
        <v>26.346016000000006</v>
      </c>
      <c r="H11" s="1"/>
      <c r="I11" s="6">
        <f>I9-I10</f>
        <v>46.285894000000013</v>
      </c>
      <c r="J11" s="1"/>
      <c r="K11" s="6">
        <f>K9-K10</f>
        <v>52.932520000000011</v>
      </c>
      <c r="L11" s="1"/>
      <c r="M11" s="6">
        <f>M9-M10</f>
        <v>66.225772000000006</v>
      </c>
      <c r="N11" s="1"/>
      <c r="O11" s="1" t="s">
        <v>11</v>
      </c>
      <c r="Q11" s="6">
        <f>Q9-Q10</f>
        <v>36.346016000000006</v>
      </c>
      <c r="R11" s="1"/>
      <c r="S11" s="6">
        <f>S9-S10</f>
        <v>56.285894000000013</v>
      </c>
      <c r="T11" s="1"/>
      <c r="U11" s="6">
        <f>U9-U10</f>
        <v>62.932520000000011</v>
      </c>
      <c r="V11" s="1"/>
      <c r="W11" s="6">
        <f>W9-W10</f>
        <v>76.225772000000006</v>
      </c>
    </row>
    <row r="12" spans="1:23" x14ac:dyDescent="0.25">
      <c r="A12" t="s">
        <v>20</v>
      </c>
      <c r="C12" s="1">
        <f>(65-2)*0.37</f>
        <v>23.31</v>
      </c>
      <c r="D12" s="1"/>
      <c r="E12" s="1" t="s">
        <v>2</v>
      </c>
      <c r="G12" s="1">
        <f>3.276811*(16-19.9)*0.37</f>
        <v>-4.7284382729999983</v>
      </c>
      <c r="H12" s="1"/>
      <c r="I12" s="1">
        <f>3.276811*(19-19.9)*0.37</f>
        <v>-1.0911780629999981</v>
      </c>
      <c r="J12" s="1"/>
      <c r="K12" s="1">
        <f>3.276811*(20-19.9)*37</f>
        <v>12.124200700000173</v>
      </c>
      <c r="L12" s="1"/>
      <c r="M12" s="1">
        <f>3.276811*(22-19.9)*0.37</f>
        <v>2.5460821470000017</v>
      </c>
      <c r="N12" s="1"/>
      <c r="O12" s="1" t="s">
        <v>2</v>
      </c>
      <c r="Q12" s="1">
        <f>G12+C12</f>
        <v>18.581561727</v>
      </c>
      <c r="R12" s="1"/>
      <c r="S12" s="1">
        <f>I12+C12</f>
        <v>22.218821937000001</v>
      </c>
      <c r="T12" s="1"/>
      <c r="U12" s="1">
        <f>K12+C12</f>
        <v>35.434200700000176</v>
      </c>
      <c r="V12" s="1"/>
      <c r="W12" s="1">
        <f>M12+C12</f>
        <v>25.856082147000002</v>
      </c>
    </row>
    <row r="13" spans="1:23" ht="13.8" thickBot="1" x14ac:dyDescent="0.3">
      <c r="A13" t="s">
        <v>3</v>
      </c>
      <c r="C13" s="3">
        <f>C11-C12</f>
        <v>-13.309999999999999</v>
      </c>
      <c r="D13" s="6"/>
      <c r="E13" s="6" t="s">
        <v>12</v>
      </c>
      <c r="G13" s="3">
        <f>G11-G12</f>
        <v>31.074454273000004</v>
      </c>
      <c r="H13" s="1"/>
      <c r="I13" s="3">
        <f>I11-I12</f>
        <v>47.377072063000014</v>
      </c>
      <c r="J13" s="1"/>
      <c r="K13" s="3">
        <f>K11-K12</f>
        <v>40.808319299999837</v>
      </c>
      <c r="L13" s="1"/>
      <c r="M13" s="3">
        <f>M11-M12</f>
        <v>63.679689853000006</v>
      </c>
      <c r="N13" s="1"/>
      <c r="O13" s="6" t="s">
        <v>12</v>
      </c>
      <c r="Q13" s="3">
        <f>Q11-Q12</f>
        <v>17.764454273000005</v>
      </c>
      <c r="R13" s="1"/>
      <c r="S13" s="3">
        <f>S11-S12</f>
        <v>34.067072063000012</v>
      </c>
      <c r="T13" s="1"/>
      <c r="U13" s="3">
        <f>U11-U12</f>
        <v>27.498319299999835</v>
      </c>
      <c r="V13" s="1"/>
      <c r="W13" s="3">
        <f>W11-W12</f>
        <v>50.369689853000004</v>
      </c>
    </row>
    <row r="14" spans="1:23" ht="13.8" thickTop="1" x14ac:dyDescent="0.25">
      <c r="G14" s="1"/>
      <c r="H14" s="1"/>
      <c r="I14" s="1"/>
      <c r="J14" s="1"/>
      <c r="K14" s="1"/>
      <c r="L14" s="1"/>
      <c r="M14" s="1"/>
      <c r="N14" s="1"/>
      <c r="Q14" s="1"/>
      <c r="R14" s="1"/>
      <c r="S14" s="1"/>
      <c r="T14" s="1"/>
      <c r="U14" s="1"/>
      <c r="V14" s="1"/>
      <c r="W14" s="1"/>
    </row>
    <row r="15" spans="1:23" x14ac:dyDescent="0.25">
      <c r="A15" t="s">
        <v>5</v>
      </c>
      <c r="C15">
        <f>50-(50*0.35)</f>
        <v>32.5</v>
      </c>
      <c r="G15" s="1"/>
      <c r="H15" s="1"/>
      <c r="I15" s="1"/>
      <c r="J15" s="1"/>
      <c r="K15" s="1"/>
      <c r="L15" s="1"/>
      <c r="M15" s="1"/>
      <c r="N15" s="1"/>
      <c r="O15" t="s">
        <v>5</v>
      </c>
      <c r="Q15" s="1">
        <f>C15</f>
        <v>32.5</v>
      </c>
      <c r="R15" s="1"/>
      <c r="S15" s="1">
        <f>C15</f>
        <v>32.5</v>
      </c>
      <c r="T15" s="1"/>
      <c r="U15" s="1">
        <f>C15</f>
        <v>32.5</v>
      </c>
      <c r="V15" s="1"/>
      <c r="W15" s="1">
        <f>C15</f>
        <v>32.5</v>
      </c>
    </row>
    <row r="16" spans="1:23" x14ac:dyDescent="0.25">
      <c r="G16" s="1"/>
      <c r="H16" s="1"/>
      <c r="I16" s="1"/>
      <c r="J16" s="1"/>
      <c r="K16" s="1"/>
      <c r="L16" s="1"/>
      <c r="M16" s="1"/>
      <c r="N16" s="1"/>
      <c r="Q16" s="1"/>
      <c r="R16" s="1"/>
      <c r="S16" s="1"/>
      <c r="T16" s="1"/>
      <c r="U16" s="1"/>
      <c r="V16" s="1"/>
      <c r="W16" s="1"/>
    </row>
    <row r="17" spans="1:23" ht="13.8" thickBot="1" x14ac:dyDescent="0.3">
      <c r="A17" t="s">
        <v>4</v>
      </c>
      <c r="C17" s="3">
        <f>C13+C15</f>
        <v>19.190000000000001</v>
      </c>
      <c r="D17" s="6"/>
      <c r="E17" s="6"/>
      <c r="G17" s="1"/>
      <c r="H17" s="1"/>
      <c r="I17" s="1"/>
      <c r="J17" s="1"/>
      <c r="K17" s="1"/>
      <c r="L17" s="1"/>
      <c r="M17" s="1"/>
      <c r="N17" s="1"/>
      <c r="O17" t="s">
        <v>4</v>
      </c>
      <c r="P17" s="6"/>
      <c r="Q17" s="3">
        <f>Q13+Q15</f>
        <v>50.264454273000005</v>
      </c>
      <c r="R17" s="1"/>
      <c r="S17" s="3">
        <f>S13+S15</f>
        <v>66.567072063000012</v>
      </c>
      <c r="T17" s="1"/>
      <c r="U17" s="3">
        <f>U13+U15</f>
        <v>59.998319299999835</v>
      </c>
      <c r="V17" s="1"/>
      <c r="W17" s="3">
        <f>W13+W15</f>
        <v>82.869689853000011</v>
      </c>
    </row>
    <row r="18" spans="1:23" ht="13.8" thickTop="1" x14ac:dyDescent="0.25">
      <c r="G18" s="1"/>
      <c r="H18" s="1"/>
      <c r="I18" s="1"/>
      <c r="J18" s="1"/>
      <c r="K18" s="1"/>
      <c r="L18" s="1"/>
      <c r="M18" s="1"/>
      <c r="N18" s="1"/>
      <c r="Q18" s="1"/>
      <c r="R18" s="1"/>
      <c r="S18" s="1"/>
      <c r="T18" s="1"/>
      <c r="U18" s="1"/>
      <c r="V18" s="1"/>
      <c r="W18" s="1"/>
    </row>
    <row r="19" spans="1:23" x14ac:dyDescent="0.25">
      <c r="G19" s="1"/>
      <c r="H19" s="1"/>
      <c r="I19" s="1"/>
      <c r="J19" s="1"/>
      <c r="K19" s="1"/>
      <c r="L19" s="1"/>
      <c r="M19" s="1"/>
      <c r="N19" s="1"/>
      <c r="Q19" s="1"/>
      <c r="R19" s="1"/>
      <c r="S19" s="1"/>
      <c r="T19" s="1"/>
      <c r="U19" s="1"/>
      <c r="V19" s="1"/>
      <c r="W19" s="1"/>
    </row>
    <row r="20" spans="1:23" x14ac:dyDescent="0.25">
      <c r="A20" t="s">
        <v>15</v>
      </c>
      <c r="G20" s="1"/>
      <c r="H20" s="1"/>
      <c r="I20" s="1"/>
      <c r="J20" s="1"/>
      <c r="K20" s="1"/>
      <c r="L20" s="1"/>
      <c r="M20" s="1"/>
      <c r="N20" s="1"/>
    </row>
    <row r="21" spans="1:23" x14ac:dyDescent="0.25">
      <c r="A21" t="s">
        <v>23</v>
      </c>
      <c r="G21" s="1"/>
      <c r="H21" s="1"/>
      <c r="I21" s="1"/>
      <c r="J21" s="1"/>
      <c r="K21" s="1"/>
      <c r="L21" s="1"/>
      <c r="M21" s="1"/>
      <c r="N21" s="1"/>
    </row>
    <row r="22" spans="1:23" x14ac:dyDescent="0.25">
      <c r="G22" s="1"/>
      <c r="H22" s="1"/>
      <c r="I22" s="1"/>
      <c r="J22" s="1"/>
      <c r="K22" s="1"/>
      <c r="L22" s="1"/>
      <c r="M22" s="1"/>
      <c r="N22" s="1"/>
    </row>
    <row r="23" spans="1:23" x14ac:dyDescent="0.25">
      <c r="G23" s="1"/>
      <c r="H23" s="1"/>
      <c r="I23" s="1"/>
      <c r="J23" s="1"/>
      <c r="K23" s="1"/>
      <c r="L23" s="1"/>
      <c r="M23" s="1"/>
      <c r="N23" s="1"/>
    </row>
  </sheetData>
  <phoneticPr fontId="0" type="noConversion"/>
  <pageMargins left="0.75" right="0.75" top="1" bottom="1" header="0.5" footer="0.5"/>
  <pageSetup scale="7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mcilia</dc:creator>
  <cp:lastModifiedBy>Havlíček Jan</cp:lastModifiedBy>
  <cp:lastPrinted>2001-09-26T18:28:29Z</cp:lastPrinted>
  <dcterms:created xsi:type="dcterms:W3CDTF">2001-09-26T15:37:12Z</dcterms:created>
  <dcterms:modified xsi:type="dcterms:W3CDTF">2023-09-10T14:59:28Z</dcterms:modified>
</cp:coreProperties>
</file>