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</sheets>
  <externalReferences>
    <externalReference r:id="rId2"/>
  </externalReferences>
  <definedNames>
    <definedName name="_xlnm.Print_Area" localSheetId="0">Sheet1!$A$1:$I$61</definedName>
  </definedNames>
  <calcPr calcId="0"/>
</workbook>
</file>

<file path=xl/calcChain.xml><?xml version="1.0" encoding="utf-8"?>
<calcChain xmlns="http://schemas.openxmlformats.org/spreadsheetml/2006/main">
  <c r="F4" i="1" l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I15" i="1"/>
  <c r="A16" i="1"/>
  <c r="F16" i="1"/>
  <c r="A17" i="1"/>
  <c r="F17" i="1"/>
  <c r="I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D42" i="1"/>
  <c r="A44" i="1"/>
  <c r="B44" i="1"/>
  <c r="A45" i="1"/>
  <c r="A46" i="1"/>
  <c r="A47" i="1"/>
  <c r="A48" i="1"/>
  <c r="A49" i="1"/>
  <c r="A50" i="1"/>
  <c r="A51" i="1"/>
  <c r="A52" i="1"/>
  <c r="A53" i="1"/>
  <c r="A54" i="1"/>
  <c r="A55" i="1"/>
  <c r="D56" i="1"/>
  <c r="A58" i="1"/>
  <c r="A59" i="1"/>
  <c r="D59" i="1"/>
  <c r="D60" i="1"/>
</calcChain>
</file>

<file path=xl/sharedStrings.xml><?xml version="1.0" encoding="utf-8"?>
<sst xmlns="http://schemas.openxmlformats.org/spreadsheetml/2006/main" count="17" uniqueCount="13">
  <si>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</si>
  <si>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</si>
  <si>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</si>
  <si>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</si>
  <si>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</si>
  <si>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</si>
  <si>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</si>
  <si>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**36.12% of the gross value of the following assets:</t>
  </si>
  <si>
    <t>Mariner Equity, Cgas</t>
  </si>
  <si>
    <t>Publics (as of 8/8/00)</t>
  </si>
  <si>
    <t>Chewco SLP</t>
  </si>
  <si>
    <t>Proof:</t>
  </si>
  <si>
    <t>*36.12% of the gross value of the following assets:  Hughes Rawls Note, Ameritex, Pure Resources, Queen Sands Common, 3TEC Warrants, Quicksilver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</si>
</sst>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37" fontId="0" fillId="0" borderId="0"/>
    <xf numFmtId="44" fontId="1" fillId="0" borderId="0" applyFont="0" applyFill="0" applyBorder="0" applyAlignment="0" applyProtection="0"/>
  </cellStyleXfs>
  <cellXfs count="18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/>
    <xf numFmtId="37" fontId="3" fillId="0" borderId="1" xfId="0" applyFont="1" applyBorder="1" applyAlignment="1">
      <alignment horizontal="center"/>
    </xf>
    <xf numFmtId="37" fontId="4" fillId="0" borderId="0" xfId="0" applyFont="1" applyBorder="1"/>
    <xf numFmtId="37" fontId="3" fillId="0" borderId="0" xfId="0" applyFont="1" applyBorder="1"/>
    <xf numFmtId="37" fontId="3" fillId="0" borderId="0" xfId="0" applyFont="1" applyBorder="1" applyAlignment="1">
      <alignment horizontal="center"/>
    </xf>
    <xf numFmtId="37" fontId="0" fillId="0" borderId="2" xfId="0" applyBorder="1"/>
    <xf numFmtId="37" fontId="5" fillId="0" borderId="0" xfId="0" applyFont="1"/>
    <xf numFmtId="37" fontId="4" fillId="0" borderId="0" xfId="0" applyFont="1"/>
    <xf numFmtId="44" fontId="0" fillId="0" borderId="0" xfId="1" applyFont="1"/>
    <xf numFmtId="37" fontId="0" fillId="0" borderId="0" xfId="0" applyBorder="1"/>
    <xf numFmtId="37" fontId="5" fillId="0" borderId="0" xfId="0" applyFont="1" applyAlignment="1">
      <alignment horizontal="right"/>
    </xf>
    <xf numFmtId="37" fontId="5" fillId="0" borderId="0" xfId="0" applyNumberFormat="1" applyFont="1" applyBorder="1"/>
    <xf numFmtId="37" fontId="2" fillId="0" borderId="0" xfId="0" applyFont="1" applyAlignment="1">
      <alignment horizontal="center"/>
    </xf>
    <xf numFmtId="37" fontId="5" fillId="0" borderId="0" xfId="0" applyFont="1" applyAlignment="1">
      <alignment wrapText="1"/>
    </xf>
    <xf numFmtId="37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aptorList_8800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h List"/>
      <sheetName val="Asset List"/>
      <sheetName val="Asset Detail"/>
      <sheetName val="Catalytica"/>
      <sheetName val="MPR 8800"/>
      <sheetName val="Large Positions 8800"/>
      <sheetName val="MPR 8400"/>
      <sheetName val="Large Positions 8400"/>
    </sheetNames>
    <sheetDataSet>
      <sheetData sheetId="0">
        <row r="16">
          <cell r="B16">
            <v>52.75</v>
          </cell>
        </row>
        <row r="42">
          <cell r="A42" t="str">
            <v>Catalytica</v>
          </cell>
        </row>
        <row r="43">
          <cell r="A43" t="str">
            <v>Invasion Energy</v>
          </cell>
        </row>
        <row r="44">
          <cell r="A44" t="str">
            <v>Active Power (post IPO)</v>
          </cell>
        </row>
        <row r="45">
          <cell r="A45" t="str">
            <v>Utiliquest</v>
          </cell>
        </row>
        <row r="46">
          <cell r="A46" t="str">
            <v>HV Marine Warrants</v>
          </cell>
        </row>
        <row r="47">
          <cell r="A47" t="str">
            <v>Venoco</v>
          </cell>
        </row>
        <row r="48">
          <cell r="A48" t="str">
            <v>Ecogas Debt &amp; Equity</v>
          </cell>
        </row>
        <row r="49">
          <cell r="A49" t="str">
            <v>Brigham</v>
          </cell>
        </row>
        <row r="50">
          <cell r="A50" t="str">
            <v>Oconto Falls</v>
          </cell>
        </row>
        <row r="51">
          <cell r="A51" t="str">
            <v>Merlin Credit Derivative</v>
          </cell>
        </row>
        <row r="52">
          <cell r="A52" t="str">
            <v>Contigent Exposure</v>
          </cell>
        </row>
        <row r="53">
          <cell r="A53" t="str">
            <v>Heartland Equity &amp; Warrants</v>
          </cell>
        </row>
        <row r="54">
          <cell r="A54" t="str">
            <v>Heartland Loan</v>
          </cell>
        </row>
        <row r="55">
          <cell r="A55" t="str">
            <v>Juniper</v>
          </cell>
        </row>
        <row r="56">
          <cell r="A56" t="str">
            <v>Texland</v>
          </cell>
        </row>
        <row r="57">
          <cell r="A57" t="str">
            <v>Vastar</v>
          </cell>
        </row>
        <row r="58">
          <cell r="A58" t="str">
            <v>Hughes Rawls Loan</v>
          </cell>
        </row>
        <row r="59">
          <cell r="A59" t="str">
            <v>Hughes Rawls Note</v>
          </cell>
        </row>
        <row r="60">
          <cell r="A60" t="str">
            <v>Industrial Holdings</v>
          </cell>
        </row>
        <row r="61">
          <cell r="A61" t="str">
            <v>Inland</v>
          </cell>
        </row>
        <row r="62">
          <cell r="A62" t="str">
            <v>Sierra Well Service</v>
          </cell>
        </row>
        <row r="63">
          <cell r="A63" t="str">
            <v>Syntroleum (if no add'l investment)</v>
          </cell>
        </row>
        <row r="64">
          <cell r="A64" t="str">
            <v>Ridgelake ORRI</v>
          </cell>
        </row>
        <row r="65">
          <cell r="A65" t="str">
            <v>Ameritex</v>
          </cell>
        </row>
        <row r="66">
          <cell r="A66" t="str">
            <v>Pure Resources</v>
          </cell>
        </row>
        <row r="67">
          <cell r="A67" t="str">
            <v>Brigham Common</v>
          </cell>
        </row>
        <row r="68">
          <cell r="A68" t="str">
            <v>Inland Common</v>
          </cell>
        </row>
        <row r="69">
          <cell r="A69" t="str">
            <v>Queen Sands Common</v>
          </cell>
        </row>
        <row r="70">
          <cell r="A70" t="str">
            <v>Carrizo Warrants</v>
          </cell>
        </row>
        <row r="71">
          <cell r="A71" t="str">
            <v>3TEC Warrants</v>
          </cell>
        </row>
        <row r="72">
          <cell r="A72" t="str">
            <v>Brigham Warrants</v>
          </cell>
        </row>
        <row r="73">
          <cell r="A73" t="str">
            <v>Amerada Hess (Contingent Exposure)</v>
          </cell>
        </row>
        <row r="74">
          <cell r="A74" t="str">
            <v>Black Bay</v>
          </cell>
        </row>
        <row r="75">
          <cell r="A75" t="str">
            <v>City Forest Energy Advisory</v>
          </cell>
        </row>
        <row r="76">
          <cell r="A76" t="str">
            <v>City Forest IPC</v>
          </cell>
        </row>
        <row r="77">
          <cell r="A77" t="str">
            <v>Geo. Pursuit (EBGB)</v>
          </cell>
        </row>
        <row r="78">
          <cell r="A78" t="str">
            <v>Keathley Canyon</v>
          </cell>
        </row>
        <row r="79">
          <cell r="A79" t="str">
            <v xml:space="preserve">IGP </v>
          </cell>
        </row>
        <row r="80">
          <cell r="A80" t="str">
            <v>Bonus Resources Common</v>
          </cell>
        </row>
        <row r="81">
          <cell r="A81" t="str">
            <v>Paradigm Common</v>
          </cell>
        </row>
        <row r="82">
          <cell r="A82" t="str">
            <v>Tetonka Drilling Common</v>
          </cell>
        </row>
        <row r="83">
          <cell r="A83" t="str">
            <v>Quicksilver Common</v>
          </cell>
        </row>
        <row r="84">
          <cell r="A84" t="str">
            <v>WB Oil &amp; Gas</v>
          </cell>
        </row>
        <row r="85">
          <cell r="A85" t="str">
            <v>LSI Debt II Bridge Loan</v>
          </cell>
        </row>
        <row r="86">
          <cell r="A86" t="str">
            <v>LSI Preferred</v>
          </cell>
        </row>
        <row r="87">
          <cell r="A87" t="str">
            <v>LSI Warrants</v>
          </cell>
        </row>
        <row r="89">
          <cell r="A89" t="str">
            <v>SLP Exposure</v>
          </cell>
        </row>
        <row r="90">
          <cell r="A90" t="str">
            <v>Total Raptor I</v>
          </cell>
        </row>
        <row r="92">
          <cell r="A92" t="str">
            <v>Raptor II</v>
          </cell>
        </row>
        <row r="93">
          <cell r="A93" t="str">
            <v>Mariner Equity</v>
          </cell>
        </row>
        <row r="94">
          <cell r="A94" t="str">
            <v>Mariner Warrants</v>
          </cell>
        </row>
        <row r="95">
          <cell r="A95" t="str">
            <v>Cgas</v>
          </cell>
        </row>
        <row r="96">
          <cell r="A96" t="str">
            <v>Cypress</v>
          </cell>
        </row>
        <row r="97">
          <cell r="A97" t="str">
            <v>Linder</v>
          </cell>
        </row>
        <row r="98">
          <cell r="A98" t="str">
            <v>Masada Oxynol</v>
          </cell>
        </row>
        <row r="99">
          <cell r="A99" t="str">
            <v>Hancock</v>
          </cell>
        </row>
        <row r="101">
          <cell r="A101" t="str">
            <v>SLP Exposure</v>
          </cell>
        </row>
        <row r="102">
          <cell r="A102" t="str">
            <v>Total Raptor II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40" workbookViewId="0">
      <selection activeCell="B65" sqref="B65"/>
    </sheetView>
  </sheetViews>
  <sheetFormatPr defaultRowHeight="13.2"/>
  <cols>
    <col min="4" max="4" width="11.6640625" bestFit="1" customWidth="1"/>
    <col min="9" max="9" width="11.6640625" bestFit="1" customWidth="1"/>
  </cols>
  <sheetData>
    <row r="1" spans="1:9" ht="18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4" spans="1:9">
      <c r="A4" s="1" t="s">
        <v>2</v>
      </c>
      <c r="B4" s="1"/>
      <c r="C4" s="1"/>
      <c r="D4" s="1"/>
      <c r="F4" s="1" t="str">
        <f>'[1]Wish List'!A92</f>
        <v>Raptor II</v>
      </c>
    </row>
    <row r="5" spans="1:9">
      <c r="A5" s="1"/>
      <c r="B5" s="1"/>
      <c r="C5" s="1"/>
      <c r="D5" s="2" t="s">
        <v>3</v>
      </c>
      <c r="F5" s="1"/>
      <c r="G5" s="1"/>
      <c r="H5" s="1"/>
      <c r="I5" s="2" t="s">
        <v>3</v>
      </c>
    </row>
    <row r="6" spans="1:9">
      <c r="A6" s="3" t="s">
        <v>4</v>
      </c>
      <c r="B6" s="3"/>
      <c r="C6" s="3"/>
      <c r="D6" s="4" t="s">
        <v>5</v>
      </c>
      <c r="F6" s="3" t="s">
        <v>4</v>
      </c>
      <c r="G6" s="3"/>
      <c r="H6" s="3"/>
      <c r="I6" s="4" t="s">
        <v>5</v>
      </c>
    </row>
    <row r="7" spans="1:9">
      <c r="A7" s="5" t="s">
        <v>6</v>
      </c>
      <c r="B7" s="6"/>
      <c r="C7" s="6"/>
      <c r="D7" s="7"/>
      <c r="F7" s="5" t="s">
        <v>6</v>
      </c>
      <c r="G7" s="6"/>
      <c r="H7" s="6"/>
      <c r="I7" s="7"/>
    </row>
    <row r="8" spans="1:9">
      <c r="A8" t="str">
        <f>'[1]Wish List'!A42</f>
        <v>Catalytica</v>
      </c>
      <c r="D8">
        <v>114999999.99999994</v>
      </c>
      <c r="F8" t="str">
        <f>'[1]Wish List'!A93</f>
        <v>Mariner Equity</v>
      </c>
      <c r="I8">
        <v>222972586.19999999</v>
      </c>
    </row>
    <row r="9" spans="1:9">
      <c r="A9" t="str">
        <f>'[1]Wish List'!A43</f>
        <v>Invasion Energy</v>
      </c>
      <c r="D9">
        <v>7769148</v>
      </c>
      <c r="F9" t="str">
        <f>'[1]Wish List'!A94</f>
        <v>Mariner Warrants</v>
      </c>
      <c r="I9">
        <v>25082816</v>
      </c>
    </row>
    <row r="10" spans="1:9">
      <c r="A10" t="str">
        <f>'[1]Wish List'!A45</f>
        <v>Utiliquest</v>
      </c>
      <c r="D10">
        <v>31250000</v>
      </c>
      <c r="F10" t="str">
        <f>'[1]Wish List'!A95</f>
        <v>Cgas</v>
      </c>
      <c r="I10">
        <v>17563755</v>
      </c>
    </row>
    <row r="11" spans="1:9">
      <c r="A11" t="str">
        <f>'[1]Wish List'!A46</f>
        <v>HV Marine Warrants</v>
      </c>
      <c r="D11">
        <v>14054250</v>
      </c>
      <c r="F11" t="str">
        <f>'[1]Wish List'!A96</f>
        <v>Cypress</v>
      </c>
      <c r="I11">
        <v>58128700.450000003</v>
      </c>
    </row>
    <row r="12" spans="1:9">
      <c r="A12" t="str">
        <f>'[1]Wish List'!A48</f>
        <v>Ecogas Debt &amp; Equity</v>
      </c>
      <c r="D12">
        <v>12873000</v>
      </c>
      <c r="F12" t="str">
        <f>'[1]Wish List'!A97</f>
        <v>Linder</v>
      </c>
      <c r="I12">
        <v>17386792.710000001</v>
      </c>
    </row>
    <row r="13" spans="1:9">
      <c r="A13" t="str">
        <f>'[1]Wish List'!A49</f>
        <v>Brigham</v>
      </c>
      <c r="D13">
        <v>6556225.0300000003</v>
      </c>
      <c r="F13" t="str">
        <f>'[1]Wish List'!A98</f>
        <v>Masada Oxynol</v>
      </c>
      <c r="I13">
        <v>3896000</v>
      </c>
    </row>
    <row r="14" spans="1:9">
      <c r="A14" t="str">
        <f>'[1]Wish List'!A50</f>
        <v>Oconto Falls</v>
      </c>
      <c r="D14">
        <v>4100000</v>
      </c>
      <c r="F14" t="str">
        <f>'[1]Wish List'!A99</f>
        <v>Hancock</v>
      </c>
      <c r="I14">
        <v>3054665.63</v>
      </c>
    </row>
    <row r="15" spans="1:9">
      <c r="A15" t="str">
        <f>'[1]Wish List'!A51</f>
        <v>Merlin Credit Derivative</v>
      </c>
      <c r="D15">
        <v>60000000</v>
      </c>
      <c r="I15" s="8">
        <f>SUM(I8:I14)</f>
        <v>348085315.98999995</v>
      </c>
    </row>
    <row r="16" spans="1:9">
      <c r="A16" t="str">
        <f>'[1]Wish List'!A52</f>
        <v>Contigent Exposure</v>
      </c>
      <c r="D16">
        <v>10000000</v>
      </c>
      <c r="F16" t="str">
        <f>'[1]Wish List'!A101&amp;"**"</f>
        <v>SLP Exposure**</v>
      </c>
      <c r="I16">
        <v>144802877.40239999</v>
      </c>
    </row>
    <row r="17" spans="1:9">
      <c r="A17" t="str">
        <f>'[1]Wish List'!A53</f>
        <v>Heartland Equity &amp; Warrants</v>
      </c>
      <c r="D17">
        <v>46856163</v>
      </c>
      <c r="F17" s="1" t="str">
        <f>'[1]Wish List'!A102</f>
        <v>Total Raptor II</v>
      </c>
      <c r="I17" s="8">
        <f>I15+I16</f>
        <v>492888193.39239991</v>
      </c>
    </row>
    <row r="18" spans="1:9">
      <c r="A18" t="str">
        <f>'[1]Wish List'!A54</f>
        <v>Heartland Loan</v>
      </c>
      <c r="D18">
        <v>2500000</v>
      </c>
    </row>
    <row r="19" spans="1:9">
      <c r="A19" t="str">
        <f>'[1]Wish List'!A55</f>
        <v>Juniper</v>
      </c>
      <c r="D19">
        <v>19609625</v>
      </c>
      <c r="F19" s="9" t="s">
        <v>7</v>
      </c>
    </row>
    <row r="20" spans="1:9">
      <c r="A20" t="str">
        <f>'[1]Wish List'!A56</f>
        <v>Texland</v>
      </c>
      <c r="D20">
        <v>6115166</v>
      </c>
      <c r="F20" s="9" t="s">
        <v>8</v>
      </c>
    </row>
    <row r="21" spans="1:9">
      <c r="A21" t="str">
        <f>'[1]Wish List'!A57</f>
        <v>Vastar</v>
      </c>
      <c r="D21">
        <v>18874713</v>
      </c>
    </row>
    <row r="22" spans="1:9">
      <c r="A22" t="str">
        <f>'[1]Wish List'!A58</f>
        <v>Hughes Rawls Loan</v>
      </c>
      <c r="D22">
        <v>1215350</v>
      </c>
    </row>
    <row r="23" spans="1:9">
      <c r="A23" t="str">
        <f>'[1]Wish List'!A59</f>
        <v>Hughes Rawls Note</v>
      </c>
      <c r="D23">
        <v>784650</v>
      </c>
    </row>
    <row r="24" spans="1:9">
      <c r="A24" t="str">
        <f>'[1]Wish List'!A60</f>
        <v>Industrial Holdings</v>
      </c>
      <c r="D24">
        <v>7121810</v>
      </c>
    </row>
    <row r="25" spans="1:9">
      <c r="A25" t="str">
        <f>'[1]Wish List'!A61</f>
        <v>Inland</v>
      </c>
      <c r="D25">
        <v>5102616</v>
      </c>
    </row>
    <row r="26" spans="1:9">
      <c r="A26" t="str">
        <f>'[1]Wish List'!A62</f>
        <v>Sierra Well Service</v>
      </c>
      <c r="D26">
        <v>4190713.51</v>
      </c>
    </row>
    <row r="27" spans="1:9">
      <c r="A27" t="str">
        <f>'[1]Wish List'!A63</f>
        <v>Syntroleum (if no add'l investment)</v>
      </c>
      <c r="D27">
        <v>4077000</v>
      </c>
    </row>
    <row r="28" spans="1:9">
      <c r="A28" t="str">
        <f>'[1]Wish List'!A47</f>
        <v>Venoco</v>
      </c>
      <c r="D28">
        <v>74138750.000000015</v>
      </c>
    </row>
    <row r="29" spans="1:9">
      <c r="A29" t="str">
        <f>'[1]Wish List'!A64</f>
        <v>Ridgelake ORRI</v>
      </c>
      <c r="D29">
        <v>132383.76</v>
      </c>
    </row>
    <row r="30" spans="1:9">
      <c r="A30" t="str">
        <f>'[1]Wish List'!A65</f>
        <v>Ameritex</v>
      </c>
      <c r="D30">
        <v>4533932.76</v>
      </c>
    </row>
    <row r="31" spans="1:9">
      <c r="A31" t="str">
        <f>'[1]Wish List'!A73</f>
        <v>Amerada Hess (Contingent Exposure)</v>
      </c>
      <c r="D31">
        <v>2000000</v>
      </c>
    </row>
    <row r="32" spans="1:9">
      <c r="A32" t="str">
        <f>'[1]Wish List'!A74</f>
        <v>Black Bay</v>
      </c>
      <c r="D32">
        <v>429975</v>
      </c>
    </row>
    <row r="33" spans="1:4">
      <c r="A33" t="str">
        <f>'[1]Wish List'!A75</f>
        <v>City Forest Energy Advisory</v>
      </c>
      <c r="D33">
        <v>784673.9</v>
      </c>
    </row>
    <row r="34" spans="1:4">
      <c r="A34" t="str">
        <f>'[1]Wish List'!A76</f>
        <v>City Forest IPC</v>
      </c>
      <c r="D34">
        <v>1663000</v>
      </c>
    </row>
    <row r="35" spans="1:4">
      <c r="A35" t="str">
        <f>'[1]Wish List'!A77</f>
        <v>Geo. Pursuit (EBGB)</v>
      </c>
      <c r="D35">
        <v>962000</v>
      </c>
    </row>
    <row r="36" spans="1:4">
      <c r="A36" t="str">
        <f>'[1]Wish List'!A78</f>
        <v>Keathley Canyon</v>
      </c>
      <c r="D36">
        <v>4707450</v>
      </c>
    </row>
    <row r="37" spans="1:4">
      <c r="A37" t="str">
        <f>'[1]Wish List'!A79</f>
        <v xml:space="preserve">IGP </v>
      </c>
      <c r="D37">
        <v>2498641.8199999998</v>
      </c>
    </row>
    <row r="38" spans="1:4">
      <c r="A38" t="str">
        <f>'[1]Wish List'!A84</f>
        <v>WB Oil &amp; Gas</v>
      </c>
      <c r="D38">
        <v>1360000</v>
      </c>
    </row>
    <row r="39" spans="1:4">
      <c r="A39" t="str">
        <f>'[1]Wish List'!A85</f>
        <v>LSI Debt II Bridge Loan</v>
      </c>
      <c r="D39">
        <v>375000</v>
      </c>
    </row>
    <row r="40" spans="1:4">
      <c r="A40" t="str">
        <f>'[1]Wish List'!A86</f>
        <v>LSI Preferred</v>
      </c>
      <c r="D40">
        <v>2454628.3556245239</v>
      </c>
    </row>
    <row r="41" spans="1:4">
      <c r="A41" t="str">
        <f>'[1]Wish List'!A87</f>
        <v>LSI Warrants</v>
      </c>
      <c r="D41">
        <v>1118250</v>
      </c>
    </row>
    <row r="42" spans="1:4">
      <c r="D42" s="8">
        <f>SUM(D8:D41)</f>
        <v>475209115.13562441</v>
      </c>
    </row>
    <row r="43" spans="1:4">
      <c r="A43" s="10" t="s">
        <v>9</v>
      </c>
    </row>
    <row r="44" spans="1:4">
      <c r="A44" t="str">
        <f>'[1]Wish List'!A44</f>
        <v>Active Power (post IPO)</v>
      </c>
      <c r="B44" s="11">
        <f>'[1]Wish List'!B16</f>
        <v>52.75</v>
      </c>
      <c r="D44">
        <v>65754425</v>
      </c>
    </row>
    <row r="45" spans="1:4">
      <c r="A45" t="str">
        <f>'[1]Wish List'!A66</f>
        <v>Pure Resources</v>
      </c>
      <c r="D45">
        <v>4859624.2527194684</v>
      </c>
    </row>
    <row r="46" spans="1:4">
      <c r="A46" t="str">
        <f>'[1]Wish List'!A67</f>
        <v>Brigham Common</v>
      </c>
      <c r="D46">
        <v>1439144.73828125</v>
      </c>
    </row>
    <row r="47" spans="1:4">
      <c r="A47" t="str">
        <f>'[1]Wish List'!A68</f>
        <v>Inland Common</v>
      </c>
      <c r="D47">
        <v>693731.5625</v>
      </c>
    </row>
    <row r="48" spans="1:4">
      <c r="A48" t="str">
        <f>'[1]Wish List'!A69</f>
        <v>Queen Sands Common</v>
      </c>
      <c r="D48">
        <v>550572.84</v>
      </c>
    </row>
    <row r="49" spans="1:9">
      <c r="A49" t="str">
        <f>'[1]Wish List'!A70</f>
        <v>Carrizo Warrants</v>
      </c>
      <c r="D49">
        <v>790387.56654548016</v>
      </c>
    </row>
    <row r="50" spans="1:9">
      <c r="A50" t="str">
        <f>'[1]Wish List'!A71</f>
        <v>3TEC Warrants</v>
      </c>
      <c r="D50">
        <v>86833.058200832107</v>
      </c>
    </row>
    <row r="51" spans="1:9">
      <c r="A51" t="str">
        <f>'[1]Wish List'!A72</f>
        <v>Brigham Warrants</v>
      </c>
      <c r="D51">
        <v>584781.15666641283</v>
      </c>
    </row>
    <row r="52" spans="1:9">
      <c r="A52" t="str">
        <f>'[1]Wish List'!A80</f>
        <v>Bonus Resources Common</v>
      </c>
      <c r="D52">
        <v>677310.92436974798</v>
      </c>
    </row>
    <row r="53" spans="1:9">
      <c r="A53" t="str">
        <f>'[1]Wish List'!A81</f>
        <v>Paradigm Common</v>
      </c>
      <c r="D53">
        <v>344373.25</v>
      </c>
    </row>
    <row r="54" spans="1:9">
      <c r="A54" t="str">
        <f>'[1]Wish List'!A82</f>
        <v>Tetonka Drilling Common</v>
      </c>
      <c r="D54">
        <v>4957861.915966386</v>
      </c>
    </row>
    <row r="55" spans="1:9">
      <c r="A55" t="str">
        <f>'[1]Wish List'!A83</f>
        <v>Quicksilver Common</v>
      </c>
      <c r="D55">
        <v>6182618.0625</v>
      </c>
    </row>
    <row r="56" spans="1:9">
      <c r="D56" s="8">
        <f>SUM(D44:D55)</f>
        <v>86921664.327749595</v>
      </c>
    </row>
    <row r="57" spans="1:9">
      <c r="A57" s="10" t="s">
        <v>10</v>
      </c>
      <c r="D57" s="12"/>
    </row>
    <row r="58" spans="1:9">
      <c r="A58" t="str">
        <f>'[1]Wish List'!A89&amp;"*"</f>
        <v>SLP Exposure*</v>
      </c>
      <c r="D58">
        <v>10232935.04599902</v>
      </c>
    </row>
    <row r="59" spans="1:9">
      <c r="A59" s="1" t="str">
        <f>'[1]Wish List'!A90</f>
        <v>Total Raptor I</v>
      </c>
      <c r="D59" s="8">
        <f>D58+D56+D42</f>
        <v>572363714.50937307</v>
      </c>
    </row>
    <row r="60" spans="1:9">
      <c r="A60" s="1"/>
      <c r="C60" s="13" t="s">
        <v>11</v>
      </c>
      <c r="D60" s="14">
        <f>D59-572363714.509373</f>
        <v>0</v>
      </c>
    </row>
    <row r="61" spans="1:9" ht="24.75" customHeight="1">
      <c r="A61" s="16" t="s">
        <v>12</v>
      </c>
      <c r="B61" s="17"/>
      <c r="C61" s="17"/>
      <c r="D61" s="17"/>
      <c r="E61" s="17"/>
      <c r="F61" s="17"/>
      <c r="G61" s="17"/>
      <c r="H61" s="17"/>
      <c r="I61" s="17"/>
    </row>
  </sheetData>
  <mergeCells count="3">
    <mergeCell ref="A1:I1"/>
    <mergeCell ref="A2:I2"/>
    <mergeCell ref="A61:I61"/>
  </mergeCells>
  <printOptions horizontalCentered="1"/>
  <pageMargins left="0.25" right="0.25" top="0.45" bottom="0.63" header="0.17" footer="0.16"/>
  <pageSetup scale="91" orientation="portrait" r:id="rId1"/>
  <headerFooter alignWithMargins="0">
    <oddFooter>&amp;LFile Name: 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Havlíček Jan</cp:lastModifiedBy>
  <cp:lastPrinted>2000-08-14T14:40:03Z</cp:lastPrinted>
  <dcterms:created xsi:type="dcterms:W3CDTF">2000-08-14T14:34:53Z</dcterms:created>
  <dcterms:modified xsi:type="dcterms:W3CDTF">2023-09-10T15:00:10Z</dcterms:modified>
</cp:coreProperties>
</file>