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Sheet1!$A$1:$E$49</definedName>
  </definedNames>
  <calcPr calcId="0"/>
</workbook>
</file>

<file path=xl/calcChain.xml><?xml version="1.0" encoding="utf-8"?>
<calcChain xmlns="http://schemas.openxmlformats.org/spreadsheetml/2006/main">
  <c r="C12" i="1" l="1"/>
  <c r="D12" i="1"/>
  <c r="E12" i="1"/>
  <c r="D18" i="1"/>
  <c r="D19" i="1"/>
  <c r="C21" i="1"/>
  <c r="D21" i="1"/>
  <c r="C26" i="1"/>
  <c r="D26" i="1"/>
  <c r="E26" i="1"/>
  <c r="C30" i="1"/>
  <c r="D30" i="1"/>
  <c r="E30" i="1"/>
  <c r="C35" i="1"/>
  <c r="D35" i="1"/>
  <c r="E35" i="1"/>
  <c r="C36" i="1"/>
  <c r="D36" i="1"/>
  <c r="E36" i="1"/>
  <c r="C39" i="1"/>
  <c r="D39" i="1"/>
  <c r="E39" i="1"/>
  <c r="C40" i="1"/>
  <c r="D40" i="1"/>
  <c r="E40" i="1"/>
  <c r="C42" i="1"/>
  <c r="D42" i="1"/>
  <c r="E42" i="1"/>
  <c r="C46" i="1"/>
  <c r="D46" i="1"/>
  <c r="E46" i="1"/>
</calcChain>
</file>

<file path=xl/sharedStrings.xml><?xml version="1.0" encoding="utf-8"?>
<sst xmlns="http://schemas.openxmlformats.org/spreadsheetml/2006/main" count="35" uniqueCount="34">
  <si>
    <t>CCGT</t>
  </si>
  <si>
    <t>Coal</t>
  </si>
  <si>
    <t>Fuel Cost</t>
  </si>
  <si>
    <t>Plant Heat Rate</t>
  </si>
  <si>
    <t xml:space="preserve"> </t>
  </si>
  <si>
    <t>Plant Capacity (MW)</t>
  </si>
  <si>
    <t>Capacity Factor</t>
  </si>
  <si>
    <t>Mwh Produced</t>
  </si>
  <si>
    <t>Fixed O&amp;M ($/Mwh)</t>
  </si>
  <si>
    <t>Fixed Costs</t>
  </si>
  <si>
    <t>Capital</t>
  </si>
  <si>
    <t>Required Return (%)</t>
  </si>
  <si>
    <t>$/Ton</t>
  </si>
  <si>
    <t>BTU/Ton</t>
  </si>
  <si>
    <t>MMBTU/Ton</t>
  </si>
  <si>
    <t>$/MMBtu</t>
  </si>
  <si>
    <t>Fuel Cost/Mwh</t>
  </si>
  <si>
    <t>Variable O&amp;M ($/Mwh)</t>
  </si>
  <si>
    <t>Emissions Costs ($/Mwh)</t>
  </si>
  <si>
    <t>Capital Cost ($/KW)</t>
  </si>
  <si>
    <t>Annual Depreciation ($/ Mwh)</t>
  </si>
  <si>
    <t>Required Return ($/Mwh)</t>
  </si>
  <si>
    <t>All in Cost of Production ($/Mwh)</t>
  </si>
  <si>
    <t>Total Capital Costs ($/per Mwh)</t>
  </si>
  <si>
    <t>Red Cells = Inputs</t>
  </si>
  <si>
    <t>Fixed O&amp;M ($/Kwyear)</t>
  </si>
  <si>
    <t>Operating Assumptions</t>
  </si>
  <si>
    <t>Nuclear</t>
  </si>
  <si>
    <t>Total Variable Costs ($/Mwh)</t>
  </si>
  <si>
    <t>Annual Depreciation ($ in thds)</t>
  </si>
  <si>
    <t>Depreciable Life (in Years)</t>
  </si>
  <si>
    <t>Source:  CSFB and Financial Times</t>
  </si>
  <si>
    <t>Required Return ($ in thds per MW)</t>
  </si>
  <si>
    <t>CSFB Baseload Power Plant Economics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</si>
</sst>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60"/>
      <name val="Arial"/>
      <family val="2"/>
    </font>
    <font>
      <b/>
      <sz val="8"/>
      <color indexed="60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b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166" fontId="2" fillId="0" borderId="0" xfId="1" applyNumberFormat="1" applyFont="1" applyBorder="1"/>
    <xf numFmtId="166" fontId="2" fillId="0" borderId="5" xfId="1" applyNumberFormat="1" applyFont="1" applyBorder="1"/>
    <xf numFmtId="0" fontId="3" fillId="0" borderId="4" xfId="0" applyFont="1" applyBorder="1"/>
    <xf numFmtId="0" fontId="3" fillId="0" borderId="0" xfId="0" applyFont="1" applyBorder="1"/>
    <xf numFmtId="43" fontId="3" fillId="0" borderId="0" xfId="0" applyNumberFormat="1" applyFont="1" applyBorder="1"/>
    <xf numFmtId="43" fontId="3" fillId="0" borderId="5" xfId="0" applyNumberFormat="1" applyFont="1" applyBorder="1"/>
    <xf numFmtId="0" fontId="2" fillId="0" borderId="5" xfId="0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8" fontId="2" fillId="0" borderId="3" xfId="0" applyNumberFormat="1" applyFont="1" applyBorder="1"/>
    <xf numFmtId="8" fontId="5" fillId="0" borderId="5" xfId="0" applyNumberFormat="1" applyFont="1" applyBorder="1"/>
    <xf numFmtId="3" fontId="5" fillId="0" borderId="5" xfId="0" applyNumberFormat="1" applyFont="1" applyBorder="1"/>
    <xf numFmtId="8" fontId="2" fillId="0" borderId="0" xfId="0" applyNumberFormat="1" applyFont="1" applyBorder="1"/>
    <xf numFmtId="8" fontId="2" fillId="0" borderId="5" xfId="0" applyNumberFormat="1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6" fontId="2" fillId="0" borderId="9" xfId="1" applyNumberFormat="1" applyFont="1" applyBorder="1"/>
    <xf numFmtId="166" fontId="2" fillId="0" borderId="10" xfId="1" applyNumberFormat="1" applyFont="1" applyBorder="1"/>
    <xf numFmtId="8" fontId="2" fillId="0" borderId="2" xfId="0" applyNumberFormat="1" applyFont="1" applyBorder="1"/>
    <xf numFmtId="7" fontId="3" fillId="0" borderId="0" xfId="0" applyNumberFormat="1" applyFont="1" applyBorder="1"/>
    <xf numFmtId="7" fontId="3" fillId="0" borderId="5" xfId="0" applyNumberFormat="1" applyFont="1" applyBorder="1"/>
    <xf numFmtId="6" fontId="4" fillId="0" borderId="7" xfId="0" applyNumberFormat="1" applyFont="1" applyBorder="1"/>
    <xf numFmtId="6" fontId="4" fillId="0" borderId="11" xfId="0" applyNumberFormat="1" applyFont="1" applyBorder="1"/>
    <xf numFmtId="0" fontId="7" fillId="0" borderId="4" xfId="0" applyFont="1" applyBorder="1"/>
    <xf numFmtId="0" fontId="7" fillId="0" borderId="0" xfId="0" applyFont="1" applyBorder="1"/>
    <xf numFmtId="164" fontId="7" fillId="0" borderId="0" xfId="0" applyNumberFormat="1" applyFont="1" applyBorder="1"/>
    <xf numFmtId="164" fontId="7" fillId="0" borderId="5" xfId="0" applyNumberFormat="1" applyFont="1" applyBorder="1"/>
    <xf numFmtId="9" fontId="7" fillId="0" borderId="0" xfId="3" applyFont="1" applyBorder="1"/>
    <xf numFmtId="9" fontId="7" fillId="0" borderId="5" xfId="3" applyFont="1" applyBorder="1"/>
    <xf numFmtId="0" fontId="7" fillId="0" borderId="0" xfId="0" applyFont="1"/>
    <xf numFmtId="8" fontId="7" fillId="0" borderId="0" xfId="0" applyNumberFormat="1" applyFont="1" applyBorder="1"/>
    <xf numFmtId="3" fontId="7" fillId="0" borderId="0" xfId="0" applyNumberFormat="1" applyFont="1" applyBorder="1"/>
    <xf numFmtId="0" fontId="8" fillId="0" borderId="0" xfId="0" applyFont="1"/>
    <xf numFmtId="0" fontId="4" fillId="0" borderId="0" xfId="0" applyFont="1" applyAlignment="1">
      <alignment horizontal="right"/>
    </xf>
    <xf numFmtId="7" fontId="7" fillId="0" borderId="0" xfId="2" applyNumberFormat="1" applyFont="1" applyBorder="1"/>
    <xf numFmtId="7" fontId="7" fillId="0" borderId="10" xfId="2" applyNumberFormat="1" applyFont="1" applyBorder="1"/>
    <xf numFmtId="8" fontId="7" fillId="0" borderId="5" xfId="0" applyNumberFormat="1" applyFont="1" applyBorder="1"/>
    <xf numFmtId="0" fontId="7" fillId="0" borderId="5" xfId="0" applyFont="1" applyBorder="1"/>
    <xf numFmtId="7" fontId="3" fillId="0" borderId="7" xfId="0" applyNumberFormat="1" applyFont="1" applyBorder="1"/>
    <xf numFmtId="7" fontId="3" fillId="0" borderId="11" xfId="0" applyNumberFormat="1" applyFont="1" applyBorder="1"/>
    <xf numFmtId="5" fontId="7" fillId="0" borderId="0" xfId="2" applyNumberFormat="1" applyFont="1" applyBorder="1"/>
    <xf numFmtId="5" fontId="7" fillId="0" borderId="5" xfId="2" applyNumberFormat="1" applyFont="1" applyBorder="1"/>
    <xf numFmtId="0" fontId="9" fillId="0" borderId="6" xfId="0" applyFont="1" applyBorder="1"/>
    <xf numFmtId="0" fontId="9" fillId="0" borderId="7" xfId="0" applyFont="1" applyBorder="1"/>
    <xf numFmtId="7" fontId="9" fillId="0" borderId="7" xfId="2" applyNumberFormat="1" applyFont="1" applyBorder="1"/>
    <xf numFmtId="7" fontId="9" fillId="0" borderId="11" xfId="2" applyNumberFormat="1" applyFont="1" applyBorder="1"/>
    <xf numFmtId="0" fontId="1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9"/>
  <sheetViews>
    <sheetView showGridLines="0" tabSelected="1" topLeftCell="A20" zoomScaleNormal="100" workbookViewId="0">
      <selection activeCell="A33" sqref="A33"/>
    </sheetView>
  </sheetViews>
  <sheetFormatPr defaultColWidth="9.109375" defaultRowHeight="13.2" x14ac:dyDescent="0.25"/>
  <cols>
    <col min="1" max="1" width="26.6640625" style="1" bestFit="1" customWidth="1"/>
    <col min="2" max="5" width="9.109375" style="1"/>
    <col min="6" max="6" width="8.88671875" customWidth="1"/>
    <col min="7" max="16384" width="9.109375" style="1"/>
  </cols>
  <sheetData>
    <row r="1" spans="1:6" ht="15.6" x14ac:dyDescent="0.3">
      <c r="A1" s="67" t="s">
        <v>33</v>
      </c>
      <c r="B1" s="67"/>
      <c r="C1" s="67"/>
      <c r="D1" s="67"/>
      <c r="E1" s="67"/>
    </row>
    <row r="3" spans="1:6" hidden="1" x14ac:dyDescent="0.25"/>
    <row r="4" spans="1:6" hidden="1" x14ac:dyDescent="0.25"/>
    <row r="5" spans="1:6" hidden="1" x14ac:dyDescent="0.25"/>
    <row r="6" spans="1:6" x14ac:dyDescent="0.25">
      <c r="A6" s="50" t="s">
        <v>24</v>
      </c>
    </row>
    <row r="8" spans="1:6" s="3" customFormat="1" x14ac:dyDescent="0.25">
      <c r="C8" s="54" t="s">
        <v>0</v>
      </c>
      <c r="D8" s="54" t="s">
        <v>1</v>
      </c>
      <c r="E8" s="54" t="s">
        <v>27</v>
      </c>
      <c r="F8"/>
    </row>
    <row r="9" spans="1:6" s="3" customFormat="1" x14ac:dyDescent="0.25">
      <c r="A9" s="32" t="s">
        <v>26</v>
      </c>
      <c r="B9" s="33"/>
      <c r="C9" s="33"/>
      <c r="D9" s="33"/>
      <c r="E9" s="34"/>
      <c r="F9"/>
    </row>
    <row r="10" spans="1:6" s="4" customFormat="1" x14ac:dyDescent="0.25">
      <c r="A10" s="44" t="s">
        <v>5</v>
      </c>
      <c r="B10" s="45"/>
      <c r="C10" s="46">
        <v>1</v>
      </c>
      <c r="D10" s="46">
        <v>1</v>
      </c>
      <c r="E10" s="47">
        <v>1</v>
      </c>
      <c r="F10"/>
    </row>
    <row r="11" spans="1:6" s="4" customFormat="1" x14ac:dyDescent="0.25">
      <c r="A11" s="44" t="s">
        <v>6</v>
      </c>
      <c r="B11" s="45"/>
      <c r="C11" s="48">
        <v>0.9</v>
      </c>
      <c r="D11" s="48">
        <v>0.9</v>
      </c>
      <c r="E11" s="49">
        <v>0.9</v>
      </c>
      <c r="F11"/>
    </row>
    <row r="12" spans="1:6" x14ac:dyDescent="0.25">
      <c r="A12" s="35" t="s">
        <v>7</v>
      </c>
      <c r="B12" s="36"/>
      <c r="C12" s="37">
        <f>C10*C11*8760</f>
        <v>7884</v>
      </c>
      <c r="D12" s="37">
        <f>D10*D11*8760</f>
        <v>7884</v>
      </c>
      <c r="E12" s="38">
        <f>E10*E11*8760</f>
        <v>7884</v>
      </c>
    </row>
    <row r="13" spans="1:6" x14ac:dyDescent="0.25">
      <c r="D13" s="10"/>
      <c r="E13" s="10"/>
    </row>
    <row r="14" spans="1:6" x14ac:dyDescent="0.25">
      <c r="D14" s="10"/>
      <c r="E14" s="10"/>
    </row>
    <row r="15" spans="1:6" x14ac:dyDescent="0.25">
      <c r="A15" s="6" t="s">
        <v>2</v>
      </c>
      <c r="B15" s="7"/>
      <c r="C15" s="7"/>
      <c r="D15" s="39" t="s">
        <v>4</v>
      </c>
      <c r="E15" s="20"/>
    </row>
    <row r="16" spans="1:6" s="4" customFormat="1" x14ac:dyDescent="0.25">
      <c r="A16" s="44" t="s">
        <v>12</v>
      </c>
      <c r="B16" s="45"/>
      <c r="C16" s="45"/>
      <c r="D16" s="51">
        <v>36</v>
      </c>
      <c r="E16" s="21"/>
      <c r="F16"/>
    </row>
    <row r="17" spans="1:7" s="4" customFormat="1" x14ac:dyDescent="0.25">
      <c r="A17" s="44" t="s">
        <v>13</v>
      </c>
      <c r="B17" s="45"/>
      <c r="C17" s="45"/>
      <c r="D17" s="52">
        <v>12000</v>
      </c>
      <c r="E17" s="22"/>
      <c r="F17"/>
    </row>
    <row r="18" spans="1:7" x14ac:dyDescent="0.25">
      <c r="A18" s="9" t="s">
        <v>14</v>
      </c>
      <c r="B18" s="10"/>
      <c r="C18" s="10"/>
      <c r="D18" s="10">
        <f>D17*2000/1000000</f>
        <v>24</v>
      </c>
      <c r="E18" s="17"/>
    </row>
    <row r="19" spans="1:7" x14ac:dyDescent="0.25">
      <c r="A19" s="9" t="s">
        <v>15</v>
      </c>
      <c r="B19" s="10"/>
      <c r="C19" s="51">
        <v>5</v>
      </c>
      <c r="D19" s="23">
        <f>D16/D18</f>
        <v>1.5</v>
      </c>
      <c r="E19" s="24"/>
    </row>
    <row r="20" spans="1:7" s="4" customFormat="1" x14ac:dyDescent="0.25">
      <c r="A20" s="44" t="s">
        <v>3</v>
      </c>
      <c r="B20" s="45"/>
      <c r="C20" s="52">
        <v>7000</v>
      </c>
      <c r="D20" s="52">
        <v>10000</v>
      </c>
      <c r="E20" s="22"/>
      <c r="F20"/>
    </row>
    <row r="21" spans="1:7" s="2" customFormat="1" x14ac:dyDescent="0.25">
      <c r="A21" s="13" t="s">
        <v>16</v>
      </c>
      <c r="B21" s="14"/>
      <c r="C21" s="40">
        <f>(C19*C20)/1000</f>
        <v>35</v>
      </c>
      <c r="D21" s="40">
        <f>(D19*D20)/1000</f>
        <v>15</v>
      </c>
      <c r="E21" s="41">
        <v>5</v>
      </c>
      <c r="F21"/>
    </row>
    <row r="22" spans="1:7" x14ac:dyDescent="0.25">
      <c r="A22" s="9"/>
      <c r="B22" s="10"/>
      <c r="C22" s="10"/>
      <c r="D22" s="10"/>
      <c r="E22" s="17"/>
    </row>
    <row r="23" spans="1:7" s="5" customFormat="1" x14ac:dyDescent="0.25">
      <c r="A23" s="44" t="s">
        <v>17</v>
      </c>
      <c r="B23" s="45"/>
      <c r="C23" s="51">
        <v>2</v>
      </c>
      <c r="D23" s="51">
        <v>2</v>
      </c>
      <c r="E23" s="57">
        <v>0.4</v>
      </c>
      <c r="F23"/>
      <c r="G23" s="5" t="s">
        <v>4</v>
      </c>
    </row>
    <row r="24" spans="1:7" s="5" customFormat="1" x14ac:dyDescent="0.25">
      <c r="A24" s="44" t="s">
        <v>18</v>
      </c>
      <c r="B24" s="45"/>
      <c r="C24" s="51">
        <v>1</v>
      </c>
      <c r="D24" s="51">
        <v>4</v>
      </c>
      <c r="E24" s="57">
        <v>0</v>
      </c>
      <c r="F24"/>
    </row>
    <row r="25" spans="1:7" s="5" customFormat="1" x14ac:dyDescent="0.25">
      <c r="A25" s="25"/>
      <c r="B25" s="26"/>
      <c r="C25" s="26"/>
      <c r="D25" s="26"/>
      <c r="E25" s="27"/>
      <c r="F25"/>
    </row>
    <row r="26" spans="1:7" s="5" customFormat="1" x14ac:dyDescent="0.25">
      <c r="A26" s="63" t="s">
        <v>28</v>
      </c>
      <c r="B26" s="64"/>
      <c r="C26" s="65">
        <f>C21+C23+C24</f>
        <v>38</v>
      </c>
      <c r="D26" s="65">
        <f>D21+D23+D24</f>
        <v>21</v>
      </c>
      <c r="E26" s="66">
        <f>E21+E23+E24</f>
        <v>5.4</v>
      </c>
      <c r="F26"/>
    </row>
    <row r="27" spans="1:7" x14ac:dyDescent="0.25">
      <c r="D27" s="10"/>
      <c r="E27" s="10"/>
    </row>
    <row r="28" spans="1:7" x14ac:dyDescent="0.25">
      <c r="A28" s="6" t="s">
        <v>9</v>
      </c>
      <c r="B28" s="7"/>
      <c r="C28" s="7"/>
      <c r="D28" s="7"/>
      <c r="E28" s="8"/>
    </row>
    <row r="29" spans="1:7" s="4" customFormat="1" x14ac:dyDescent="0.25">
      <c r="A29" s="44" t="s">
        <v>25</v>
      </c>
      <c r="B29" s="45"/>
      <c r="C29" s="55">
        <v>15</v>
      </c>
      <c r="D29" s="55">
        <v>30</v>
      </c>
      <c r="E29" s="56">
        <v>57.75</v>
      </c>
      <c r="F29"/>
    </row>
    <row r="30" spans="1:7" s="2" customFormat="1" x14ac:dyDescent="0.25">
      <c r="A30" s="28" t="s">
        <v>8</v>
      </c>
      <c r="B30" s="29"/>
      <c r="C30" s="59">
        <f>(C29*1000)/C12</f>
        <v>1.9025875190258752</v>
      </c>
      <c r="D30" s="59">
        <f>(D29*1000)/D12</f>
        <v>3.8051750380517504</v>
      </c>
      <c r="E30" s="59">
        <f>(E29*1000)/E12</f>
        <v>7.3249619482496193</v>
      </c>
      <c r="F30"/>
    </row>
    <row r="31" spans="1:7" x14ac:dyDescent="0.25">
      <c r="D31" s="10"/>
      <c r="E31" s="10"/>
    </row>
    <row r="32" spans="1:7" x14ac:dyDescent="0.25">
      <c r="A32" s="6" t="s">
        <v>10</v>
      </c>
      <c r="B32" s="7"/>
      <c r="C32" s="7"/>
      <c r="D32" s="7"/>
      <c r="E32" s="8"/>
    </row>
    <row r="33" spans="1:6" s="4" customFormat="1" x14ac:dyDescent="0.25">
      <c r="A33" s="44" t="s">
        <v>19</v>
      </c>
      <c r="B33" s="45"/>
      <c r="C33" s="61">
        <v>550</v>
      </c>
      <c r="D33" s="61">
        <v>1100</v>
      </c>
      <c r="E33" s="62">
        <v>1550</v>
      </c>
      <c r="F33"/>
    </row>
    <row r="34" spans="1:6" s="4" customFormat="1" x14ac:dyDescent="0.25">
      <c r="A34" s="44" t="s">
        <v>30</v>
      </c>
      <c r="B34" s="45"/>
      <c r="C34" s="45">
        <v>30</v>
      </c>
      <c r="D34" s="45">
        <v>30</v>
      </c>
      <c r="E34" s="58">
        <v>30</v>
      </c>
      <c r="F34"/>
    </row>
    <row r="35" spans="1:6" x14ac:dyDescent="0.25">
      <c r="A35" s="9" t="s">
        <v>29</v>
      </c>
      <c r="B35" s="10"/>
      <c r="C35" s="11">
        <f>(C33*1000)/C34</f>
        <v>18333.333333333332</v>
      </c>
      <c r="D35" s="11">
        <f>(D33*1000)/D34</f>
        <v>36666.666666666664</v>
      </c>
      <c r="E35" s="12">
        <f>(E33*1000)/E34</f>
        <v>51666.666666666664</v>
      </c>
    </row>
    <row r="36" spans="1:6" s="2" customFormat="1" x14ac:dyDescent="0.25">
      <c r="A36" s="13" t="s">
        <v>20</v>
      </c>
      <c r="B36" s="14"/>
      <c r="C36" s="15">
        <f>C35/C12</f>
        <v>2.3253847454760694</v>
      </c>
      <c r="D36" s="15">
        <f>D35/D12</f>
        <v>4.6507694909521389</v>
      </c>
      <c r="E36" s="16">
        <f>E35/E12</f>
        <v>6.5533570099780141</v>
      </c>
      <c r="F36"/>
    </row>
    <row r="37" spans="1:6" x14ac:dyDescent="0.25">
      <c r="A37" s="9"/>
      <c r="B37" s="10"/>
      <c r="C37" s="10"/>
      <c r="D37" s="10"/>
      <c r="E37" s="17"/>
    </row>
    <row r="38" spans="1:6" s="4" customFormat="1" x14ac:dyDescent="0.25">
      <c r="A38" s="44" t="s">
        <v>11</v>
      </c>
      <c r="B38" s="45"/>
      <c r="C38" s="48">
        <v>0.12</v>
      </c>
      <c r="D38" s="48">
        <v>0.12</v>
      </c>
      <c r="E38" s="49">
        <v>0.12</v>
      </c>
      <c r="F38"/>
    </row>
    <row r="39" spans="1:6" x14ac:dyDescent="0.25">
      <c r="A39" s="9" t="s">
        <v>32</v>
      </c>
      <c r="B39" s="10"/>
      <c r="C39" s="11">
        <f>(C33*C38*1000)</f>
        <v>66000</v>
      </c>
      <c r="D39" s="11">
        <f>(D33*D38*1000)</f>
        <v>132000</v>
      </c>
      <c r="E39" s="12">
        <f>(E33*E38*1000)</f>
        <v>186000</v>
      </c>
    </row>
    <row r="40" spans="1:6" s="2" customFormat="1" ht="10.199999999999999" x14ac:dyDescent="0.2">
      <c r="A40" s="13" t="s">
        <v>21</v>
      </c>
      <c r="B40" s="14"/>
      <c r="C40" s="40">
        <f>C39/C12</f>
        <v>8.3713850837138502</v>
      </c>
      <c r="D40" s="40">
        <f>D39/D12</f>
        <v>16.7427701674277</v>
      </c>
      <c r="E40" s="41">
        <f>E39/E12</f>
        <v>23.592085235920852</v>
      </c>
    </row>
    <row r="41" spans="1:6" s="2" customFormat="1" x14ac:dyDescent="0.25">
      <c r="A41" s="13"/>
      <c r="B41" s="14"/>
      <c r="C41" s="18"/>
      <c r="D41" s="18"/>
      <c r="E41" s="19"/>
      <c r="F41"/>
    </row>
    <row r="42" spans="1:6" s="2" customFormat="1" x14ac:dyDescent="0.25">
      <c r="A42" s="28" t="s">
        <v>23</v>
      </c>
      <c r="B42" s="29"/>
      <c r="C42" s="59">
        <f>C36+C40</f>
        <v>10.69676982918992</v>
      </c>
      <c r="D42" s="59">
        <f>D36+D40</f>
        <v>21.39353965837984</v>
      </c>
      <c r="E42" s="60">
        <f>E36+E40</f>
        <v>30.145442245898867</v>
      </c>
      <c r="F42"/>
    </row>
    <row r="43" spans="1:6" x14ac:dyDescent="0.25">
      <c r="D43" s="10"/>
      <c r="E43" s="10"/>
    </row>
    <row r="44" spans="1:6" x14ac:dyDescent="0.25">
      <c r="D44" s="10"/>
      <c r="E44" s="10"/>
    </row>
    <row r="45" spans="1:6" x14ac:dyDescent="0.25">
      <c r="D45" s="10"/>
      <c r="E45" s="10"/>
    </row>
    <row r="46" spans="1:6" x14ac:dyDescent="0.25">
      <c r="A46" s="30" t="s">
        <v>22</v>
      </c>
      <c r="B46" s="31"/>
      <c r="C46" s="42">
        <f>C26+C30+C42</f>
        <v>50.59935734821579</v>
      </c>
      <c r="D46" s="42">
        <f>D26+D30+D42</f>
        <v>46.198714696431594</v>
      </c>
      <c r="E46" s="43">
        <f>E26+E30+E42</f>
        <v>42.870404194148485</v>
      </c>
    </row>
    <row r="48" spans="1:6" x14ac:dyDescent="0.25">
      <c r="A48" s="53"/>
    </row>
    <row r="49" spans="1:1" x14ac:dyDescent="0.25">
      <c r="A49" s="53" t="s">
        <v>31</v>
      </c>
    </row>
  </sheetData>
  <mergeCells count="1">
    <mergeCell ref="A1:E1"/>
  </mergeCells>
  <printOptions horizontalCentered="1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Credit Suisse First Boston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SUISSE FIRST BOSTON</dc:creator>
  <cp:lastModifiedBy>Havlíček Jan</cp:lastModifiedBy>
  <cp:lastPrinted>2001-05-07T00:32:12Z</cp:lastPrinted>
  <dcterms:created xsi:type="dcterms:W3CDTF">2001-05-05T22:38:00Z</dcterms:created>
  <dcterms:modified xsi:type="dcterms:W3CDTF">2023-09-10T15:00:13Z</dcterms:modified>
</cp:coreProperties>
</file>