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8060" windowHeight="11640"/>
  </bookViews>
  <sheets>
    <sheet name="Volumes" sheetId="1" r:id="rId1"/>
    <sheet name="Curves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E9" i="1"/>
  <c r="G9" i="1"/>
  <c r="P9" i="1"/>
  <c r="R9" i="1"/>
  <c r="F11" i="1"/>
  <c r="G11" i="1"/>
  <c r="H11" i="1"/>
  <c r="Q11" i="1"/>
  <c r="R11" i="1"/>
  <c r="S11" i="1"/>
  <c r="F12" i="1"/>
  <c r="G12" i="1"/>
  <c r="H12" i="1"/>
  <c r="Q12" i="1"/>
  <c r="R12" i="1"/>
  <c r="S12" i="1"/>
  <c r="A13" i="1"/>
  <c r="F13" i="1"/>
  <c r="G13" i="1"/>
  <c r="H13" i="1"/>
  <c r="Q13" i="1"/>
  <c r="R13" i="1"/>
  <c r="S13" i="1"/>
  <c r="A14" i="1"/>
  <c r="F14" i="1"/>
  <c r="G14" i="1"/>
  <c r="H14" i="1"/>
  <c r="Q14" i="1"/>
  <c r="R14" i="1"/>
  <c r="S14" i="1"/>
  <c r="A15" i="1"/>
  <c r="F15" i="1"/>
  <c r="G15" i="1"/>
  <c r="H15" i="1"/>
  <c r="Q15" i="1"/>
  <c r="R15" i="1"/>
  <c r="S15" i="1"/>
  <c r="A16" i="1"/>
  <c r="F16" i="1"/>
  <c r="G16" i="1"/>
  <c r="H16" i="1"/>
  <c r="Q16" i="1"/>
  <c r="R16" i="1"/>
  <c r="S16" i="1"/>
  <c r="A17" i="1"/>
  <c r="F17" i="1"/>
  <c r="G17" i="1"/>
  <c r="H17" i="1"/>
  <c r="Q17" i="1"/>
  <c r="R17" i="1"/>
  <c r="S17" i="1"/>
  <c r="A18" i="1"/>
  <c r="F18" i="1"/>
  <c r="G18" i="1"/>
  <c r="H18" i="1"/>
  <c r="Q18" i="1"/>
  <c r="R18" i="1"/>
  <c r="S18" i="1"/>
  <c r="A19" i="1"/>
  <c r="F19" i="1"/>
  <c r="G19" i="1"/>
  <c r="H19" i="1"/>
  <c r="Q19" i="1"/>
  <c r="R19" i="1"/>
  <c r="S19" i="1"/>
  <c r="A20" i="1"/>
  <c r="F20" i="1"/>
  <c r="G20" i="1"/>
  <c r="H20" i="1"/>
  <c r="Q20" i="1"/>
  <c r="R20" i="1"/>
  <c r="S20" i="1"/>
  <c r="A21" i="1"/>
  <c r="F21" i="1"/>
  <c r="G21" i="1"/>
  <c r="H21" i="1"/>
  <c r="Q21" i="1"/>
  <c r="R21" i="1"/>
  <c r="S21" i="1"/>
  <c r="A22" i="1"/>
  <c r="F22" i="1"/>
  <c r="G22" i="1"/>
  <c r="H22" i="1"/>
  <c r="Q22" i="1"/>
  <c r="R22" i="1"/>
  <c r="S22" i="1"/>
  <c r="A23" i="1"/>
  <c r="F23" i="1"/>
  <c r="G23" i="1"/>
  <c r="H23" i="1"/>
  <c r="Q23" i="1"/>
  <c r="R23" i="1"/>
  <c r="S23" i="1"/>
  <c r="A24" i="1"/>
  <c r="F24" i="1"/>
  <c r="G24" i="1"/>
  <c r="H24" i="1"/>
  <c r="Q24" i="1"/>
  <c r="R24" i="1"/>
  <c r="S24" i="1"/>
  <c r="A25" i="1"/>
  <c r="F25" i="1"/>
  <c r="G25" i="1"/>
  <c r="H25" i="1"/>
  <c r="Q25" i="1"/>
  <c r="R25" i="1"/>
  <c r="S25" i="1"/>
  <c r="A26" i="1"/>
  <c r="F26" i="1"/>
  <c r="G26" i="1"/>
  <c r="H26" i="1"/>
  <c r="Q26" i="1"/>
  <c r="R26" i="1"/>
  <c r="S26" i="1"/>
  <c r="A27" i="1"/>
  <c r="F27" i="1"/>
  <c r="G27" i="1"/>
  <c r="H27" i="1"/>
  <c r="Q27" i="1"/>
  <c r="R27" i="1"/>
  <c r="S27" i="1"/>
  <c r="A28" i="1"/>
  <c r="F28" i="1"/>
  <c r="G28" i="1"/>
  <c r="H28" i="1"/>
  <c r="Q28" i="1"/>
  <c r="R28" i="1"/>
  <c r="S28" i="1"/>
  <c r="A29" i="1"/>
  <c r="F29" i="1"/>
  <c r="G29" i="1"/>
  <c r="H29" i="1"/>
  <c r="Q29" i="1"/>
  <c r="R29" i="1"/>
  <c r="S29" i="1"/>
  <c r="A30" i="1"/>
  <c r="F30" i="1"/>
  <c r="G30" i="1"/>
  <c r="H30" i="1"/>
  <c r="Q30" i="1"/>
  <c r="R30" i="1"/>
  <c r="S30" i="1"/>
  <c r="A31" i="1"/>
  <c r="F31" i="1"/>
  <c r="G31" i="1"/>
  <c r="H31" i="1"/>
  <c r="Q31" i="1"/>
  <c r="R31" i="1"/>
  <c r="S31" i="1"/>
  <c r="A32" i="1"/>
  <c r="F32" i="1"/>
  <c r="G32" i="1"/>
  <c r="H32" i="1"/>
  <c r="Q32" i="1"/>
  <c r="R32" i="1"/>
  <c r="S32" i="1"/>
  <c r="A33" i="1"/>
  <c r="F33" i="1"/>
  <c r="G33" i="1"/>
  <c r="H33" i="1"/>
  <c r="Q33" i="1"/>
  <c r="R33" i="1"/>
  <c r="S33" i="1"/>
  <c r="A34" i="1"/>
  <c r="F34" i="1"/>
  <c r="G34" i="1"/>
  <c r="H34" i="1"/>
  <c r="Q34" i="1"/>
  <c r="R34" i="1"/>
  <c r="S34" i="1"/>
  <c r="A35" i="1"/>
  <c r="F35" i="1"/>
  <c r="G35" i="1"/>
  <c r="H35" i="1"/>
  <c r="Q35" i="1"/>
  <c r="R35" i="1"/>
  <c r="S35" i="1"/>
  <c r="A36" i="1"/>
  <c r="F36" i="1"/>
  <c r="G36" i="1"/>
  <c r="H36" i="1"/>
  <c r="Q36" i="1"/>
  <c r="R36" i="1"/>
  <c r="S36" i="1"/>
  <c r="A37" i="1"/>
  <c r="F37" i="1"/>
  <c r="G37" i="1"/>
  <c r="H37" i="1"/>
  <c r="Q37" i="1"/>
  <c r="R37" i="1"/>
  <c r="S37" i="1"/>
  <c r="A38" i="1"/>
  <c r="F38" i="1"/>
  <c r="G38" i="1"/>
  <c r="H38" i="1"/>
  <c r="Q38" i="1"/>
  <c r="R38" i="1"/>
  <c r="S38" i="1"/>
  <c r="A39" i="1"/>
  <c r="F39" i="1"/>
  <c r="G39" i="1"/>
  <c r="H39" i="1"/>
  <c r="Q39" i="1"/>
  <c r="R39" i="1"/>
  <c r="S39" i="1"/>
  <c r="A40" i="1"/>
  <c r="F40" i="1"/>
  <c r="G40" i="1"/>
  <c r="H40" i="1"/>
  <c r="Q40" i="1"/>
  <c r="R40" i="1"/>
  <c r="S40" i="1"/>
  <c r="A41" i="1"/>
  <c r="F41" i="1"/>
  <c r="G41" i="1"/>
  <c r="H41" i="1"/>
  <c r="Q41" i="1"/>
  <c r="R41" i="1"/>
  <c r="S41" i="1"/>
  <c r="A42" i="1"/>
  <c r="F42" i="1"/>
  <c r="G42" i="1"/>
  <c r="H42" i="1"/>
  <c r="Q42" i="1"/>
  <c r="R42" i="1"/>
  <c r="S42" i="1"/>
  <c r="A43" i="1"/>
  <c r="F43" i="1"/>
  <c r="G43" i="1"/>
  <c r="H43" i="1"/>
  <c r="Q43" i="1"/>
  <c r="R43" i="1"/>
  <c r="S43" i="1"/>
  <c r="A44" i="1"/>
  <c r="F44" i="1"/>
  <c r="G44" i="1"/>
  <c r="H44" i="1"/>
  <c r="Q44" i="1"/>
  <c r="R44" i="1"/>
  <c r="S44" i="1"/>
  <c r="A45" i="1"/>
  <c r="F45" i="1"/>
  <c r="G45" i="1"/>
  <c r="H45" i="1"/>
  <c r="Q45" i="1"/>
  <c r="R45" i="1"/>
  <c r="S45" i="1"/>
  <c r="A46" i="1"/>
  <c r="F46" i="1"/>
  <c r="G46" i="1"/>
  <c r="H46" i="1"/>
  <c r="Q46" i="1"/>
  <c r="R46" i="1"/>
  <c r="S46" i="1"/>
  <c r="A47" i="1"/>
  <c r="F47" i="1"/>
  <c r="G47" i="1"/>
  <c r="H47" i="1"/>
  <c r="Q47" i="1"/>
  <c r="R47" i="1"/>
  <c r="S47" i="1"/>
  <c r="A48" i="1"/>
  <c r="F48" i="1"/>
  <c r="G48" i="1"/>
  <c r="H48" i="1"/>
  <c r="Q48" i="1"/>
  <c r="R48" i="1"/>
  <c r="S48" i="1"/>
  <c r="A49" i="1"/>
  <c r="F49" i="1"/>
  <c r="G49" i="1"/>
  <c r="H49" i="1"/>
  <c r="Q49" i="1"/>
  <c r="R49" i="1"/>
  <c r="S49" i="1"/>
  <c r="A50" i="1"/>
  <c r="F50" i="1"/>
  <c r="G50" i="1"/>
  <c r="H50" i="1"/>
  <c r="Q50" i="1"/>
  <c r="R50" i="1"/>
  <c r="S50" i="1"/>
  <c r="A51" i="1"/>
  <c r="F51" i="1"/>
  <c r="G51" i="1"/>
  <c r="H51" i="1"/>
  <c r="Q51" i="1"/>
  <c r="R51" i="1"/>
  <c r="S51" i="1"/>
  <c r="A52" i="1"/>
  <c r="F52" i="1"/>
  <c r="G52" i="1"/>
  <c r="H52" i="1"/>
  <c r="Q52" i="1"/>
  <c r="R52" i="1"/>
  <c r="S52" i="1"/>
  <c r="A53" i="1"/>
  <c r="F53" i="1"/>
  <c r="G53" i="1"/>
  <c r="H53" i="1"/>
  <c r="Q53" i="1"/>
  <c r="R53" i="1"/>
  <c r="S53" i="1"/>
  <c r="A54" i="1"/>
  <c r="F54" i="1"/>
  <c r="G54" i="1"/>
  <c r="H54" i="1"/>
  <c r="Q54" i="1"/>
  <c r="R54" i="1"/>
  <c r="S54" i="1"/>
  <c r="A55" i="1"/>
  <c r="F55" i="1"/>
  <c r="G55" i="1"/>
  <c r="H55" i="1"/>
  <c r="Q55" i="1"/>
  <c r="R55" i="1"/>
  <c r="S55" i="1"/>
  <c r="A56" i="1"/>
  <c r="F56" i="1"/>
  <c r="G56" i="1"/>
  <c r="H56" i="1"/>
  <c r="Q56" i="1"/>
  <c r="R56" i="1"/>
  <c r="S56" i="1"/>
  <c r="A57" i="1"/>
  <c r="F57" i="1"/>
  <c r="G57" i="1"/>
  <c r="H57" i="1"/>
  <c r="Q57" i="1"/>
  <c r="R57" i="1"/>
  <c r="S57" i="1"/>
  <c r="A58" i="1"/>
  <c r="F58" i="1"/>
  <c r="G58" i="1"/>
  <c r="H58" i="1"/>
  <c r="Q58" i="1"/>
  <c r="R58" i="1"/>
  <c r="S58" i="1"/>
  <c r="A59" i="1"/>
  <c r="F59" i="1"/>
  <c r="G59" i="1"/>
  <c r="H59" i="1"/>
  <c r="Q59" i="1"/>
  <c r="R59" i="1"/>
  <c r="S59" i="1"/>
  <c r="A60" i="1"/>
  <c r="F60" i="1"/>
  <c r="G60" i="1"/>
  <c r="H60" i="1"/>
  <c r="Q60" i="1"/>
  <c r="R60" i="1"/>
  <c r="S60" i="1"/>
  <c r="A61" i="1"/>
  <c r="F61" i="1"/>
  <c r="G61" i="1"/>
  <c r="H61" i="1"/>
  <c r="Q61" i="1"/>
  <c r="R61" i="1"/>
  <c r="S61" i="1"/>
  <c r="A62" i="1"/>
  <c r="F62" i="1"/>
  <c r="G62" i="1"/>
  <c r="H62" i="1"/>
  <c r="Q62" i="1"/>
  <c r="R62" i="1"/>
  <c r="S62" i="1"/>
  <c r="A63" i="1"/>
  <c r="F63" i="1"/>
  <c r="G63" i="1"/>
  <c r="H63" i="1"/>
  <c r="Q63" i="1"/>
  <c r="R63" i="1"/>
  <c r="S63" i="1"/>
  <c r="A64" i="1"/>
  <c r="F64" i="1"/>
  <c r="G64" i="1"/>
  <c r="H64" i="1"/>
  <c r="Q64" i="1"/>
  <c r="R64" i="1"/>
  <c r="S64" i="1"/>
  <c r="A65" i="1"/>
  <c r="F65" i="1"/>
  <c r="G65" i="1"/>
  <c r="H65" i="1"/>
  <c r="Q65" i="1"/>
  <c r="R65" i="1"/>
  <c r="S65" i="1"/>
  <c r="A66" i="1"/>
  <c r="F66" i="1"/>
  <c r="G66" i="1"/>
  <c r="H66" i="1"/>
  <c r="Q66" i="1"/>
  <c r="R66" i="1"/>
  <c r="S66" i="1"/>
  <c r="A67" i="1"/>
  <c r="F67" i="1"/>
  <c r="G67" i="1"/>
  <c r="H67" i="1"/>
  <c r="Q67" i="1"/>
  <c r="R67" i="1"/>
  <c r="S67" i="1"/>
  <c r="A68" i="1"/>
  <c r="F68" i="1"/>
  <c r="G68" i="1"/>
  <c r="H68" i="1"/>
  <c r="Q68" i="1"/>
  <c r="R68" i="1"/>
  <c r="S68" i="1"/>
  <c r="A69" i="1"/>
  <c r="F69" i="1"/>
  <c r="G69" i="1"/>
  <c r="H69" i="1"/>
  <c r="Q69" i="1"/>
  <c r="R69" i="1"/>
  <c r="S69" i="1"/>
  <c r="A70" i="1"/>
  <c r="F70" i="1"/>
  <c r="G70" i="1"/>
  <c r="H70" i="1"/>
  <c r="Q70" i="1"/>
  <c r="R70" i="1"/>
  <c r="S70" i="1"/>
  <c r="A71" i="1"/>
  <c r="F71" i="1"/>
  <c r="G71" i="1"/>
  <c r="H71" i="1"/>
  <c r="Q71" i="1"/>
  <c r="R71" i="1"/>
  <c r="S71" i="1"/>
  <c r="A72" i="1"/>
  <c r="F72" i="1"/>
  <c r="G72" i="1"/>
  <c r="H72" i="1"/>
  <c r="Q72" i="1"/>
  <c r="R72" i="1"/>
  <c r="S72" i="1"/>
  <c r="A73" i="1"/>
  <c r="F73" i="1"/>
  <c r="G73" i="1"/>
  <c r="H73" i="1"/>
  <c r="Q73" i="1"/>
  <c r="R73" i="1"/>
  <c r="S73" i="1"/>
  <c r="A74" i="1"/>
  <c r="F74" i="1"/>
  <c r="G74" i="1"/>
  <c r="H74" i="1"/>
  <c r="Q74" i="1"/>
  <c r="R74" i="1"/>
  <c r="S74" i="1"/>
  <c r="A75" i="1"/>
  <c r="F75" i="1"/>
  <c r="G75" i="1"/>
  <c r="H75" i="1"/>
  <c r="Q75" i="1"/>
  <c r="R75" i="1"/>
  <c r="S75" i="1"/>
  <c r="A76" i="1"/>
  <c r="F76" i="1"/>
  <c r="G76" i="1"/>
  <c r="H76" i="1"/>
  <c r="Q76" i="1"/>
  <c r="R76" i="1"/>
  <c r="S76" i="1"/>
  <c r="A77" i="1"/>
  <c r="F77" i="1"/>
  <c r="G77" i="1"/>
  <c r="H77" i="1"/>
  <c r="Q77" i="1"/>
  <c r="R77" i="1"/>
  <c r="S77" i="1"/>
  <c r="A78" i="1"/>
  <c r="F78" i="1"/>
  <c r="G78" i="1"/>
  <c r="H78" i="1"/>
  <c r="Q78" i="1"/>
  <c r="R78" i="1"/>
  <c r="S78" i="1"/>
  <c r="A79" i="1"/>
  <c r="F79" i="1"/>
  <c r="G79" i="1"/>
  <c r="H79" i="1"/>
  <c r="Q79" i="1"/>
  <c r="R79" i="1"/>
  <c r="S79" i="1"/>
  <c r="A80" i="1"/>
  <c r="F80" i="1"/>
  <c r="G80" i="1"/>
  <c r="H80" i="1"/>
  <c r="Q80" i="1"/>
  <c r="R80" i="1"/>
  <c r="S80" i="1"/>
  <c r="A81" i="1"/>
  <c r="F81" i="1"/>
  <c r="G81" i="1"/>
  <c r="H81" i="1"/>
  <c r="Q81" i="1"/>
  <c r="R81" i="1"/>
  <c r="S81" i="1"/>
  <c r="A82" i="1"/>
  <c r="F82" i="1"/>
  <c r="G82" i="1"/>
  <c r="H82" i="1"/>
  <c r="Q82" i="1"/>
  <c r="R82" i="1"/>
  <c r="S82" i="1"/>
  <c r="A83" i="1"/>
  <c r="F83" i="1"/>
  <c r="G83" i="1"/>
  <c r="H83" i="1"/>
  <c r="Q83" i="1"/>
  <c r="R83" i="1"/>
  <c r="S83" i="1"/>
  <c r="A84" i="1"/>
  <c r="F84" i="1"/>
  <c r="G84" i="1"/>
  <c r="H84" i="1"/>
  <c r="Q84" i="1"/>
  <c r="R84" i="1"/>
  <c r="S84" i="1"/>
  <c r="A85" i="1"/>
  <c r="F85" i="1"/>
  <c r="G85" i="1"/>
  <c r="H85" i="1"/>
  <c r="Q85" i="1"/>
  <c r="R85" i="1"/>
  <c r="S85" i="1"/>
  <c r="A86" i="1"/>
  <c r="F86" i="1"/>
  <c r="G86" i="1"/>
  <c r="H86" i="1"/>
  <c r="Q86" i="1"/>
  <c r="R86" i="1"/>
  <c r="S86" i="1"/>
  <c r="A87" i="1"/>
  <c r="F87" i="1"/>
  <c r="G87" i="1"/>
  <c r="H87" i="1"/>
  <c r="Q87" i="1"/>
  <c r="R87" i="1"/>
  <c r="S87" i="1"/>
  <c r="A88" i="1"/>
  <c r="F88" i="1"/>
  <c r="G88" i="1"/>
  <c r="H88" i="1"/>
  <c r="Q88" i="1"/>
  <c r="R88" i="1"/>
  <c r="S88" i="1"/>
  <c r="A89" i="1"/>
  <c r="F89" i="1"/>
  <c r="G89" i="1"/>
  <c r="H89" i="1"/>
  <c r="Q89" i="1"/>
  <c r="R89" i="1"/>
  <c r="S89" i="1"/>
  <c r="A90" i="1"/>
  <c r="F90" i="1"/>
  <c r="G90" i="1"/>
  <c r="H90" i="1"/>
  <c r="Q90" i="1"/>
  <c r="R90" i="1"/>
  <c r="S90" i="1"/>
  <c r="A91" i="1"/>
  <c r="F91" i="1"/>
  <c r="G91" i="1"/>
  <c r="H91" i="1"/>
  <c r="Q91" i="1"/>
  <c r="R91" i="1"/>
  <c r="S91" i="1"/>
  <c r="A92" i="1"/>
  <c r="F92" i="1"/>
  <c r="G92" i="1"/>
  <c r="H92" i="1"/>
  <c r="Q92" i="1"/>
  <c r="R92" i="1"/>
  <c r="S92" i="1"/>
  <c r="A93" i="1"/>
  <c r="F93" i="1"/>
  <c r="G93" i="1"/>
  <c r="H93" i="1"/>
  <c r="Q93" i="1"/>
  <c r="R93" i="1"/>
  <c r="S93" i="1"/>
  <c r="A94" i="1"/>
  <c r="F94" i="1"/>
  <c r="G94" i="1"/>
  <c r="H94" i="1"/>
  <c r="Q94" i="1"/>
  <c r="R94" i="1"/>
  <c r="S94" i="1"/>
  <c r="A95" i="1"/>
  <c r="F95" i="1"/>
  <c r="G95" i="1"/>
  <c r="H95" i="1"/>
  <c r="Q95" i="1"/>
  <c r="R95" i="1"/>
  <c r="S95" i="1"/>
  <c r="A96" i="1"/>
  <c r="F96" i="1"/>
  <c r="G96" i="1"/>
  <c r="H96" i="1"/>
  <c r="Q96" i="1"/>
  <c r="R96" i="1"/>
  <c r="S96" i="1"/>
  <c r="A97" i="1"/>
  <c r="F97" i="1"/>
  <c r="G97" i="1"/>
  <c r="H97" i="1"/>
  <c r="Q97" i="1"/>
  <c r="R97" i="1"/>
  <c r="S97" i="1"/>
  <c r="A98" i="1"/>
  <c r="F98" i="1"/>
  <c r="G98" i="1"/>
  <c r="H98" i="1"/>
  <c r="Q98" i="1"/>
  <c r="R98" i="1"/>
  <c r="S98" i="1"/>
  <c r="A99" i="1"/>
  <c r="F99" i="1"/>
  <c r="G99" i="1"/>
  <c r="H99" i="1"/>
  <c r="Q99" i="1"/>
  <c r="R99" i="1"/>
  <c r="S99" i="1"/>
  <c r="A100" i="1"/>
  <c r="F100" i="1"/>
  <c r="G100" i="1"/>
  <c r="H100" i="1"/>
  <c r="Q100" i="1"/>
  <c r="R100" i="1"/>
  <c r="S100" i="1"/>
  <c r="A101" i="1"/>
  <c r="F101" i="1"/>
  <c r="G101" i="1"/>
  <c r="H101" i="1"/>
  <c r="Q101" i="1"/>
  <c r="R101" i="1"/>
  <c r="S101" i="1"/>
  <c r="A102" i="1"/>
  <c r="F102" i="1"/>
  <c r="G102" i="1"/>
  <c r="H102" i="1"/>
  <c r="Q102" i="1"/>
  <c r="R102" i="1"/>
  <c r="S102" i="1"/>
  <c r="A103" i="1"/>
  <c r="F103" i="1"/>
  <c r="G103" i="1"/>
  <c r="H103" i="1"/>
  <c r="Q103" i="1"/>
  <c r="R103" i="1"/>
  <c r="S103" i="1"/>
  <c r="A104" i="1"/>
  <c r="F104" i="1"/>
  <c r="G104" i="1"/>
  <c r="H104" i="1"/>
  <c r="Q104" i="1"/>
  <c r="R104" i="1"/>
  <c r="S104" i="1"/>
  <c r="A105" i="1"/>
  <c r="F105" i="1"/>
  <c r="G105" i="1"/>
  <c r="H105" i="1"/>
  <c r="Q105" i="1"/>
  <c r="R105" i="1"/>
  <c r="S105" i="1"/>
  <c r="A106" i="1"/>
  <c r="F106" i="1"/>
  <c r="G106" i="1"/>
  <c r="H106" i="1"/>
  <c r="Q106" i="1"/>
  <c r="R106" i="1"/>
  <c r="S106" i="1"/>
  <c r="A107" i="1"/>
  <c r="F107" i="1"/>
  <c r="G107" i="1"/>
  <c r="H107" i="1"/>
  <c r="Q107" i="1"/>
  <c r="R107" i="1"/>
  <c r="S107" i="1"/>
  <c r="A108" i="1"/>
  <c r="F108" i="1"/>
  <c r="G108" i="1"/>
  <c r="H108" i="1"/>
  <c r="Q108" i="1"/>
  <c r="R108" i="1"/>
  <c r="S108" i="1"/>
  <c r="A109" i="1"/>
  <c r="F109" i="1"/>
  <c r="G109" i="1"/>
  <c r="H109" i="1"/>
  <c r="Q109" i="1"/>
  <c r="R109" i="1"/>
  <c r="S109" i="1"/>
  <c r="A110" i="1"/>
  <c r="F110" i="1"/>
  <c r="G110" i="1"/>
  <c r="H110" i="1"/>
  <c r="Q110" i="1"/>
  <c r="R110" i="1"/>
  <c r="S110" i="1"/>
  <c r="A111" i="1"/>
  <c r="F111" i="1"/>
  <c r="G111" i="1"/>
  <c r="H111" i="1"/>
  <c r="Q111" i="1"/>
  <c r="R111" i="1"/>
  <c r="S111" i="1"/>
  <c r="A112" i="1"/>
  <c r="F112" i="1"/>
  <c r="G112" i="1"/>
  <c r="H112" i="1"/>
  <c r="Q112" i="1"/>
  <c r="R112" i="1"/>
  <c r="S112" i="1"/>
  <c r="A113" i="1"/>
  <c r="F113" i="1"/>
  <c r="G113" i="1"/>
  <c r="H113" i="1"/>
  <c r="Q113" i="1"/>
  <c r="R113" i="1"/>
  <c r="S113" i="1"/>
  <c r="A114" i="1"/>
  <c r="F114" i="1"/>
  <c r="G114" i="1"/>
  <c r="H114" i="1"/>
  <c r="Q114" i="1"/>
  <c r="R114" i="1"/>
  <c r="S114" i="1"/>
  <c r="A115" i="1"/>
  <c r="F115" i="1"/>
  <c r="G115" i="1"/>
  <c r="H115" i="1"/>
  <c r="Q115" i="1"/>
  <c r="R115" i="1"/>
  <c r="S115" i="1"/>
  <c r="A116" i="1"/>
  <c r="F116" i="1"/>
  <c r="G116" i="1"/>
  <c r="H116" i="1"/>
  <c r="Q116" i="1"/>
  <c r="R116" i="1"/>
  <c r="S116" i="1"/>
  <c r="A117" i="1"/>
  <c r="F117" i="1"/>
  <c r="G117" i="1"/>
  <c r="H117" i="1"/>
  <c r="Q117" i="1"/>
  <c r="R117" i="1"/>
  <c r="S117" i="1"/>
  <c r="A118" i="1"/>
  <c r="F118" i="1"/>
  <c r="G118" i="1"/>
  <c r="H118" i="1"/>
  <c r="Q118" i="1"/>
  <c r="R118" i="1"/>
  <c r="S118" i="1"/>
  <c r="A119" i="1"/>
  <c r="F119" i="1"/>
  <c r="G119" i="1"/>
  <c r="H119" i="1"/>
  <c r="Q119" i="1"/>
  <c r="R119" i="1"/>
  <c r="S119" i="1"/>
  <c r="A120" i="1"/>
  <c r="F120" i="1"/>
  <c r="G120" i="1"/>
  <c r="H120" i="1"/>
  <c r="Q120" i="1"/>
  <c r="R120" i="1"/>
  <c r="S120" i="1"/>
  <c r="A121" i="1"/>
  <c r="F121" i="1"/>
  <c r="G121" i="1"/>
  <c r="H121" i="1"/>
  <c r="Q121" i="1"/>
  <c r="R121" i="1"/>
  <c r="S121" i="1"/>
  <c r="A122" i="1"/>
  <c r="F122" i="1"/>
  <c r="G122" i="1"/>
  <c r="H122" i="1"/>
  <c r="Q122" i="1"/>
  <c r="R122" i="1"/>
  <c r="S122" i="1"/>
  <c r="A123" i="1"/>
  <c r="F123" i="1"/>
  <c r="G123" i="1"/>
  <c r="H123" i="1"/>
  <c r="Q123" i="1"/>
  <c r="R123" i="1"/>
  <c r="S123" i="1"/>
  <c r="A124" i="1"/>
  <c r="F124" i="1"/>
  <c r="G124" i="1"/>
  <c r="H124" i="1"/>
  <c r="Q124" i="1"/>
  <c r="R124" i="1"/>
  <c r="S124" i="1"/>
  <c r="A125" i="1"/>
  <c r="F125" i="1"/>
  <c r="G125" i="1"/>
  <c r="H125" i="1"/>
  <c r="Q125" i="1"/>
  <c r="R125" i="1"/>
  <c r="S125" i="1"/>
  <c r="A126" i="1"/>
  <c r="F126" i="1"/>
  <c r="G126" i="1"/>
  <c r="H126" i="1"/>
  <c r="Q126" i="1"/>
  <c r="R126" i="1"/>
  <c r="S126" i="1"/>
  <c r="A127" i="1"/>
  <c r="F127" i="1"/>
  <c r="G127" i="1"/>
  <c r="H127" i="1"/>
  <c r="Q127" i="1"/>
  <c r="R127" i="1"/>
  <c r="S127" i="1"/>
  <c r="A128" i="1"/>
  <c r="F128" i="1"/>
  <c r="G128" i="1"/>
  <c r="H128" i="1"/>
  <c r="Q128" i="1"/>
  <c r="R128" i="1"/>
  <c r="S128" i="1"/>
  <c r="A129" i="1"/>
  <c r="F129" i="1"/>
  <c r="G129" i="1"/>
  <c r="H129" i="1"/>
  <c r="Q129" i="1"/>
  <c r="R129" i="1"/>
  <c r="S129" i="1"/>
  <c r="A130" i="1"/>
  <c r="F130" i="1"/>
  <c r="G130" i="1"/>
  <c r="H130" i="1"/>
  <c r="Q130" i="1"/>
  <c r="R130" i="1"/>
  <c r="S130" i="1"/>
  <c r="A131" i="1"/>
  <c r="F131" i="1"/>
  <c r="G131" i="1"/>
  <c r="H131" i="1"/>
  <c r="Q131" i="1"/>
  <c r="R131" i="1"/>
  <c r="S131" i="1"/>
  <c r="A132" i="1"/>
  <c r="F132" i="1"/>
  <c r="G132" i="1"/>
  <c r="H132" i="1"/>
  <c r="Q132" i="1"/>
  <c r="R132" i="1"/>
  <c r="S132" i="1"/>
  <c r="A133" i="1"/>
  <c r="F133" i="1"/>
  <c r="G133" i="1"/>
  <c r="H133" i="1"/>
  <c r="Q133" i="1"/>
  <c r="R133" i="1"/>
  <c r="S133" i="1"/>
  <c r="A134" i="1"/>
  <c r="F134" i="1"/>
  <c r="G134" i="1"/>
  <c r="H134" i="1"/>
  <c r="Q134" i="1"/>
  <c r="R134" i="1"/>
  <c r="S134" i="1"/>
  <c r="A135" i="1"/>
  <c r="F135" i="1"/>
  <c r="G135" i="1"/>
  <c r="H135" i="1"/>
  <c r="Q135" i="1"/>
  <c r="R135" i="1"/>
  <c r="S135" i="1"/>
  <c r="A136" i="1"/>
  <c r="F136" i="1"/>
  <c r="G136" i="1"/>
  <c r="H136" i="1"/>
  <c r="Q136" i="1"/>
  <c r="R136" i="1"/>
  <c r="S136" i="1"/>
  <c r="A137" i="1"/>
  <c r="F137" i="1"/>
  <c r="G137" i="1"/>
  <c r="H137" i="1"/>
  <c r="Q137" i="1"/>
  <c r="R137" i="1"/>
  <c r="S137" i="1"/>
  <c r="A138" i="1"/>
  <c r="F138" i="1"/>
  <c r="G138" i="1"/>
  <c r="H138" i="1"/>
  <c r="Q138" i="1"/>
  <c r="R138" i="1"/>
  <c r="S138" i="1"/>
  <c r="A139" i="1"/>
  <c r="F139" i="1"/>
  <c r="G139" i="1"/>
  <c r="H139" i="1"/>
  <c r="Q139" i="1"/>
  <c r="R139" i="1"/>
  <c r="S139" i="1"/>
  <c r="A140" i="1"/>
  <c r="F140" i="1"/>
  <c r="G140" i="1"/>
  <c r="H140" i="1"/>
  <c r="Q140" i="1"/>
  <c r="R140" i="1"/>
  <c r="S140" i="1"/>
  <c r="A141" i="1"/>
  <c r="F141" i="1"/>
  <c r="G141" i="1"/>
  <c r="H141" i="1"/>
  <c r="Q141" i="1"/>
  <c r="R141" i="1"/>
  <c r="S141" i="1"/>
  <c r="A142" i="1"/>
  <c r="F142" i="1"/>
  <c r="G142" i="1"/>
  <c r="H142" i="1"/>
  <c r="Q142" i="1"/>
  <c r="R142" i="1"/>
  <c r="S142" i="1"/>
  <c r="A143" i="1"/>
  <c r="F143" i="1"/>
  <c r="G143" i="1"/>
  <c r="H143" i="1"/>
  <c r="Q143" i="1"/>
  <c r="R143" i="1"/>
  <c r="S143" i="1"/>
  <c r="A144" i="1"/>
  <c r="F144" i="1"/>
  <c r="G144" i="1"/>
  <c r="H144" i="1"/>
  <c r="Q144" i="1"/>
  <c r="R144" i="1"/>
  <c r="S144" i="1"/>
  <c r="A145" i="1"/>
  <c r="F145" i="1"/>
  <c r="G145" i="1"/>
  <c r="H145" i="1"/>
  <c r="Q145" i="1"/>
  <c r="R145" i="1"/>
  <c r="S145" i="1"/>
  <c r="A146" i="1"/>
  <c r="F146" i="1"/>
  <c r="G146" i="1"/>
  <c r="H146" i="1"/>
  <c r="Q146" i="1"/>
  <c r="R146" i="1"/>
  <c r="S146" i="1"/>
  <c r="A147" i="1"/>
  <c r="F147" i="1"/>
  <c r="G147" i="1"/>
  <c r="H147" i="1"/>
  <c r="Q147" i="1"/>
  <c r="R147" i="1"/>
  <c r="S147" i="1"/>
  <c r="A148" i="1"/>
  <c r="F148" i="1"/>
  <c r="G148" i="1"/>
  <c r="H148" i="1"/>
  <c r="Q148" i="1"/>
  <c r="R148" i="1"/>
  <c r="S148" i="1"/>
  <c r="A149" i="1"/>
  <c r="F149" i="1"/>
  <c r="G149" i="1"/>
  <c r="H149" i="1"/>
  <c r="Q149" i="1"/>
  <c r="R149" i="1"/>
  <c r="S149" i="1"/>
  <c r="A150" i="1"/>
  <c r="F150" i="1"/>
  <c r="G150" i="1"/>
  <c r="H150" i="1"/>
  <c r="Q150" i="1"/>
  <c r="R150" i="1"/>
  <c r="S150" i="1"/>
  <c r="A151" i="1"/>
  <c r="F151" i="1"/>
  <c r="G151" i="1"/>
  <c r="H151" i="1"/>
  <c r="Q151" i="1"/>
  <c r="R151" i="1"/>
  <c r="S151" i="1"/>
  <c r="A152" i="1"/>
  <c r="F152" i="1"/>
  <c r="G152" i="1"/>
  <c r="H152" i="1"/>
  <c r="Q152" i="1"/>
  <c r="R152" i="1"/>
  <c r="S152" i="1"/>
  <c r="A153" i="1"/>
  <c r="F153" i="1"/>
  <c r="G153" i="1"/>
  <c r="H153" i="1"/>
  <c r="Q153" i="1"/>
  <c r="R153" i="1"/>
  <c r="S153" i="1"/>
  <c r="A154" i="1"/>
  <c r="F154" i="1"/>
  <c r="G154" i="1"/>
  <c r="H154" i="1"/>
  <c r="Q154" i="1"/>
  <c r="R154" i="1"/>
  <c r="S154" i="1"/>
  <c r="A155" i="1"/>
  <c r="F155" i="1"/>
  <c r="G155" i="1"/>
  <c r="H155" i="1"/>
  <c r="Q155" i="1"/>
  <c r="R155" i="1"/>
  <c r="S155" i="1"/>
</calcChain>
</file>

<file path=xl/sharedStrings.xml><?xml version="1.0" encoding="utf-8"?>
<sst xmlns="http://schemas.openxmlformats.org/spreadsheetml/2006/main" count="31" uniqueCount="23">
  <si>
    <t>Gas Delivery Month</t>
  </si>
  <si>
    <t>Gas Market Report Date</t>
  </si>
  <si>
    <t>Swap Settlement Date</t>
  </si>
  <si>
    <t>Monthly Volume in MMBtu's</t>
  </si>
  <si>
    <t>Days</t>
  </si>
  <si>
    <t>Nymex Bids</t>
  </si>
  <si>
    <t>TCO Bids</t>
  </si>
  <si>
    <t>TCO All in Bid</t>
  </si>
  <si>
    <t>Nymex Bid</t>
  </si>
  <si>
    <t>CNG Bid</t>
  </si>
  <si>
    <t>CNG All in Bid</t>
  </si>
  <si>
    <t>Total Nominal Volume</t>
  </si>
  <si>
    <t>Discount Rate (flat)</t>
  </si>
  <si>
    <t>Disc. Daily Volumes</t>
  </si>
  <si>
    <t>Disc. Monthly Vol.</t>
  </si>
  <si>
    <t>Discounted Daily Volumes</t>
  </si>
  <si>
    <t>Discounted Monthly Vol.</t>
  </si>
  <si>
    <t>Total Nominal Volume (CNG+TCO)</t>
  </si>
  <si>
    <t>Total Discounted Volume (CNG+TCO)</t>
  </si>
  <si>
    <t>Average Daily Nominal Volume (CNG)</t>
  </si>
  <si>
    <t>Average Daily Nominal Volume (TCO)</t>
  </si>
  <si>
    <t>Average Daily Nominal Volume (Total)</t>
  </si>
  <si>
    <t>Daily Volume (mmBtu/d)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</si>
</sst>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9" formatCode="mmmm\-yy"/>
    <numFmt numFmtId="170" formatCode="d\-mmm\-yyyy"/>
    <numFmt numFmtId="171" formatCode="0.0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3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38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17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17" fontId="0" fillId="0" borderId="0" xfId="0" applyNumberFormat="1"/>
    <xf numFmtId="3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38" fontId="0" fillId="0" borderId="4" xfId="0" applyNumberFormat="1" applyBorder="1" applyAlignment="1">
      <alignment horizontal="center"/>
    </xf>
    <xf numFmtId="3" fontId="0" fillId="0" borderId="1" xfId="0" applyNumberFormat="1" applyBorder="1"/>
    <xf numFmtId="38" fontId="0" fillId="0" borderId="1" xfId="0" applyNumberFormat="1" applyBorder="1"/>
    <xf numFmtId="0" fontId="2" fillId="0" borderId="1" xfId="0" applyFont="1" applyBorder="1" applyAlignment="1"/>
    <xf numFmtId="0" fontId="0" fillId="0" borderId="1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I1" zoomScale="85" workbookViewId="0">
      <selection activeCell="N6" sqref="N6"/>
    </sheetView>
  </sheetViews>
  <sheetFormatPr defaultRowHeight="13.2" x14ac:dyDescent="0.25"/>
  <cols>
    <col min="1" max="1" width="10" customWidth="1"/>
    <col min="2" max="2" width="17.109375" customWidth="1"/>
    <col min="3" max="3" width="14.88671875" customWidth="1"/>
    <col min="4" max="4" width="17.109375" customWidth="1"/>
    <col min="5" max="5" width="21.33203125" customWidth="1"/>
    <col min="6" max="6" width="17.5546875" customWidth="1"/>
    <col min="7" max="7" width="21.88671875" customWidth="1"/>
    <col min="8" max="8" width="0.33203125" customWidth="1"/>
    <col min="9" max="10" width="17.5546875" customWidth="1"/>
    <col min="11" max="11" width="14.5546875" customWidth="1"/>
    <col min="12" max="12" width="3.109375" customWidth="1"/>
    <col min="13" max="13" width="17.33203125" customWidth="1"/>
    <col min="14" max="14" width="14.109375" customWidth="1"/>
    <col min="15" max="15" width="17.5546875" customWidth="1"/>
    <col min="16" max="16" width="22" customWidth="1"/>
    <col min="17" max="17" width="16.5546875" customWidth="1"/>
    <col min="18" max="18" width="20.6640625" customWidth="1"/>
    <col min="19" max="19" width="0.5546875" customWidth="1"/>
    <col min="20" max="21" width="16.5546875" customWidth="1"/>
    <col min="22" max="22" width="15.109375" style="1" customWidth="1"/>
  </cols>
  <sheetData>
    <row r="1" spans="1:22" x14ac:dyDescent="0.25">
      <c r="A1" s="39" t="s">
        <v>17</v>
      </c>
      <c r="B1" s="40"/>
      <c r="C1" s="40"/>
      <c r="D1" s="37">
        <f>E9+P9</f>
        <v>75100711.700299948</v>
      </c>
    </row>
    <row r="2" spans="1:22" x14ac:dyDescent="0.25">
      <c r="A2" s="39" t="s">
        <v>18</v>
      </c>
      <c r="B2" s="40"/>
      <c r="C2" s="40"/>
      <c r="D2" s="37">
        <f>G9+R9</f>
        <v>53458048.467496634</v>
      </c>
    </row>
    <row r="3" spans="1:22" x14ac:dyDescent="0.25">
      <c r="A3" s="39" t="s">
        <v>19</v>
      </c>
      <c r="B3" s="40"/>
      <c r="C3" s="40"/>
      <c r="D3" s="37">
        <f>AVERAGE(F11:F155)</f>
        <v>11409.247422283874</v>
      </c>
    </row>
    <row r="4" spans="1:22" x14ac:dyDescent="0.25">
      <c r="A4" s="39" t="s">
        <v>20</v>
      </c>
      <c r="B4" s="40"/>
      <c r="C4" s="40"/>
      <c r="D4" s="38">
        <f>AVERAGE(Q11:Q155)</f>
        <v>5619.4800736622046</v>
      </c>
    </row>
    <row r="5" spans="1:22" x14ac:dyDescent="0.25">
      <c r="A5" s="39" t="s">
        <v>21</v>
      </c>
      <c r="B5" s="40"/>
      <c r="C5" s="40"/>
      <c r="D5" s="37">
        <f>SUM(D3:D4)</f>
        <v>17028.727495946077</v>
      </c>
    </row>
    <row r="8" spans="1:22" x14ac:dyDescent="0.25">
      <c r="E8" s="29" t="s">
        <v>11</v>
      </c>
      <c r="G8" s="29" t="s">
        <v>11</v>
      </c>
      <c r="H8" s="32"/>
      <c r="P8" s="29" t="s">
        <v>11</v>
      </c>
      <c r="R8" s="29" t="s">
        <v>11</v>
      </c>
    </row>
    <row r="9" spans="1:22" x14ac:dyDescent="0.25">
      <c r="E9" s="17">
        <f>SUM(E11:E155)</f>
        <v>50317476.839200959</v>
      </c>
      <c r="G9" s="17">
        <f>SUM(H11:H155)</f>
        <v>35816892.473222747</v>
      </c>
      <c r="H9" s="31"/>
      <c r="M9" s="1"/>
      <c r="P9" s="17">
        <f>SUM(P11:P155)</f>
        <v>24783234.86109899</v>
      </c>
      <c r="R9" s="17">
        <f>SUM(S11:S155)</f>
        <v>17641155.994273886</v>
      </c>
    </row>
    <row r="10" spans="1:22" s="3" customFormat="1" ht="29.25" customHeight="1" x14ac:dyDescent="0.25">
      <c r="A10" s="4" t="s">
        <v>4</v>
      </c>
      <c r="B10" s="4" t="s">
        <v>0</v>
      </c>
      <c r="C10" s="4" t="s">
        <v>1</v>
      </c>
      <c r="D10" s="4" t="s">
        <v>2</v>
      </c>
      <c r="E10" s="5" t="s">
        <v>3</v>
      </c>
      <c r="F10" s="5" t="s">
        <v>22</v>
      </c>
      <c r="G10" s="5" t="s">
        <v>13</v>
      </c>
      <c r="H10" s="5" t="s">
        <v>14</v>
      </c>
      <c r="I10" s="5" t="s">
        <v>5</v>
      </c>
      <c r="J10" s="5" t="s">
        <v>6</v>
      </c>
      <c r="K10" s="4" t="s">
        <v>7</v>
      </c>
      <c r="M10" s="4" t="s">
        <v>0</v>
      </c>
      <c r="N10" s="4" t="s">
        <v>1</v>
      </c>
      <c r="O10" s="4" t="s">
        <v>2</v>
      </c>
      <c r="P10" s="4" t="s">
        <v>3</v>
      </c>
      <c r="Q10" s="4" t="s">
        <v>22</v>
      </c>
      <c r="R10" s="4" t="s">
        <v>15</v>
      </c>
      <c r="S10" s="4" t="s">
        <v>16</v>
      </c>
      <c r="T10" s="4" t="s">
        <v>8</v>
      </c>
      <c r="U10" s="4" t="s">
        <v>9</v>
      </c>
      <c r="V10" s="4" t="s">
        <v>10</v>
      </c>
    </row>
    <row r="11" spans="1:22" s="23" customFormat="1" ht="14.25" customHeight="1" x14ac:dyDescent="0.25">
      <c r="A11" s="26">
        <v>31</v>
      </c>
      <c r="B11" s="9">
        <v>36861</v>
      </c>
      <c r="C11" s="10">
        <v>36861</v>
      </c>
      <c r="D11" s="11"/>
      <c r="E11" s="7">
        <v>455652.42836982413</v>
      </c>
      <c r="F11" s="7">
        <f>E11/A11</f>
        <v>14698.465431284649</v>
      </c>
      <c r="G11" s="7">
        <f>F11*Curves!B2</f>
        <v>14593.931057287986</v>
      </c>
      <c r="H11" s="7">
        <f>G11*A11</f>
        <v>452411.86277592758</v>
      </c>
      <c r="I11" s="24"/>
      <c r="J11" s="24"/>
      <c r="K11" s="25"/>
      <c r="M11" s="27">
        <v>36861</v>
      </c>
      <c r="N11" s="28">
        <v>36861</v>
      </c>
      <c r="O11" s="12"/>
      <c r="P11" s="33">
        <v>224425.82292842085</v>
      </c>
      <c r="Q11" s="13">
        <f t="shared" ref="Q11:Q42" si="0">P11/A11</f>
        <v>7239.5426751103496</v>
      </c>
      <c r="R11" s="36">
        <f>Q11*Curves!B2</f>
        <v>7188.0555953806506</v>
      </c>
      <c r="S11" s="36">
        <f>R11*A11</f>
        <v>222829.72345680016</v>
      </c>
      <c r="T11" s="35"/>
      <c r="U11" s="25"/>
      <c r="V11" s="25"/>
    </row>
    <row r="12" spans="1:22" x14ac:dyDescent="0.25">
      <c r="A12">
        <v>31</v>
      </c>
      <c r="B12" s="6">
        <v>36922</v>
      </c>
      <c r="C12" s="10">
        <v>36892</v>
      </c>
      <c r="D12" s="11"/>
      <c r="E12" s="7">
        <v>455652.42836982413</v>
      </c>
      <c r="F12" s="7">
        <f>E12/A12</f>
        <v>14698.465431284649</v>
      </c>
      <c r="G12" s="7">
        <f>F12*Curves!B3</f>
        <v>14510.891363033088</v>
      </c>
      <c r="H12" s="7">
        <f t="shared" ref="H12:H75" si="1">G12*A12</f>
        <v>449837.63225402572</v>
      </c>
      <c r="I12" s="7"/>
      <c r="J12" s="7"/>
      <c r="K12" s="8"/>
      <c r="M12" s="9">
        <v>36922</v>
      </c>
      <c r="N12" s="10">
        <v>36892</v>
      </c>
      <c r="O12" s="12"/>
      <c r="P12" s="33">
        <v>224425.82292842085</v>
      </c>
      <c r="Q12" s="13">
        <f t="shared" si="0"/>
        <v>7239.5426751103496</v>
      </c>
      <c r="R12" s="36">
        <f>Q12*Curves!B3</f>
        <v>7147.1554474640579</v>
      </c>
      <c r="S12" s="36">
        <f t="shared" ref="S12:S75" si="2">R12*A12</f>
        <v>221561.8188713858</v>
      </c>
      <c r="T12" s="36"/>
      <c r="U12" s="13"/>
      <c r="V12" s="8"/>
    </row>
    <row r="13" spans="1:22" x14ac:dyDescent="0.25">
      <c r="A13">
        <f>B13-B12</f>
        <v>28</v>
      </c>
      <c r="B13" s="6">
        <v>36950</v>
      </c>
      <c r="C13" s="10">
        <v>36923</v>
      </c>
      <c r="D13" s="11"/>
      <c r="E13" s="7">
        <v>455652.42836982413</v>
      </c>
      <c r="F13" s="7">
        <f t="shared" ref="F13:F76" si="3">E13/A13</f>
        <v>16273.301013208005</v>
      </c>
      <c r="G13" s="7">
        <f>F13*Curves!B4</f>
        <v>15971.144027245915</v>
      </c>
      <c r="H13" s="7">
        <f t="shared" si="1"/>
        <v>447192.03276288562</v>
      </c>
      <c r="I13" s="7"/>
      <c r="J13" s="7"/>
      <c r="K13" s="8"/>
      <c r="M13" s="9">
        <v>36950</v>
      </c>
      <c r="N13" s="10">
        <v>36923</v>
      </c>
      <c r="O13" s="12"/>
      <c r="P13" s="33">
        <v>224425.82292842085</v>
      </c>
      <c r="Q13" s="13">
        <f t="shared" si="0"/>
        <v>8015.2079617293157</v>
      </c>
      <c r="R13" s="36">
        <f>Q13*Curves!B4</f>
        <v>7866.3843716285846</v>
      </c>
      <c r="S13" s="36">
        <f t="shared" si="2"/>
        <v>220258.76240560037</v>
      </c>
      <c r="T13" s="36"/>
      <c r="U13" s="13"/>
      <c r="V13" s="8"/>
    </row>
    <row r="14" spans="1:22" x14ac:dyDescent="0.25">
      <c r="A14">
        <f t="shared" ref="A14:A77" si="4">B14-B13</f>
        <v>31</v>
      </c>
      <c r="B14" s="6">
        <v>36981</v>
      </c>
      <c r="C14" s="10">
        <v>36951</v>
      </c>
      <c r="D14" s="11"/>
      <c r="E14" s="7">
        <v>455652.42836982413</v>
      </c>
      <c r="F14" s="7">
        <f t="shared" si="3"/>
        <v>14698.465431284649</v>
      </c>
      <c r="G14" s="7">
        <f>F14*Curves!B5</f>
        <v>14353.414642887332</v>
      </c>
      <c r="H14" s="7">
        <f t="shared" si="1"/>
        <v>444955.85392950731</v>
      </c>
      <c r="I14" s="7"/>
      <c r="J14" s="7"/>
      <c r="K14" s="8"/>
      <c r="M14" s="9">
        <v>36981</v>
      </c>
      <c r="N14" s="10">
        <v>36951</v>
      </c>
      <c r="O14" s="12"/>
      <c r="P14" s="33">
        <v>224425.82292842085</v>
      </c>
      <c r="Q14" s="13">
        <f t="shared" si="0"/>
        <v>7239.5426751103496</v>
      </c>
      <c r="R14" s="36">
        <f>Q14*Curves!B5</f>
        <v>7069.5922867952531</v>
      </c>
      <c r="S14" s="36">
        <f t="shared" si="2"/>
        <v>219157.36089065284</v>
      </c>
      <c r="T14" s="36"/>
      <c r="U14" s="13"/>
      <c r="V14" s="8"/>
    </row>
    <row r="15" spans="1:22" x14ac:dyDescent="0.25">
      <c r="A15">
        <f t="shared" si="4"/>
        <v>30</v>
      </c>
      <c r="B15" s="6">
        <v>37011</v>
      </c>
      <c r="C15" s="10">
        <v>36982</v>
      </c>
      <c r="D15" s="11"/>
      <c r="E15" s="7">
        <v>455652.42836982413</v>
      </c>
      <c r="F15" s="7">
        <f t="shared" si="3"/>
        <v>15188.414278994138</v>
      </c>
      <c r="G15" s="7">
        <f>F15*Curves!B6</f>
        <v>14750.460586835019</v>
      </c>
      <c r="H15" s="7">
        <f t="shared" si="1"/>
        <v>442513.81760505057</v>
      </c>
      <c r="I15" s="7"/>
      <c r="J15" s="7"/>
      <c r="K15" s="8"/>
      <c r="M15" s="9">
        <v>37011</v>
      </c>
      <c r="N15" s="10">
        <v>36982</v>
      </c>
      <c r="O15" s="12"/>
      <c r="P15" s="33">
        <v>224425.82292842085</v>
      </c>
      <c r="Q15" s="13">
        <f t="shared" si="0"/>
        <v>7480.8607642806946</v>
      </c>
      <c r="R15" s="36">
        <f>Q15*Curves!B6</f>
        <v>7265.1522293366506</v>
      </c>
      <c r="S15" s="36">
        <f t="shared" si="2"/>
        <v>217954.56688009953</v>
      </c>
      <c r="T15" s="36"/>
      <c r="U15" s="13"/>
      <c r="V15" s="8"/>
    </row>
    <row r="16" spans="1:22" x14ac:dyDescent="0.25">
      <c r="A16">
        <f t="shared" si="4"/>
        <v>31</v>
      </c>
      <c r="B16" s="6">
        <v>37042</v>
      </c>
      <c r="C16" s="10">
        <v>37012</v>
      </c>
      <c r="D16" s="11"/>
      <c r="E16" s="7">
        <v>455652.42836982413</v>
      </c>
      <c r="F16" s="7">
        <f t="shared" si="3"/>
        <v>14698.465431284649</v>
      </c>
      <c r="G16" s="7">
        <f>F16*Curves!B7</f>
        <v>14198.662562588153</v>
      </c>
      <c r="H16" s="7">
        <f t="shared" si="1"/>
        <v>440158.53944023274</v>
      </c>
      <c r="I16" s="7"/>
      <c r="J16" s="7"/>
      <c r="K16" s="8"/>
      <c r="M16" s="9">
        <v>37042</v>
      </c>
      <c r="N16" s="10">
        <v>37012</v>
      </c>
      <c r="O16" s="12"/>
      <c r="P16" s="33">
        <v>224425.82292842085</v>
      </c>
      <c r="Q16" s="13">
        <f t="shared" si="0"/>
        <v>7239.5426751103496</v>
      </c>
      <c r="R16" s="36">
        <f>Q16*Curves!B7</f>
        <v>6993.371112916554</v>
      </c>
      <c r="S16" s="36">
        <f t="shared" si="2"/>
        <v>216794.50450041317</v>
      </c>
      <c r="T16" s="36"/>
      <c r="U16" s="13"/>
      <c r="V16" s="8"/>
    </row>
    <row r="17" spans="1:22" x14ac:dyDescent="0.25">
      <c r="A17">
        <f t="shared" si="4"/>
        <v>30</v>
      </c>
      <c r="B17" s="6">
        <v>37072</v>
      </c>
      <c r="C17" s="10">
        <v>37043</v>
      </c>
      <c r="D17" s="11"/>
      <c r="E17" s="7">
        <v>455652.42836982413</v>
      </c>
      <c r="F17" s="7">
        <f t="shared" si="3"/>
        <v>15188.414278994138</v>
      </c>
      <c r="G17" s="7">
        <f>F17*Curves!B8</f>
        <v>14591.987044218155</v>
      </c>
      <c r="H17" s="7">
        <f t="shared" si="1"/>
        <v>437759.61132654466</v>
      </c>
      <c r="I17" s="7"/>
      <c r="J17" s="7"/>
      <c r="K17" s="8"/>
      <c r="M17" s="9">
        <v>37072</v>
      </c>
      <c r="N17" s="10">
        <v>37043</v>
      </c>
      <c r="O17" s="12"/>
      <c r="P17" s="33">
        <v>224425.82292842085</v>
      </c>
      <c r="Q17" s="13">
        <f t="shared" si="0"/>
        <v>7480.8607642806946</v>
      </c>
      <c r="R17" s="36">
        <f>Q17*Curves!B8</f>
        <v>7187.0980964059563</v>
      </c>
      <c r="S17" s="36">
        <f t="shared" si="2"/>
        <v>215612.94289217869</v>
      </c>
      <c r="T17" s="36"/>
      <c r="U17" s="13"/>
      <c r="V17" s="8"/>
    </row>
    <row r="18" spans="1:22" x14ac:dyDescent="0.25">
      <c r="A18">
        <f t="shared" si="4"/>
        <v>31</v>
      </c>
      <c r="B18" s="6">
        <v>37103</v>
      </c>
      <c r="C18" s="10">
        <v>37073</v>
      </c>
      <c r="D18" s="11"/>
      <c r="E18" s="7">
        <v>441352.77065326128</v>
      </c>
      <c r="F18" s="7">
        <f t="shared" si="3"/>
        <v>14237.186150105203</v>
      </c>
      <c r="G18" s="7">
        <f>F18*Curves!B9</f>
        <v>13606.351070229646</v>
      </c>
      <c r="H18" s="7">
        <f t="shared" si="1"/>
        <v>421796.88317711902</v>
      </c>
      <c r="I18" s="7"/>
      <c r="J18" s="7"/>
      <c r="K18" s="8"/>
      <c r="M18" s="9">
        <v>37103</v>
      </c>
      <c r="N18" s="10">
        <v>37073</v>
      </c>
      <c r="O18" s="12"/>
      <c r="P18" s="33">
        <v>217382.70793369584</v>
      </c>
      <c r="Q18" s="13">
        <f t="shared" si="0"/>
        <v>7012.3454172159945</v>
      </c>
      <c r="R18" s="36">
        <f>Q18*Curves!B9</f>
        <v>6701.6356017548997</v>
      </c>
      <c r="S18" s="36">
        <f t="shared" si="2"/>
        <v>207750.70365440188</v>
      </c>
      <c r="T18" s="36"/>
      <c r="U18" s="13"/>
      <c r="V18" s="8"/>
    </row>
    <row r="19" spans="1:22" x14ac:dyDescent="0.25">
      <c r="A19">
        <f t="shared" si="4"/>
        <v>31</v>
      </c>
      <c r="B19" s="6">
        <v>37134</v>
      </c>
      <c r="C19" s="10">
        <v>37104</v>
      </c>
      <c r="D19" s="11"/>
      <c r="E19" s="7">
        <v>441352.77065326128</v>
      </c>
      <c r="F19" s="7">
        <f t="shared" si="3"/>
        <v>14237.186150105203</v>
      </c>
      <c r="G19" s="7">
        <f>F19*Curves!B10</f>
        <v>13532.646421916479</v>
      </c>
      <c r="H19" s="7">
        <f t="shared" si="1"/>
        <v>419512.03907941084</v>
      </c>
      <c r="I19" s="7"/>
      <c r="J19" s="7"/>
      <c r="K19" s="8"/>
      <c r="M19" s="9">
        <v>37134</v>
      </c>
      <c r="N19" s="10">
        <v>37104</v>
      </c>
      <c r="O19" s="12"/>
      <c r="P19" s="33">
        <v>217382.70793369584</v>
      </c>
      <c r="Q19" s="13">
        <f t="shared" si="0"/>
        <v>7012.3454172159945</v>
      </c>
      <c r="R19" s="36">
        <f>Q19*Curves!B10</f>
        <v>6665.3333122872209</v>
      </c>
      <c r="S19" s="36">
        <f t="shared" si="2"/>
        <v>206625.33268090384</v>
      </c>
      <c r="T19" s="36"/>
      <c r="U19" s="13"/>
      <c r="V19" s="8"/>
    </row>
    <row r="20" spans="1:22" x14ac:dyDescent="0.25">
      <c r="A20">
        <f t="shared" si="4"/>
        <v>30</v>
      </c>
      <c r="B20" s="6">
        <v>37164</v>
      </c>
      <c r="C20" s="10">
        <v>37135</v>
      </c>
      <c r="D20" s="11"/>
      <c r="E20" s="7">
        <v>441352.77065326128</v>
      </c>
      <c r="F20" s="7">
        <f t="shared" si="3"/>
        <v>14711.759021775377</v>
      </c>
      <c r="G20" s="7">
        <f>F20*Curves!B11</f>
        <v>13908.492721554852</v>
      </c>
      <c r="H20" s="7">
        <f t="shared" si="1"/>
        <v>417254.78164664557</v>
      </c>
      <c r="I20" s="7"/>
      <c r="J20" s="7"/>
      <c r="K20" s="8"/>
      <c r="M20" s="9">
        <v>37164</v>
      </c>
      <c r="N20" s="10">
        <v>37135</v>
      </c>
      <c r="O20" s="12"/>
      <c r="P20" s="33">
        <v>217382.70793369584</v>
      </c>
      <c r="Q20" s="13">
        <f t="shared" si="0"/>
        <v>7246.0902644565276</v>
      </c>
      <c r="R20" s="36">
        <f>Q20*Curves!B11</f>
        <v>6850.4516389747769</v>
      </c>
      <c r="S20" s="36">
        <f t="shared" si="2"/>
        <v>205513.54916924331</v>
      </c>
      <c r="T20" s="36"/>
      <c r="U20" s="13"/>
      <c r="V20" s="8"/>
    </row>
    <row r="21" spans="1:22" x14ac:dyDescent="0.25">
      <c r="A21">
        <f t="shared" si="4"/>
        <v>31</v>
      </c>
      <c r="B21" s="6">
        <v>37195</v>
      </c>
      <c r="C21" s="10">
        <v>37165</v>
      </c>
      <c r="D21" s="11"/>
      <c r="E21" s="7">
        <v>441352.77065326128</v>
      </c>
      <c r="F21" s="7">
        <f t="shared" si="3"/>
        <v>14237.186150105203</v>
      </c>
      <c r="G21" s="7">
        <f>F21*Curves!B12</f>
        <v>13389.877737314919</v>
      </c>
      <c r="H21" s="7">
        <f t="shared" si="1"/>
        <v>415086.20985676249</v>
      </c>
      <c r="I21" s="7"/>
      <c r="J21" s="7"/>
      <c r="K21" s="8"/>
      <c r="M21" s="9">
        <v>37195</v>
      </c>
      <c r="N21" s="10">
        <v>37165</v>
      </c>
      <c r="O21" s="12"/>
      <c r="P21" s="33">
        <v>217382.70793369584</v>
      </c>
      <c r="Q21" s="13">
        <f t="shared" si="0"/>
        <v>7012.3454172159945</v>
      </c>
      <c r="R21" s="36">
        <f>Q21*Curves!B12</f>
        <v>6595.0144079312286</v>
      </c>
      <c r="S21" s="36">
        <f t="shared" si="2"/>
        <v>204445.4466458681</v>
      </c>
      <c r="T21" s="36"/>
      <c r="U21" s="13"/>
      <c r="V21" s="8"/>
    </row>
    <row r="22" spans="1:22" x14ac:dyDescent="0.25">
      <c r="A22">
        <f t="shared" si="4"/>
        <v>30</v>
      </c>
      <c r="B22" s="6">
        <v>37225</v>
      </c>
      <c r="C22" s="10">
        <v>37196</v>
      </c>
      <c r="D22" s="11"/>
      <c r="E22" s="7">
        <v>441352.77065326128</v>
      </c>
      <c r="F22" s="7">
        <f t="shared" si="3"/>
        <v>14711.759021775377</v>
      </c>
      <c r="G22" s="7">
        <f>F22*Curves!B13</f>
        <v>13761.742768398819</v>
      </c>
      <c r="H22" s="7">
        <f t="shared" si="1"/>
        <v>412852.28305196459</v>
      </c>
      <c r="I22" s="7"/>
      <c r="J22" s="7"/>
      <c r="K22" s="8"/>
      <c r="M22" s="9">
        <v>37225</v>
      </c>
      <c r="N22" s="10">
        <v>37196</v>
      </c>
      <c r="O22" s="12"/>
      <c r="P22" s="33">
        <v>217382.70793369584</v>
      </c>
      <c r="Q22" s="13">
        <f t="shared" si="0"/>
        <v>7246.0902644565276</v>
      </c>
      <c r="R22" s="36">
        <f>Q22*Curves!B13</f>
        <v>6778.1718113009092</v>
      </c>
      <c r="S22" s="36">
        <f t="shared" si="2"/>
        <v>203345.15433902727</v>
      </c>
      <c r="T22" s="36"/>
      <c r="U22" s="13"/>
      <c r="V22" s="8"/>
    </row>
    <row r="23" spans="1:22" x14ac:dyDescent="0.25">
      <c r="A23">
        <f t="shared" si="4"/>
        <v>31</v>
      </c>
      <c r="B23" s="6">
        <v>37256</v>
      </c>
      <c r="C23" s="10">
        <v>37226</v>
      </c>
      <c r="D23" s="11"/>
      <c r="E23" s="7">
        <v>441352.77065326128</v>
      </c>
      <c r="F23" s="7">
        <f t="shared" si="3"/>
        <v>14237.186150105203</v>
      </c>
      <c r="G23" s="7">
        <f>F23*Curves!B14</f>
        <v>13248.759291682991</v>
      </c>
      <c r="H23" s="7">
        <f t="shared" si="1"/>
        <v>410711.53804217273</v>
      </c>
      <c r="I23" s="7"/>
      <c r="J23" s="7"/>
      <c r="K23" s="8"/>
      <c r="M23" s="9">
        <v>37256</v>
      </c>
      <c r="N23" s="10">
        <v>37226</v>
      </c>
      <c r="O23" s="12"/>
      <c r="P23" s="33">
        <v>217382.70793369584</v>
      </c>
      <c r="Q23" s="13">
        <f t="shared" si="0"/>
        <v>7012.3454172159945</v>
      </c>
      <c r="R23" s="36">
        <f>Q23*Curves!B14</f>
        <v>6525.5083078438611</v>
      </c>
      <c r="S23" s="36">
        <f t="shared" si="2"/>
        <v>202290.75754315971</v>
      </c>
      <c r="T23" s="36"/>
      <c r="U23" s="13"/>
      <c r="V23" s="8"/>
    </row>
    <row r="24" spans="1:22" x14ac:dyDescent="0.25">
      <c r="A24">
        <f t="shared" si="4"/>
        <v>31</v>
      </c>
      <c r="B24" s="6">
        <v>37287</v>
      </c>
      <c r="C24" s="10">
        <v>37257</v>
      </c>
      <c r="D24" s="11"/>
      <c r="E24" s="7">
        <v>428391.32592547819</v>
      </c>
      <c r="F24" s="7">
        <f t="shared" si="3"/>
        <v>13819.075029854135</v>
      </c>
      <c r="G24" s="7">
        <f>F24*Curves!B15</f>
        <v>12790.465885102334</v>
      </c>
      <c r="H24" s="7">
        <f t="shared" si="1"/>
        <v>396504.44243817235</v>
      </c>
      <c r="I24" s="7"/>
      <c r="J24" s="7"/>
      <c r="K24" s="8"/>
      <c r="M24" s="9">
        <v>37287</v>
      </c>
      <c r="N24" s="10">
        <v>37257</v>
      </c>
      <c r="O24" s="12"/>
      <c r="P24" s="33">
        <v>210998.71276926537</v>
      </c>
      <c r="Q24" s="13">
        <f t="shared" si="0"/>
        <v>6806.4100893311415</v>
      </c>
      <c r="R24" s="36">
        <f>Q24*Curves!B15</f>
        <v>6299.781704602643</v>
      </c>
      <c r="S24" s="36">
        <f t="shared" si="2"/>
        <v>195293.23284268193</v>
      </c>
      <c r="T24" s="36"/>
      <c r="U24" s="13"/>
      <c r="V24" s="8"/>
    </row>
    <row r="25" spans="1:22" x14ac:dyDescent="0.25">
      <c r="A25">
        <f t="shared" si="4"/>
        <v>28</v>
      </c>
      <c r="B25" s="6">
        <v>37315</v>
      </c>
      <c r="C25" s="10">
        <v>37288</v>
      </c>
      <c r="D25" s="11"/>
      <c r="E25" s="7">
        <v>428391.32592547819</v>
      </c>
      <c r="F25" s="7">
        <f t="shared" si="3"/>
        <v>15299.690211624222</v>
      </c>
      <c r="G25" s="7">
        <f>F25*Curves!B16</f>
        <v>14083.891595165047</v>
      </c>
      <c r="H25" s="7">
        <f t="shared" si="1"/>
        <v>394348.96466462134</v>
      </c>
      <c r="I25" s="7"/>
      <c r="J25" s="7"/>
      <c r="K25" s="8"/>
      <c r="M25" s="9">
        <v>37315</v>
      </c>
      <c r="N25" s="10">
        <v>37288</v>
      </c>
      <c r="O25" s="12"/>
      <c r="P25" s="33">
        <v>210998.71276926537</v>
      </c>
      <c r="Q25" s="13">
        <f t="shared" si="0"/>
        <v>7535.6683131880491</v>
      </c>
      <c r="R25" s="36">
        <f>Q25*Curves!B16</f>
        <v>6936.8421289618882</v>
      </c>
      <c r="S25" s="36">
        <f t="shared" si="2"/>
        <v>194231.57961093288</v>
      </c>
      <c r="T25" s="36"/>
      <c r="U25" s="13"/>
      <c r="V25" s="8"/>
    </row>
    <row r="26" spans="1:22" x14ac:dyDescent="0.25">
      <c r="A26">
        <f t="shared" si="4"/>
        <v>31</v>
      </c>
      <c r="B26" s="6">
        <v>37346</v>
      </c>
      <c r="C26" s="10">
        <v>37316</v>
      </c>
      <c r="D26" s="11"/>
      <c r="E26" s="7">
        <v>428391.32592547819</v>
      </c>
      <c r="F26" s="7">
        <f t="shared" si="3"/>
        <v>13819.075029854135</v>
      </c>
      <c r="G26" s="7">
        <f>F26*Curves!B17</f>
        <v>12658.545299033938</v>
      </c>
      <c r="H26" s="7">
        <f t="shared" si="1"/>
        <v>392414.90427005209</v>
      </c>
      <c r="I26" s="7"/>
      <c r="J26" s="7"/>
      <c r="K26" s="8"/>
      <c r="M26" s="9">
        <v>37346</v>
      </c>
      <c r="N26" s="10">
        <v>37316</v>
      </c>
      <c r="O26" s="12"/>
      <c r="P26" s="33">
        <v>210998.71276926537</v>
      </c>
      <c r="Q26" s="13">
        <f t="shared" si="0"/>
        <v>6806.4100893311415</v>
      </c>
      <c r="R26" s="36">
        <f>Q26*Curves!B17</f>
        <v>6234.8058935540294</v>
      </c>
      <c r="S26" s="36">
        <f t="shared" si="2"/>
        <v>193278.98270017491</v>
      </c>
      <c r="T26" s="36"/>
      <c r="U26" s="13"/>
      <c r="V26" s="8"/>
    </row>
    <row r="27" spans="1:22" x14ac:dyDescent="0.25">
      <c r="A27">
        <f t="shared" si="4"/>
        <v>30</v>
      </c>
      <c r="B27" s="6">
        <v>37376</v>
      </c>
      <c r="C27" s="10">
        <v>37347</v>
      </c>
      <c r="D27" s="11"/>
      <c r="E27" s="7">
        <v>428391.32592547819</v>
      </c>
      <c r="F27" s="7">
        <f t="shared" si="3"/>
        <v>14279.710864182607</v>
      </c>
      <c r="G27" s="7">
        <f>F27*Curves!B18</f>
        <v>13009.747271630704</v>
      </c>
      <c r="H27" s="7">
        <f t="shared" si="1"/>
        <v>390292.4181489211</v>
      </c>
      <c r="I27" s="7"/>
      <c r="J27" s="7"/>
      <c r="K27" s="8"/>
      <c r="M27" s="9">
        <v>37376</v>
      </c>
      <c r="N27" s="10">
        <v>37347</v>
      </c>
      <c r="O27" s="12"/>
      <c r="P27" s="33">
        <v>210998.71276926537</v>
      </c>
      <c r="Q27" s="13">
        <f t="shared" si="0"/>
        <v>7033.2904256421789</v>
      </c>
      <c r="R27" s="36">
        <f>Q27*Curves!B18</f>
        <v>6407.7859696091518</v>
      </c>
      <c r="S27" s="36">
        <f t="shared" si="2"/>
        <v>192233.57908827456</v>
      </c>
      <c r="T27" s="36"/>
      <c r="U27" s="13"/>
      <c r="V27" s="8"/>
    </row>
    <row r="28" spans="1:22" x14ac:dyDescent="0.25">
      <c r="A28">
        <f t="shared" si="4"/>
        <v>31</v>
      </c>
      <c r="B28" s="6">
        <v>37407</v>
      </c>
      <c r="C28" s="10">
        <v>37377</v>
      </c>
      <c r="D28" s="11"/>
      <c r="E28" s="7">
        <v>428391.32592547819</v>
      </c>
      <c r="F28" s="7">
        <f t="shared" si="3"/>
        <v>13819.075029854135</v>
      </c>
      <c r="G28" s="7">
        <f>F28*Curves!B19</f>
        <v>12524.525004229219</v>
      </c>
      <c r="H28" s="7">
        <f t="shared" si="1"/>
        <v>388260.27513110579</v>
      </c>
      <c r="I28" s="7"/>
      <c r="J28" s="7"/>
      <c r="K28" s="8"/>
      <c r="M28" s="9">
        <v>37407</v>
      </c>
      <c r="N28" s="10">
        <v>37377</v>
      </c>
      <c r="O28" s="12"/>
      <c r="P28" s="33">
        <v>210998.71276926537</v>
      </c>
      <c r="Q28" s="13">
        <f t="shared" si="0"/>
        <v>6806.4100893311415</v>
      </c>
      <c r="R28" s="36">
        <f>Q28*Curves!B19</f>
        <v>6168.795897605436</v>
      </c>
      <c r="S28" s="36">
        <f t="shared" si="2"/>
        <v>191232.67282576853</v>
      </c>
      <c r="T28" s="36"/>
      <c r="U28" s="13"/>
      <c r="V28" s="8"/>
    </row>
    <row r="29" spans="1:22" x14ac:dyDescent="0.25">
      <c r="A29">
        <f t="shared" si="4"/>
        <v>30</v>
      </c>
      <c r="B29" s="6">
        <v>37437</v>
      </c>
      <c r="C29" s="10">
        <v>37408</v>
      </c>
      <c r="D29" s="11"/>
      <c r="E29" s="7">
        <v>428391.32592547819</v>
      </c>
      <c r="F29" s="7">
        <f t="shared" si="3"/>
        <v>14279.710864182607</v>
      </c>
      <c r="G29" s="7">
        <f>F29*Curves!B20</f>
        <v>12872.532824325253</v>
      </c>
      <c r="H29" s="7">
        <f t="shared" si="1"/>
        <v>386175.98472975759</v>
      </c>
      <c r="I29" s="7"/>
      <c r="J29" s="7"/>
      <c r="K29" s="8"/>
      <c r="M29" s="9">
        <v>37437</v>
      </c>
      <c r="N29" s="10">
        <v>37408</v>
      </c>
      <c r="O29" s="12"/>
      <c r="P29" s="33">
        <v>210998.71276926537</v>
      </c>
      <c r="Q29" s="13">
        <f t="shared" si="0"/>
        <v>7033.2904256421789</v>
      </c>
      <c r="R29" s="36">
        <f>Q29*Curves!B20</f>
        <v>6340.2027343691543</v>
      </c>
      <c r="S29" s="36">
        <f t="shared" si="2"/>
        <v>190206.08203107462</v>
      </c>
      <c r="T29" s="36"/>
      <c r="U29" s="13"/>
      <c r="V29" s="8"/>
    </row>
    <row r="30" spans="1:22" x14ac:dyDescent="0.25">
      <c r="A30">
        <f t="shared" si="4"/>
        <v>31</v>
      </c>
      <c r="B30" s="6">
        <v>37468</v>
      </c>
      <c r="C30" s="10">
        <v>37438</v>
      </c>
      <c r="D30" s="11"/>
      <c r="E30" s="7">
        <v>416511.10659918695</v>
      </c>
      <c r="F30" s="7">
        <f t="shared" si="3"/>
        <v>13435.842148360869</v>
      </c>
      <c r="G30" s="7">
        <f>F30*Curves!B21</f>
        <v>12048.786585804031</v>
      </c>
      <c r="H30" s="7">
        <f t="shared" si="1"/>
        <v>373512.38415992499</v>
      </c>
      <c r="I30" s="7"/>
      <c r="J30" s="7"/>
      <c r="K30" s="8"/>
      <c r="M30" s="9">
        <v>37468</v>
      </c>
      <c r="N30" s="10">
        <v>37438</v>
      </c>
      <c r="O30" s="12"/>
      <c r="P30" s="33">
        <v>205147.26145930105</v>
      </c>
      <c r="Q30" s="13">
        <f t="shared" si="0"/>
        <v>6617.6535954613246</v>
      </c>
      <c r="R30" s="36">
        <f>Q30*Curves!B21</f>
        <v>5934.4769750975092</v>
      </c>
      <c r="S30" s="36">
        <f t="shared" si="2"/>
        <v>183968.7862280228</v>
      </c>
      <c r="T30" s="36"/>
      <c r="U30" s="13"/>
      <c r="V30" s="8"/>
    </row>
    <row r="31" spans="1:22" x14ac:dyDescent="0.25">
      <c r="A31">
        <f t="shared" si="4"/>
        <v>31</v>
      </c>
      <c r="B31" s="6">
        <v>37499</v>
      </c>
      <c r="C31" s="10">
        <v>37469</v>
      </c>
      <c r="D31" s="11"/>
      <c r="E31" s="7">
        <v>416511.10659918695</v>
      </c>
      <c r="F31" s="7">
        <f t="shared" si="3"/>
        <v>13435.842148360869</v>
      </c>
      <c r="G31" s="7">
        <f>F31*Curves!B22</f>
        <v>11983.691053844965</v>
      </c>
      <c r="H31" s="7">
        <f t="shared" si="1"/>
        <v>371494.42266919388</v>
      </c>
      <c r="I31" s="7"/>
      <c r="J31" s="7"/>
      <c r="K31" s="8"/>
      <c r="M31" s="9">
        <v>37499</v>
      </c>
      <c r="N31" s="10">
        <v>37469</v>
      </c>
      <c r="O31" s="12"/>
      <c r="P31" s="33">
        <v>205147.26145930105</v>
      </c>
      <c r="Q31" s="13">
        <f t="shared" si="0"/>
        <v>6617.6535954613246</v>
      </c>
      <c r="R31" s="36">
        <f>Q31*Curves!B22</f>
        <v>5902.4149966699097</v>
      </c>
      <c r="S31" s="36">
        <f t="shared" si="2"/>
        <v>182974.86489676719</v>
      </c>
      <c r="T31" s="36"/>
      <c r="U31" s="13"/>
      <c r="V31" s="8"/>
    </row>
    <row r="32" spans="1:22" x14ac:dyDescent="0.25">
      <c r="A32">
        <f t="shared" si="4"/>
        <v>30</v>
      </c>
      <c r="B32" s="6">
        <v>37529</v>
      </c>
      <c r="C32" s="10">
        <v>37500</v>
      </c>
      <c r="D32" s="11"/>
      <c r="E32" s="7">
        <v>416511.10659918695</v>
      </c>
      <c r="F32" s="7">
        <f t="shared" si="3"/>
        <v>13883.703553306232</v>
      </c>
      <c r="G32" s="7">
        <f>F32*Curves!B23</f>
        <v>12316.323558070819</v>
      </c>
      <c r="H32" s="7">
        <f t="shared" si="1"/>
        <v>369489.70674212457</v>
      </c>
      <c r="I32" s="7"/>
      <c r="J32" s="7"/>
      <c r="K32" s="8"/>
      <c r="M32" s="9">
        <v>37529</v>
      </c>
      <c r="N32" s="10">
        <v>37500</v>
      </c>
      <c r="O32" s="12"/>
      <c r="P32" s="33">
        <v>205147.26145930105</v>
      </c>
      <c r="Q32" s="13">
        <f t="shared" si="0"/>
        <v>6838.2420486433684</v>
      </c>
      <c r="R32" s="36">
        <f>Q32*Curves!B23</f>
        <v>6066.248916661747</v>
      </c>
      <c r="S32" s="36">
        <f t="shared" si="2"/>
        <v>181987.46749985241</v>
      </c>
      <c r="T32" s="36"/>
      <c r="U32" s="13"/>
      <c r="V32" s="8"/>
    </row>
    <row r="33" spans="1:22" x14ac:dyDescent="0.25">
      <c r="A33">
        <f t="shared" si="4"/>
        <v>31</v>
      </c>
      <c r="B33" s="6">
        <v>37560</v>
      </c>
      <c r="C33" s="10">
        <v>37530</v>
      </c>
      <c r="D33" s="11"/>
      <c r="E33" s="7">
        <v>416511.10659918695</v>
      </c>
      <c r="F33" s="7">
        <f t="shared" si="3"/>
        <v>13435.842148360869</v>
      </c>
      <c r="G33" s="7">
        <f>F33*Curves!B24</f>
        <v>11856.707466826327</v>
      </c>
      <c r="H33" s="7">
        <f t="shared" si="1"/>
        <v>367557.93147161615</v>
      </c>
      <c r="I33" s="7"/>
      <c r="J33" s="7"/>
      <c r="K33" s="8"/>
      <c r="M33" s="9">
        <v>37560</v>
      </c>
      <c r="N33" s="10">
        <v>37530</v>
      </c>
      <c r="O33" s="12"/>
      <c r="P33" s="33">
        <v>205147.26145930105</v>
      </c>
      <c r="Q33" s="13">
        <f t="shared" si="0"/>
        <v>6617.6535954613246</v>
      </c>
      <c r="R33" s="36">
        <f>Q33*Curves!B24</f>
        <v>5839.8708418696842</v>
      </c>
      <c r="S33" s="36">
        <f t="shared" si="2"/>
        <v>181035.99609796022</v>
      </c>
      <c r="T33" s="36"/>
      <c r="U33" s="13"/>
      <c r="V33" s="8"/>
    </row>
    <row r="34" spans="1:22" x14ac:dyDescent="0.25">
      <c r="A34">
        <f t="shared" si="4"/>
        <v>30</v>
      </c>
      <c r="B34" s="6">
        <v>37590</v>
      </c>
      <c r="C34" s="10">
        <v>37561</v>
      </c>
      <c r="D34" s="11"/>
      <c r="E34" s="7">
        <v>416511.10659918695</v>
      </c>
      <c r="F34" s="7">
        <f t="shared" si="3"/>
        <v>13883.703553306232</v>
      </c>
      <c r="G34" s="7">
        <f>F34*Curves!B25</f>
        <v>12185.598492002759</v>
      </c>
      <c r="H34" s="7">
        <f t="shared" si="1"/>
        <v>365567.95476008276</v>
      </c>
      <c r="I34" s="7"/>
      <c r="J34" s="7"/>
      <c r="K34" s="8"/>
      <c r="M34" s="9">
        <v>37590</v>
      </c>
      <c r="N34" s="10">
        <v>37561</v>
      </c>
      <c r="O34" s="12"/>
      <c r="P34" s="33">
        <v>205147.26145930105</v>
      </c>
      <c r="Q34" s="13">
        <f t="shared" si="0"/>
        <v>6838.2420486433684</v>
      </c>
      <c r="R34" s="36">
        <f>Q34*Curves!B25</f>
        <v>6001.8619438222549</v>
      </c>
      <c r="S34" s="36">
        <f t="shared" si="2"/>
        <v>180055.85831466765</v>
      </c>
      <c r="T34" s="36"/>
      <c r="U34" s="13"/>
      <c r="V34" s="8"/>
    </row>
    <row r="35" spans="1:22" x14ac:dyDescent="0.25">
      <c r="A35">
        <f t="shared" si="4"/>
        <v>31</v>
      </c>
      <c r="B35" s="6">
        <v>37621</v>
      </c>
      <c r="C35" s="10">
        <v>37591</v>
      </c>
      <c r="D35" s="11"/>
      <c r="E35" s="7">
        <v>416511.10659918695</v>
      </c>
      <c r="F35" s="7">
        <f t="shared" si="3"/>
        <v>13435.842148360869</v>
      </c>
      <c r="G35" s="7">
        <f>F35*Curves!B26</f>
        <v>11730.766471980311</v>
      </c>
      <c r="H35" s="7">
        <f t="shared" si="1"/>
        <v>363653.76063138962</v>
      </c>
      <c r="I35" s="7"/>
      <c r="J35" s="7"/>
      <c r="K35" s="8"/>
      <c r="M35" s="9">
        <v>37621</v>
      </c>
      <c r="N35" s="10">
        <v>37591</v>
      </c>
      <c r="O35" s="12"/>
      <c r="P35" s="33">
        <v>205147.26145930105</v>
      </c>
      <c r="Q35" s="13">
        <f t="shared" si="0"/>
        <v>6617.6535954613246</v>
      </c>
      <c r="R35" s="36">
        <f>Q35*Curves!B26</f>
        <v>5777.8402026171689</v>
      </c>
      <c r="S35" s="36">
        <f t="shared" si="2"/>
        <v>179113.04628113224</v>
      </c>
      <c r="T35" s="36"/>
      <c r="U35" s="13"/>
      <c r="V35" s="8"/>
    </row>
    <row r="36" spans="1:22" x14ac:dyDescent="0.25">
      <c r="A36">
        <f t="shared" si="4"/>
        <v>31</v>
      </c>
      <c r="B36" s="6">
        <v>37652</v>
      </c>
      <c r="C36" s="10">
        <v>37622</v>
      </c>
      <c r="D36" s="11"/>
      <c r="E36" s="7">
        <v>405476.89275716484</v>
      </c>
      <c r="F36" s="7">
        <f t="shared" si="3"/>
        <v>13079.899766360157</v>
      </c>
      <c r="G36" s="7">
        <f>F36*Curves!B27</f>
        <v>11357.885909018451</v>
      </c>
      <c r="H36" s="7">
        <f t="shared" si="1"/>
        <v>352094.46317957196</v>
      </c>
      <c r="I36" s="7"/>
      <c r="J36" s="7"/>
      <c r="K36" s="8"/>
      <c r="M36" s="9">
        <v>37652</v>
      </c>
      <c r="N36" s="10">
        <v>37622</v>
      </c>
      <c r="O36" s="12"/>
      <c r="P36" s="33">
        <v>199712.49941770802</v>
      </c>
      <c r="Q36" s="13">
        <f t="shared" si="0"/>
        <v>6442.3386908938073</v>
      </c>
      <c r="R36" s="36">
        <f>Q36*Curves!B27</f>
        <v>5594.1826119046091</v>
      </c>
      <c r="S36" s="36">
        <f t="shared" si="2"/>
        <v>173419.66096904289</v>
      </c>
      <c r="T36" s="36"/>
      <c r="U36" s="13"/>
      <c r="V36" s="8"/>
    </row>
    <row r="37" spans="1:22" x14ac:dyDescent="0.25">
      <c r="A37">
        <f t="shared" si="4"/>
        <v>28</v>
      </c>
      <c r="B37" s="6">
        <v>37680</v>
      </c>
      <c r="C37" s="10">
        <v>37653</v>
      </c>
      <c r="D37" s="11"/>
      <c r="E37" s="7">
        <v>405476.89275716484</v>
      </c>
      <c r="F37" s="7">
        <f t="shared" si="3"/>
        <v>14481.317598470172</v>
      </c>
      <c r="G37" s="7">
        <f>F37*Curves!B28</f>
        <v>12505.920346236011</v>
      </c>
      <c r="H37" s="7">
        <f t="shared" si="1"/>
        <v>350165.76969460829</v>
      </c>
      <c r="I37" s="7"/>
      <c r="J37" s="7"/>
      <c r="K37" s="8"/>
      <c r="M37" s="9">
        <v>37680</v>
      </c>
      <c r="N37" s="10">
        <v>37653</v>
      </c>
      <c r="O37" s="12"/>
      <c r="P37" s="33">
        <v>199712.49941770802</v>
      </c>
      <c r="Q37" s="13">
        <f t="shared" si="0"/>
        <v>7132.5892649181433</v>
      </c>
      <c r="R37" s="36">
        <f>Q37*Curves!B28</f>
        <v>6159.6324093401245</v>
      </c>
      <c r="S37" s="36">
        <f t="shared" si="2"/>
        <v>172469.70746152347</v>
      </c>
      <c r="T37" s="36"/>
      <c r="U37" s="13"/>
      <c r="V37" s="8"/>
    </row>
    <row r="38" spans="1:22" x14ac:dyDescent="0.25">
      <c r="A38">
        <f t="shared" si="4"/>
        <v>31</v>
      </c>
      <c r="B38" s="6">
        <v>37711</v>
      </c>
      <c r="C38" s="10">
        <v>37681</v>
      </c>
      <c r="D38" s="11"/>
      <c r="E38" s="7">
        <v>405476.89275716484</v>
      </c>
      <c r="F38" s="7">
        <f t="shared" si="3"/>
        <v>13079.899766360157</v>
      </c>
      <c r="G38" s="7">
        <f>F38*Curves!B29</f>
        <v>11239.75157890572</v>
      </c>
      <c r="H38" s="7">
        <f t="shared" si="1"/>
        <v>348432.2989460773</v>
      </c>
      <c r="I38" s="7"/>
      <c r="J38" s="7"/>
      <c r="K38" s="8"/>
      <c r="M38" s="9">
        <v>37711</v>
      </c>
      <c r="N38" s="10">
        <v>37681</v>
      </c>
      <c r="O38" s="12"/>
      <c r="P38" s="33">
        <v>199712.49941770802</v>
      </c>
      <c r="Q38" s="13">
        <f t="shared" si="0"/>
        <v>6442.3386908938073</v>
      </c>
      <c r="R38" s="36">
        <f>Q38*Curves!B29</f>
        <v>5535.9970463266973</v>
      </c>
      <c r="S38" s="36">
        <f t="shared" si="2"/>
        <v>171615.90843612762</v>
      </c>
      <c r="T38" s="36"/>
      <c r="U38" s="13"/>
      <c r="V38" s="8"/>
    </row>
    <row r="39" spans="1:22" x14ac:dyDescent="0.25">
      <c r="A39">
        <f t="shared" si="4"/>
        <v>30</v>
      </c>
      <c r="B39" s="6">
        <v>37741</v>
      </c>
      <c r="C39" s="10">
        <v>37712</v>
      </c>
      <c r="D39" s="11"/>
      <c r="E39" s="7">
        <v>405476.89275716484</v>
      </c>
      <c r="F39" s="7">
        <f t="shared" si="3"/>
        <v>13515.896425238829</v>
      </c>
      <c r="G39" s="7">
        <f>F39*Curves!B30</f>
        <v>11550.987909282432</v>
      </c>
      <c r="H39" s="7">
        <f t="shared" si="1"/>
        <v>346529.63727847295</v>
      </c>
      <c r="I39" s="7"/>
      <c r="J39" s="7"/>
      <c r="K39" s="8"/>
      <c r="M39" s="9">
        <v>37741</v>
      </c>
      <c r="N39" s="10">
        <v>37712</v>
      </c>
      <c r="O39" s="12"/>
      <c r="P39" s="33">
        <v>199712.49941770802</v>
      </c>
      <c r="Q39" s="13">
        <f t="shared" si="0"/>
        <v>6657.0833139236011</v>
      </c>
      <c r="R39" s="36">
        <f>Q39*Curves!B30</f>
        <v>5689.2925523331369</v>
      </c>
      <c r="S39" s="36">
        <f t="shared" si="2"/>
        <v>170678.77656999411</v>
      </c>
      <c r="T39" s="36"/>
      <c r="U39" s="13"/>
      <c r="V39" s="8"/>
    </row>
    <row r="40" spans="1:22" x14ac:dyDescent="0.25">
      <c r="A40">
        <f t="shared" si="4"/>
        <v>31</v>
      </c>
      <c r="B40" s="6">
        <v>37772</v>
      </c>
      <c r="C40" s="10">
        <v>37742</v>
      </c>
      <c r="D40" s="11"/>
      <c r="E40" s="7">
        <v>405476.89275716484</v>
      </c>
      <c r="F40" s="7">
        <f t="shared" si="3"/>
        <v>13079.899766360157</v>
      </c>
      <c r="G40" s="7">
        <f>F40*Curves!B31</f>
        <v>11119.604505488647</v>
      </c>
      <c r="H40" s="7">
        <f t="shared" si="1"/>
        <v>344707.73967014806</v>
      </c>
      <c r="I40" s="7"/>
      <c r="J40" s="7"/>
      <c r="K40" s="8"/>
      <c r="M40" s="9">
        <v>37772</v>
      </c>
      <c r="N40" s="10">
        <v>37742</v>
      </c>
      <c r="O40" s="12"/>
      <c r="P40" s="33">
        <v>199712.49941770802</v>
      </c>
      <c r="Q40" s="13">
        <f t="shared" si="0"/>
        <v>6442.3386908938073</v>
      </c>
      <c r="R40" s="36">
        <f>Q40*Curves!B31</f>
        <v>5476.8201295690342</v>
      </c>
      <c r="S40" s="36">
        <f t="shared" si="2"/>
        <v>169781.42401664006</v>
      </c>
      <c r="T40" s="36"/>
      <c r="U40" s="13"/>
      <c r="V40" s="8"/>
    </row>
    <row r="41" spans="1:22" x14ac:dyDescent="0.25">
      <c r="A41">
        <f t="shared" si="4"/>
        <v>30</v>
      </c>
      <c r="B41" s="6">
        <v>37802</v>
      </c>
      <c r="C41" s="10">
        <v>37773</v>
      </c>
      <c r="D41" s="11"/>
      <c r="E41" s="7">
        <v>405476.89275716484</v>
      </c>
      <c r="F41" s="7">
        <f t="shared" si="3"/>
        <v>13515.896425238829</v>
      </c>
      <c r="G41" s="7">
        <f>F41*Curves!B32</f>
        <v>11427.857891870453</v>
      </c>
      <c r="H41" s="7">
        <f t="shared" si="1"/>
        <v>342835.73675611359</v>
      </c>
      <c r="I41" s="7"/>
      <c r="J41" s="7"/>
      <c r="K41" s="8"/>
      <c r="M41" s="9">
        <v>37802</v>
      </c>
      <c r="N41" s="10">
        <v>37773</v>
      </c>
      <c r="O41" s="12"/>
      <c r="P41" s="33">
        <v>199712.49941770802</v>
      </c>
      <c r="Q41" s="13">
        <f t="shared" si="0"/>
        <v>6657.0833139236011</v>
      </c>
      <c r="R41" s="36">
        <f>Q41*Curves!B32</f>
        <v>5628.6464243541031</v>
      </c>
      <c r="S41" s="36">
        <f t="shared" si="2"/>
        <v>168859.39273062311</v>
      </c>
      <c r="T41" s="36"/>
      <c r="U41" s="13"/>
      <c r="V41" s="8"/>
    </row>
    <row r="42" spans="1:22" x14ac:dyDescent="0.25">
      <c r="A42">
        <f t="shared" si="4"/>
        <v>31</v>
      </c>
      <c r="B42" s="6">
        <v>37833</v>
      </c>
      <c r="C42" s="10">
        <v>37803</v>
      </c>
      <c r="D42" s="11"/>
      <c r="E42" s="7">
        <v>395134.84388483019</v>
      </c>
      <c r="F42" s="7">
        <f t="shared" si="3"/>
        <v>12746.285286607426</v>
      </c>
      <c r="G42" s="7">
        <f>F42*Curves!B33</f>
        <v>10720.437066837012</v>
      </c>
      <c r="H42" s="7">
        <f t="shared" si="1"/>
        <v>332333.54907194735</v>
      </c>
      <c r="I42" s="7"/>
      <c r="J42" s="7"/>
      <c r="K42" s="8"/>
      <c r="M42" s="9">
        <v>37833</v>
      </c>
      <c r="N42" s="10">
        <v>37803</v>
      </c>
      <c r="O42" s="12"/>
      <c r="P42" s="33">
        <v>194618.65445073726</v>
      </c>
      <c r="Q42" s="13">
        <f t="shared" si="0"/>
        <v>6278.0211113141049</v>
      </c>
      <c r="R42" s="36">
        <f>Q42*Curves!B33</f>
        <v>5280.2152717256922</v>
      </c>
      <c r="S42" s="36">
        <f t="shared" si="2"/>
        <v>163686.67342349645</v>
      </c>
      <c r="T42" s="36"/>
      <c r="U42" s="13"/>
      <c r="V42" s="8"/>
    </row>
    <row r="43" spans="1:22" x14ac:dyDescent="0.25">
      <c r="A43">
        <f t="shared" si="4"/>
        <v>31</v>
      </c>
      <c r="B43" s="6">
        <v>37864</v>
      </c>
      <c r="C43" s="10">
        <v>37834</v>
      </c>
      <c r="D43" s="11"/>
      <c r="E43" s="7">
        <v>395134.84388483019</v>
      </c>
      <c r="F43" s="7">
        <f t="shared" si="3"/>
        <v>12746.285286607426</v>
      </c>
      <c r="G43" s="7">
        <f>F43*Curves!B34</f>
        <v>10662.053207415955</v>
      </c>
      <c r="H43" s="7">
        <f t="shared" si="1"/>
        <v>330523.64942989458</v>
      </c>
      <c r="I43" s="7"/>
      <c r="J43" s="7"/>
      <c r="K43" s="8"/>
      <c r="M43" s="9">
        <v>37864</v>
      </c>
      <c r="N43" s="10">
        <v>37834</v>
      </c>
      <c r="O43" s="12"/>
      <c r="P43" s="33">
        <v>194618.65445073726</v>
      </c>
      <c r="Q43" s="13">
        <f t="shared" ref="Q43:Q74" si="5">P43/A43</f>
        <v>6278.0211113141049</v>
      </c>
      <c r="R43" s="36">
        <f>Q43*Curves!B34</f>
        <v>5251.459042458604</v>
      </c>
      <c r="S43" s="36">
        <f t="shared" si="2"/>
        <v>162795.23031621674</v>
      </c>
      <c r="T43" s="36"/>
      <c r="U43" s="13"/>
      <c r="V43" s="8"/>
    </row>
    <row r="44" spans="1:22" x14ac:dyDescent="0.25">
      <c r="A44">
        <f t="shared" si="4"/>
        <v>30</v>
      </c>
      <c r="B44" s="6">
        <v>37894</v>
      </c>
      <c r="C44" s="10">
        <v>37865</v>
      </c>
      <c r="D44" s="11"/>
      <c r="E44" s="7">
        <v>395134.84388483019</v>
      </c>
      <c r="F44" s="7">
        <f t="shared" si="3"/>
        <v>13171.161462827673</v>
      </c>
      <c r="G44" s="7">
        <f>F44*Curves!B35</f>
        <v>10957.459414531782</v>
      </c>
      <c r="H44" s="7">
        <f t="shared" si="1"/>
        <v>328723.7824359535</v>
      </c>
      <c r="I44" s="7"/>
      <c r="J44" s="7"/>
      <c r="K44" s="8"/>
      <c r="M44" s="9">
        <v>37894</v>
      </c>
      <c r="N44" s="10">
        <v>37865</v>
      </c>
      <c r="O44" s="12"/>
      <c r="P44" s="33">
        <v>194618.65445073726</v>
      </c>
      <c r="Q44" s="13">
        <f t="shared" si="5"/>
        <v>6487.2884816912419</v>
      </c>
      <c r="R44" s="36">
        <f>Q44*Curves!B35</f>
        <v>5396.9576220828176</v>
      </c>
      <c r="S44" s="36">
        <f t="shared" si="2"/>
        <v>161908.72866248453</v>
      </c>
      <c r="T44" s="36"/>
      <c r="U44" s="13"/>
      <c r="V44" s="8"/>
    </row>
    <row r="45" spans="1:22" x14ac:dyDescent="0.25">
      <c r="A45">
        <f t="shared" si="4"/>
        <v>31</v>
      </c>
      <c r="B45" s="6">
        <v>37925</v>
      </c>
      <c r="C45" s="10">
        <v>37895</v>
      </c>
      <c r="D45" s="11"/>
      <c r="E45" s="7">
        <v>395134.84388483019</v>
      </c>
      <c r="F45" s="7">
        <f t="shared" si="3"/>
        <v>12746.285286607426</v>
      </c>
      <c r="G45" s="7">
        <f>F45*Curves!B36</f>
        <v>10548.037523127037</v>
      </c>
      <c r="H45" s="7">
        <f t="shared" si="1"/>
        <v>326989.16321693815</v>
      </c>
      <c r="I45" s="7"/>
      <c r="J45" s="7"/>
      <c r="K45" s="8"/>
      <c r="M45" s="9">
        <v>37925</v>
      </c>
      <c r="N45" s="10">
        <v>37895</v>
      </c>
      <c r="O45" s="12"/>
      <c r="P45" s="33">
        <v>194618.65445073726</v>
      </c>
      <c r="Q45" s="13">
        <f t="shared" si="5"/>
        <v>6278.0211113141049</v>
      </c>
      <c r="R45" s="36">
        <f>Q45*Curves!B36</f>
        <v>5195.3020636297342</v>
      </c>
      <c r="S45" s="36">
        <f t="shared" si="2"/>
        <v>161054.36397252177</v>
      </c>
      <c r="T45" s="36"/>
      <c r="U45" s="13"/>
      <c r="V45" s="8"/>
    </row>
    <row r="46" spans="1:22" x14ac:dyDescent="0.25">
      <c r="A46">
        <f t="shared" si="4"/>
        <v>30</v>
      </c>
      <c r="B46" s="6">
        <v>37955</v>
      </c>
      <c r="C46" s="10">
        <v>37926</v>
      </c>
      <c r="D46" s="11"/>
      <c r="E46" s="7">
        <v>395134.84388483019</v>
      </c>
      <c r="F46" s="7">
        <f t="shared" si="3"/>
        <v>13171.161462827673</v>
      </c>
      <c r="G46" s="7">
        <f>F46*Curves!B37</f>
        <v>10840.11348787178</v>
      </c>
      <c r="H46" s="7">
        <f t="shared" si="1"/>
        <v>325203.40463615343</v>
      </c>
      <c r="I46" s="7"/>
      <c r="J46" s="7"/>
      <c r="K46" s="8"/>
      <c r="M46" s="9">
        <v>37955</v>
      </c>
      <c r="N46" s="10">
        <v>37926</v>
      </c>
      <c r="O46" s="12"/>
      <c r="P46" s="33">
        <v>194618.65445073726</v>
      </c>
      <c r="Q46" s="13">
        <f t="shared" si="5"/>
        <v>6487.2884816912419</v>
      </c>
      <c r="R46" s="36">
        <f>Q46*Curves!B37</f>
        <v>5339.1603746234141</v>
      </c>
      <c r="S46" s="36">
        <f t="shared" si="2"/>
        <v>160174.81123870242</v>
      </c>
      <c r="T46" s="36"/>
      <c r="U46" s="13"/>
      <c r="V46" s="8"/>
    </row>
    <row r="47" spans="1:22" x14ac:dyDescent="0.25">
      <c r="A47">
        <f t="shared" si="4"/>
        <v>31</v>
      </c>
      <c r="B47" s="6">
        <v>37986</v>
      </c>
      <c r="C47" s="10">
        <v>37956</v>
      </c>
      <c r="D47" s="11"/>
      <c r="E47" s="7">
        <v>395134.84388483019</v>
      </c>
      <c r="F47" s="7">
        <f t="shared" si="3"/>
        <v>12746.285286607426</v>
      </c>
      <c r="G47" s="7">
        <f>F47*Curves!B38</f>
        <v>10434.981100241523</v>
      </c>
      <c r="H47" s="7">
        <f t="shared" si="1"/>
        <v>323484.41410748719</v>
      </c>
      <c r="I47" s="7"/>
      <c r="J47" s="7"/>
      <c r="K47" s="8"/>
      <c r="M47" s="9">
        <v>37986</v>
      </c>
      <c r="N47" s="10">
        <v>37956</v>
      </c>
      <c r="O47" s="12"/>
      <c r="P47" s="33">
        <v>194618.65445073726</v>
      </c>
      <c r="Q47" s="13">
        <f t="shared" si="5"/>
        <v>6278.0211113141049</v>
      </c>
      <c r="R47" s="36">
        <f>Q47*Curves!B38</f>
        <v>5139.6175568353765</v>
      </c>
      <c r="S47" s="36">
        <f t="shared" si="2"/>
        <v>159328.14426189667</v>
      </c>
      <c r="T47" s="36"/>
      <c r="U47" s="13"/>
      <c r="V47" s="8"/>
    </row>
    <row r="48" spans="1:22" x14ac:dyDescent="0.25">
      <c r="A48">
        <f t="shared" si="4"/>
        <v>31</v>
      </c>
      <c r="B48" s="6">
        <v>38017</v>
      </c>
      <c r="C48" s="10">
        <v>37987</v>
      </c>
      <c r="D48" s="11"/>
      <c r="E48" s="7">
        <v>385390.61385424738</v>
      </c>
      <c r="F48" s="7">
        <f t="shared" si="3"/>
        <v>12431.955285620883</v>
      </c>
      <c r="G48" s="7">
        <f>F48*Curves!B39</f>
        <v>10121.76525457816</v>
      </c>
      <c r="H48" s="7">
        <f t="shared" si="1"/>
        <v>313774.72289192298</v>
      </c>
      <c r="I48" s="7"/>
      <c r="J48" s="7"/>
      <c r="K48" s="8"/>
      <c r="M48" s="9">
        <v>38017</v>
      </c>
      <c r="N48" s="10">
        <v>37987</v>
      </c>
      <c r="O48" s="12"/>
      <c r="P48" s="33">
        <v>189819.25757000246</v>
      </c>
      <c r="Q48" s="13">
        <f t="shared" si="5"/>
        <v>6123.2018570968539</v>
      </c>
      <c r="R48" s="36">
        <f>Q48*Curves!B39</f>
        <v>4985.3470656877516</v>
      </c>
      <c r="S48" s="36">
        <f t="shared" si="2"/>
        <v>154545.75903632029</v>
      </c>
      <c r="T48" s="36"/>
      <c r="U48" s="13"/>
      <c r="V48" s="8"/>
    </row>
    <row r="49" spans="1:22" x14ac:dyDescent="0.25">
      <c r="A49">
        <f t="shared" si="4"/>
        <v>29</v>
      </c>
      <c r="B49" s="6">
        <v>38046</v>
      </c>
      <c r="C49" s="10">
        <v>38018</v>
      </c>
      <c r="D49" s="11"/>
      <c r="E49" s="7">
        <v>385390.61385424738</v>
      </c>
      <c r="F49" s="7">
        <f t="shared" si="3"/>
        <v>13289.331512215427</v>
      </c>
      <c r="G49" s="7">
        <f>F49*Curves!B40</f>
        <v>10760.045623038899</v>
      </c>
      <c r="H49" s="7">
        <f t="shared" si="1"/>
        <v>312041.32306812808</v>
      </c>
      <c r="I49" s="7"/>
      <c r="J49" s="7"/>
      <c r="K49" s="8"/>
      <c r="M49" s="9">
        <v>38046</v>
      </c>
      <c r="N49" s="10">
        <v>38018</v>
      </c>
      <c r="O49" s="12"/>
      <c r="P49" s="33">
        <v>189819.25757000246</v>
      </c>
      <c r="Q49" s="13">
        <f t="shared" si="5"/>
        <v>6545.4916403449124</v>
      </c>
      <c r="R49" s="36">
        <f>Q49*Curves!B40</f>
        <v>5299.7239635863234</v>
      </c>
      <c r="S49" s="36">
        <f t="shared" si="2"/>
        <v>153691.99494400338</v>
      </c>
      <c r="T49" s="36"/>
      <c r="U49" s="13"/>
      <c r="V49" s="8"/>
    </row>
    <row r="50" spans="1:22" x14ac:dyDescent="0.25">
      <c r="A50">
        <f t="shared" si="4"/>
        <v>31</v>
      </c>
      <c r="B50" s="6">
        <v>38077</v>
      </c>
      <c r="C50" s="10">
        <v>38047</v>
      </c>
      <c r="D50" s="11"/>
      <c r="E50" s="7">
        <v>385390.61385424738</v>
      </c>
      <c r="F50" s="7">
        <f t="shared" si="3"/>
        <v>12431.955285620883</v>
      </c>
      <c r="G50" s="7">
        <f>F50*Curves!B41</f>
        <v>10013.787651678165</v>
      </c>
      <c r="H50" s="7">
        <f t="shared" si="1"/>
        <v>310427.41720202315</v>
      </c>
      <c r="I50" s="7"/>
      <c r="J50" s="7"/>
      <c r="K50" s="8"/>
      <c r="M50" s="9">
        <v>38077</v>
      </c>
      <c r="N50" s="10">
        <v>38047</v>
      </c>
      <c r="O50" s="12"/>
      <c r="P50" s="33">
        <v>189819.25757000246</v>
      </c>
      <c r="Q50" s="13">
        <f t="shared" si="5"/>
        <v>6123.2018570968539</v>
      </c>
      <c r="R50" s="36">
        <f>Q50*Curves!B41</f>
        <v>4932.1640672444701</v>
      </c>
      <c r="S50" s="36">
        <f t="shared" si="2"/>
        <v>152897.08608457856</v>
      </c>
      <c r="T50" s="36"/>
      <c r="U50" s="13"/>
      <c r="V50" s="8"/>
    </row>
    <row r="51" spans="1:22" x14ac:dyDescent="0.25">
      <c r="A51">
        <f t="shared" si="4"/>
        <v>30</v>
      </c>
      <c r="B51" s="6">
        <v>38107</v>
      </c>
      <c r="C51" s="10">
        <v>38078</v>
      </c>
      <c r="D51" s="11"/>
      <c r="E51" s="7">
        <v>385390.61385424738</v>
      </c>
      <c r="F51" s="7">
        <f t="shared" si="3"/>
        <v>12846.35379514158</v>
      </c>
      <c r="G51" s="7">
        <f>F51*Curves!B42</f>
        <v>10290.607941520462</v>
      </c>
      <c r="H51" s="7">
        <f t="shared" si="1"/>
        <v>308718.23824561387</v>
      </c>
      <c r="I51" s="7"/>
      <c r="J51" s="7"/>
      <c r="K51" s="8"/>
      <c r="M51" s="9">
        <v>38107</v>
      </c>
      <c r="N51" s="10">
        <v>38078</v>
      </c>
      <c r="O51" s="12"/>
      <c r="P51" s="33">
        <v>189819.25757000246</v>
      </c>
      <c r="Q51" s="13">
        <f t="shared" si="5"/>
        <v>6327.3085856667485</v>
      </c>
      <c r="R51" s="36">
        <f>Q51*Curves!B42</f>
        <v>5068.5083891070935</v>
      </c>
      <c r="S51" s="36">
        <f t="shared" si="2"/>
        <v>152055.2516732128</v>
      </c>
      <c r="T51" s="36"/>
      <c r="U51" s="13"/>
      <c r="V51" s="8"/>
    </row>
    <row r="52" spans="1:22" x14ac:dyDescent="0.25">
      <c r="A52">
        <f t="shared" si="4"/>
        <v>31</v>
      </c>
      <c r="B52" s="6">
        <v>38138</v>
      </c>
      <c r="C52" s="10">
        <v>38108</v>
      </c>
      <c r="D52" s="11"/>
      <c r="E52" s="7">
        <v>385390.61385424738</v>
      </c>
      <c r="F52" s="7">
        <f t="shared" si="3"/>
        <v>12431.955285620883</v>
      </c>
      <c r="G52" s="7">
        <f>F52*Curves!B43</f>
        <v>9905.8306688082321</v>
      </c>
      <c r="H52" s="7">
        <f t="shared" si="1"/>
        <v>307080.75073305517</v>
      </c>
      <c r="I52" s="7"/>
      <c r="J52" s="7"/>
      <c r="K52" s="8"/>
      <c r="M52" s="9">
        <v>38138</v>
      </c>
      <c r="N52" s="10">
        <v>38108</v>
      </c>
      <c r="O52" s="12"/>
      <c r="P52" s="33">
        <v>189819.25757000246</v>
      </c>
      <c r="Q52" s="13">
        <f t="shared" si="5"/>
        <v>6123.2018570968539</v>
      </c>
      <c r="R52" s="36">
        <f>Q52*Curves!B43</f>
        <v>4878.9912249353983</v>
      </c>
      <c r="S52" s="36">
        <f t="shared" si="2"/>
        <v>151248.72797299735</v>
      </c>
      <c r="T52" s="36"/>
      <c r="U52" s="13"/>
      <c r="V52" s="8"/>
    </row>
    <row r="53" spans="1:22" x14ac:dyDescent="0.25">
      <c r="A53">
        <f t="shared" si="4"/>
        <v>30</v>
      </c>
      <c r="B53" s="6">
        <v>38168</v>
      </c>
      <c r="C53" s="10">
        <v>38139</v>
      </c>
      <c r="D53" s="11"/>
      <c r="E53" s="7">
        <v>385390.61385424738</v>
      </c>
      <c r="F53" s="7">
        <f t="shared" si="3"/>
        <v>12846.35379514158</v>
      </c>
      <c r="G53" s="7">
        <f>F53*Curves!B44</f>
        <v>10179.916923907967</v>
      </c>
      <c r="H53" s="7">
        <f t="shared" si="1"/>
        <v>305397.50771723903</v>
      </c>
      <c r="I53" s="7"/>
      <c r="J53" s="7"/>
      <c r="K53" s="8"/>
      <c r="M53" s="9">
        <v>38168</v>
      </c>
      <c r="N53" s="10">
        <v>38139</v>
      </c>
      <c r="O53" s="12"/>
      <c r="P53" s="33">
        <v>189819.25757000246</v>
      </c>
      <c r="Q53" s="13">
        <f t="shared" si="5"/>
        <v>6327.3085856667485</v>
      </c>
      <c r="R53" s="36">
        <f>Q53*Curves!B44</f>
        <v>5013.9889326710882</v>
      </c>
      <c r="S53" s="36">
        <f t="shared" si="2"/>
        <v>150419.66798013265</v>
      </c>
      <c r="T53" s="36"/>
      <c r="U53" s="13"/>
      <c r="V53" s="8"/>
    </row>
    <row r="54" spans="1:22" x14ac:dyDescent="0.25">
      <c r="A54">
        <f t="shared" si="4"/>
        <v>31</v>
      </c>
      <c r="B54" s="6">
        <v>38199</v>
      </c>
      <c r="C54" s="10">
        <v>38169</v>
      </c>
      <c r="D54" s="11"/>
      <c r="E54" s="7">
        <v>376136.24440956954</v>
      </c>
      <c r="F54" s="7">
        <f t="shared" si="3"/>
        <v>12133.427239018372</v>
      </c>
      <c r="G54" s="7">
        <f>F54*Curves!B45</f>
        <v>9563.8874295180594</v>
      </c>
      <c r="H54" s="7">
        <f t="shared" si="1"/>
        <v>296480.51031505986</v>
      </c>
      <c r="I54" s="7"/>
      <c r="J54" s="7"/>
      <c r="K54" s="8"/>
      <c r="M54" s="9">
        <v>38199</v>
      </c>
      <c r="N54" s="10">
        <v>38169</v>
      </c>
      <c r="O54" s="12"/>
      <c r="P54" s="33">
        <v>185261.13530620589</v>
      </c>
      <c r="Q54" s="13">
        <f t="shared" si="5"/>
        <v>5976.1656550388998</v>
      </c>
      <c r="R54" s="36">
        <f>Q54*Curves!B45</f>
        <v>4710.5714205088952</v>
      </c>
      <c r="S54" s="36">
        <f t="shared" si="2"/>
        <v>146027.71403577575</v>
      </c>
      <c r="T54" s="36"/>
      <c r="U54" s="13"/>
      <c r="V54" s="8"/>
    </row>
    <row r="55" spans="1:22" x14ac:dyDescent="0.25">
      <c r="A55">
        <f t="shared" si="4"/>
        <v>31</v>
      </c>
      <c r="B55" s="6">
        <v>38230</v>
      </c>
      <c r="C55" s="10">
        <v>38200</v>
      </c>
      <c r="D55" s="11"/>
      <c r="E55" s="7">
        <v>376136.24440956954</v>
      </c>
      <c r="F55" s="7">
        <f t="shared" si="3"/>
        <v>12133.427239018372</v>
      </c>
      <c r="G55" s="7">
        <f>F55*Curves!B46</f>
        <v>9511.306085840517</v>
      </c>
      <c r="H55" s="7">
        <f t="shared" si="1"/>
        <v>294850.48866105604</v>
      </c>
      <c r="I55" s="7"/>
      <c r="J55" s="7"/>
      <c r="K55" s="8"/>
      <c r="M55" s="9">
        <v>38230</v>
      </c>
      <c r="N55" s="10">
        <v>38200</v>
      </c>
      <c r="O55" s="12"/>
      <c r="P55" s="33">
        <v>185261.13530620589</v>
      </c>
      <c r="Q55" s="13">
        <f t="shared" si="5"/>
        <v>5976.1656550388998</v>
      </c>
      <c r="R55" s="36">
        <f>Q55*Curves!B46</f>
        <v>4684.6731467572699</v>
      </c>
      <c r="S55" s="36">
        <f t="shared" si="2"/>
        <v>145224.86754947537</v>
      </c>
      <c r="T55" s="36"/>
      <c r="U55" s="13"/>
      <c r="V55" s="8"/>
    </row>
    <row r="56" spans="1:22" x14ac:dyDescent="0.25">
      <c r="A56">
        <f t="shared" si="4"/>
        <v>30</v>
      </c>
      <c r="B56" s="6">
        <v>38260</v>
      </c>
      <c r="C56" s="10">
        <v>38231</v>
      </c>
      <c r="D56" s="11"/>
      <c r="E56" s="7">
        <v>376136.24440956954</v>
      </c>
      <c r="F56" s="7">
        <f t="shared" si="3"/>
        <v>12537.874813652317</v>
      </c>
      <c r="G56" s="7">
        <f>F56*Curves!B47</f>
        <v>9774.2982806159816</v>
      </c>
      <c r="H56" s="7">
        <f t="shared" si="1"/>
        <v>293228.94841847947</v>
      </c>
      <c r="I56" s="7"/>
      <c r="J56" s="7"/>
      <c r="K56" s="8"/>
      <c r="M56" s="9">
        <v>38260</v>
      </c>
      <c r="N56" s="10">
        <v>38231</v>
      </c>
      <c r="O56" s="12"/>
      <c r="P56" s="33">
        <v>185261.13530620589</v>
      </c>
      <c r="Q56" s="13">
        <f t="shared" si="5"/>
        <v>6175.3711768735293</v>
      </c>
      <c r="R56" s="36">
        <f>Q56*Curves!B47</f>
        <v>4814.2066158257821</v>
      </c>
      <c r="S56" s="36">
        <f t="shared" si="2"/>
        <v>144426.19847477347</v>
      </c>
      <c r="T56" s="36"/>
      <c r="U56" s="13"/>
      <c r="V56" s="8"/>
    </row>
    <row r="57" spans="1:22" x14ac:dyDescent="0.25">
      <c r="A57">
        <f t="shared" si="4"/>
        <v>31</v>
      </c>
      <c r="B57" s="6">
        <v>38291</v>
      </c>
      <c r="C57" s="10">
        <v>38261</v>
      </c>
      <c r="D57" s="11"/>
      <c r="E57" s="7">
        <v>376136.24440956954</v>
      </c>
      <c r="F57" s="7">
        <f t="shared" si="3"/>
        <v>12133.427239018372</v>
      </c>
      <c r="G57" s="7">
        <f>F57*Curves!B48</f>
        <v>9408.5803166521564</v>
      </c>
      <c r="H57" s="7">
        <f t="shared" si="1"/>
        <v>291665.98981621687</v>
      </c>
      <c r="I57" s="7"/>
      <c r="J57" s="7"/>
      <c r="K57" s="8"/>
      <c r="M57" s="9">
        <v>38291</v>
      </c>
      <c r="N57" s="10">
        <v>38261</v>
      </c>
      <c r="O57" s="12"/>
      <c r="P57" s="33">
        <v>185261.13530620589</v>
      </c>
      <c r="Q57" s="13">
        <f t="shared" si="5"/>
        <v>5976.1656550388998</v>
      </c>
      <c r="R57" s="36">
        <f>Q57*Curves!B48</f>
        <v>4634.0768723809124</v>
      </c>
      <c r="S57" s="36">
        <f t="shared" si="2"/>
        <v>143656.38304380828</v>
      </c>
      <c r="T57" s="36"/>
      <c r="U57" s="13"/>
      <c r="V57" s="8"/>
    </row>
    <row r="58" spans="1:22" x14ac:dyDescent="0.25">
      <c r="A58">
        <f t="shared" si="4"/>
        <v>30</v>
      </c>
      <c r="B58" s="6">
        <v>38321</v>
      </c>
      <c r="C58" s="10">
        <v>38292</v>
      </c>
      <c r="D58" s="11"/>
      <c r="E58" s="7">
        <v>376136.24440956954</v>
      </c>
      <c r="F58" s="7">
        <f t="shared" si="3"/>
        <v>12537.874813652317</v>
      </c>
      <c r="G58" s="7">
        <f>F58*Curves!B49</f>
        <v>9668.580541532292</v>
      </c>
      <c r="H58" s="7">
        <f t="shared" si="1"/>
        <v>290057.41624596878</v>
      </c>
      <c r="I58" s="7"/>
      <c r="J58" s="7"/>
      <c r="K58" s="8"/>
      <c r="M58" s="9">
        <v>38321</v>
      </c>
      <c r="N58" s="10">
        <v>38292</v>
      </c>
      <c r="O58" s="12"/>
      <c r="P58" s="33">
        <v>185261.13530620589</v>
      </c>
      <c r="Q58" s="13">
        <f t="shared" si="5"/>
        <v>6175.3711768735293</v>
      </c>
      <c r="R58" s="36">
        <f>Q58*Curves!B49</f>
        <v>4762.1366846353076</v>
      </c>
      <c r="S58" s="36">
        <f t="shared" si="2"/>
        <v>142864.10053905923</v>
      </c>
      <c r="T58" s="36"/>
      <c r="U58" s="13"/>
      <c r="V58" s="8"/>
    </row>
    <row r="59" spans="1:22" x14ac:dyDescent="0.25">
      <c r="A59">
        <f t="shared" si="4"/>
        <v>31</v>
      </c>
      <c r="B59" s="6">
        <v>38352</v>
      </c>
      <c r="C59" s="10">
        <v>38322</v>
      </c>
      <c r="D59" s="11"/>
      <c r="E59" s="7">
        <v>376136.24440956954</v>
      </c>
      <c r="F59" s="7">
        <f t="shared" si="3"/>
        <v>12133.427239018372</v>
      </c>
      <c r="G59" s="7">
        <f>F59*Curves!B50</f>
        <v>9306.7286073946198</v>
      </c>
      <c r="H59" s="7">
        <f t="shared" si="1"/>
        <v>288508.58682923322</v>
      </c>
      <c r="I59" s="7"/>
      <c r="J59" s="7"/>
      <c r="K59" s="8"/>
      <c r="M59" s="9">
        <v>38352</v>
      </c>
      <c r="N59" s="10">
        <v>38322</v>
      </c>
      <c r="O59" s="12"/>
      <c r="P59" s="33">
        <v>185261.13530620589</v>
      </c>
      <c r="Q59" s="13">
        <f t="shared" si="5"/>
        <v>5976.1656550388998</v>
      </c>
      <c r="R59" s="36">
        <f>Q59*Curves!B50</f>
        <v>4583.9111051346636</v>
      </c>
      <c r="S59" s="36">
        <f t="shared" si="2"/>
        <v>142101.24425917456</v>
      </c>
      <c r="T59" s="36"/>
      <c r="U59" s="13"/>
      <c r="V59" s="8"/>
    </row>
    <row r="60" spans="1:22" x14ac:dyDescent="0.25">
      <c r="A60">
        <f t="shared" si="4"/>
        <v>31</v>
      </c>
      <c r="B60" s="6">
        <v>38383</v>
      </c>
      <c r="C60" s="10">
        <v>38353</v>
      </c>
      <c r="D60" s="11"/>
      <c r="E60" s="7">
        <v>367326.61604060844</v>
      </c>
      <c r="F60" s="7">
        <f t="shared" si="3"/>
        <v>11849.245678729305</v>
      </c>
      <c r="G60" s="7">
        <f>F60*Curves!B51</f>
        <v>9037.334747166673</v>
      </c>
      <c r="H60" s="7">
        <f t="shared" si="1"/>
        <v>280157.37716216687</v>
      </c>
      <c r="I60" s="7"/>
      <c r="J60" s="7"/>
      <c r="K60" s="8"/>
      <c r="M60" s="9">
        <v>38383</v>
      </c>
      <c r="N60" s="10">
        <v>38353</v>
      </c>
      <c r="O60" s="12"/>
      <c r="P60" s="33">
        <v>180922.06461701609</v>
      </c>
      <c r="Q60" s="13">
        <f t="shared" si="5"/>
        <v>5836.1956328069709</v>
      </c>
      <c r="R60" s="36">
        <f>Q60*Curves!B51</f>
        <v>4451.2245769626898</v>
      </c>
      <c r="S60" s="36">
        <f t="shared" si="2"/>
        <v>137987.96188584337</v>
      </c>
      <c r="T60" s="36"/>
      <c r="U60" s="13"/>
      <c r="V60" s="8"/>
    </row>
    <row r="61" spans="1:22" x14ac:dyDescent="0.25">
      <c r="A61">
        <f t="shared" si="4"/>
        <v>28</v>
      </c>
      <c r="B61" s="6">
        <v>38411</v>
      </c>
      <c r="C61" s="10">
        <v>38384</v>
      </c>
      <c r="D61" s="11"/>
      <c r="E61" s="7">
        <v>367326.61604060844</v>
      </c>
      <c r="F61" s="7">
        <f t="shared" si="3"/>
        <v>13118.807715736015</v>
      </c>
      <c r="G61" s="7">
        <f>F61*Curves!B52</f>
        <v>9947.7796120982784</v>
      </c>
      <c r="H61" s="7">
        <f t="shared" si="1"/>
        <v>278537.82913875178</v>
      </c>
      <c r="I61" s="7"/>
      <c r="J61" s="7"/>
      <c r="K61" s="8"/>
      <c r="M61" s="9">
        <v>38411</v>
      </c>
      <c r="N61" s="10">
        <v>38384</v>
      </c>
      <c r="O61" s="12"/>
      <c r="P61" s="33">
        <v>180922.06461701609</v>
      </c>
      <c r="Q61" s="13">
        <f t="shared" si="5"/>
        <v>6461.5023077505748</v>
      </c>
      <c r="R61" s="36">
        <f>Q61*Curves!B52</f>
        <v>4899.6526447648239</v>
      </c>
      <c r="S61" s="36">
        <f t="shared" si="2"/>
        <v>137190.27405341508</v>
      </c>
      <c r="T61" s="36"/>
      <c r="U61" s="13"/>
      <c r="V61" s="8"/>
    </row>
    <row r="62" spans="1:22" x14ac:dyDescent="0.25">
      <c r="A62">
        <f t="shared" si="4"/>
        <v>31</v>
      </c>
      <c r="B62" s="6">
        <v>38442</v>
      </c>
      <c r="C62" s="10">
        <v>38412</v>
      </c>
      <c r="D62" s="11"/>
      <c r="E62" s="7">
        <v>367326.61604060844</v>
      </c>
      <c r="F62" s="7">
        <f t="shared" si="3"/>
        <v>11849.245678729305</v>
      </c>
      <c r="G62" s="7">
        <f>F62*Curves!B53</f>
        <v>8938.0680628328173</v>
      </c>
      <c r="H62" s="7">
        <f t="shared" si="1"/>
        <v>277080.10994781734</v>
      </c>
      <c r="I62" s="7"/>
      <c r="J62" s="7"/>
      <c r="K62" s="8"/>
      <c r="M62" s="9">
        <v>38442</v>
      </c>
      <c r="N62" s="10">
        <v>38412</v>
      </c>
      <c r="O62" s="12"/>
      <c r="P62" s="33">
        <v>180922.06461701609</v>
      </c>
      <c r="Q62" s="13">
        <f t="shared" si="5"/>
        <v>5836.1956328069709</v>
      </c>
      <c r="R62" s="36">
        <f>Q62*Curves!B53</f>
        <v>4402.3320309475075</v>
      </c>
      <c r="S62" s="36">
        <f t="shared" si="2"/>
        <v>136472.29295937275</v>
      </c>
      <c r="T62" s="36"/>
      <c r="U62" s="13"/>
      <c r="V62" s="8"/>
    </row>
    <row r="63" spans="1:22" x14ac:dyDescent="0.25">
      <c r="A63">
        <f t="shared" si="4"/>
        <v>30</v>
      </c>
      <c r="B63" s="6">
        <v>38472</v>
      </c>
      <c r="C63" s="10">
        <v>38443</v>
      </c>
      <c r="D63" s="11"/>
      <c r="E63" s="7">
        <v>367326.61604060844</v>
      </c>
      <c r="F63" s="7">
        <f t="shared" si="3"/>
        <v>12244.220534686949</v>
      </c>
      <c r="G63" s="7">
        <f>F63*Curves!B54</f>
        <v>9182.3952146091942</v>
      </c>
      <c r="H63" s="7">
        <f t="shared" si="1"/>
        <v>275471.85643827583</v>
      </c>
      <c r="I63" s="7"/>
      <c r="J63" s="7"/>
      <c r="K63" s="8"/>
      <c r="M63" s="9">
        <v>38472</v>
      </c>
      <c r="N63" s="10">
        <v>38443</v>
      </c>
      <c r="O63" s="12"/>
      <c r="P63" s="33">
        <v>180922.06461701609</v>
      </c>
      <c r="Q63" s="13">
        <f t="shared" si="5"/>
        <v>6030.7354872338701</v>
      </c>
      <c r="R63" s="36">
        <f>Q63*Curves!B54</f>
        <v>4522.6722698821404</v>
      </c>
      <c r="S63" s="36">
        <f t="shared" si="2"/>
        <v>135680.16809646421</v>
      </c>
      <c r="T63" s="36"/>
      <c r="U63" s="13"/>
      <c r="V63" s="8"/>
    </row>
    <row r="64" spans="1:22" x14ac:dyDescent="0.25">
      <c r="A64">
        <f t="shared" si="4"/>
        <v>31</v>
      </c>
      <c r="B64" s="6">
        <v>38503</v>
      </c>
      <c r="C64" s="10">
        <v>38473</v>
      </c>
      <c r="D64" s="11"/>
      <c r="E64" s="7">
        <v>367326.61604060844</v>
      </c>
      <c r="F64" s="7">
        <f t="shared" si="3"/>
        <v>11849.245678729305</v>
      </c>
      <c r="G64" s="7">
        <f>F64*Curves!B55</f>
        <v>8836.1658067466396</v>
      </c>
      <c r="H64" s="7">
        <f t="shared" si="1"/>
        <v>273921.14000914583</v>
      </c>
      <c r="I64" s="7"/>
      <c r="J64" s="7"/>
      <c r="K64" s="8"/>
      <c r="M64" s="9">
        <v>38503</v>
      </c>
      <c r="N64" s="10">
        <v>38473</v>
      </c>
      <c r="O64" s="12"/>
      <c r="P64" s="33">
        <v>180922.06461701609</v>
      </c>
      <c r="Q64" s="13">
        <f t="shared" si="5"/>
        <v>5836.1956328069709</v>
      </c>
      <c r="R64" s="36">
        <f>Q64*Curves!B55</f>
        <v>4352.1413675020758</v>
      </c>
      <c r="S64" s="36">
        <f t="shared" si="2"/>
        <v>134916.38239256435</v>
      </c>
      <c r="T64" s="36"/>
      <c r="U64" s="13"/>
      <c r="V64" s="8"/>
    </row>
    <row r="65" spans="1:22" x14ac:dyDescent="0.25">
      <c r="A65">
        <f t="shared" si="4"/>
        <v>30</v>
      </c>
      <c r="B65" s="6">
        <v>38533</v>
      </c>
      <c r="C65" s="10">
        <v>38504</v>
      </c>
      <c r="D65" s="11"/>
      <c r="E65" s="7">
        <v>367326.61604060844</v>
      </c>
      <c r="F65" s="7">
        <f t="shared" si="3"/>
        <v>12244.220534686949</v>
      </c>
      <c r="G65" s="7">
        <f>F65*Curves!B56</f>
        <v>9077.4861542928265</v>
      </c>
      <c r="H65" s="7">
        <f t="shared" si="1"/>
        <v>272324.5846287848</v>
      </c>
      <c r="I65" s="7"/>
      <c r="J65" s="7"/>
      <c r="K65" s="8"/>
      <c r="M65" s="9">
        <v>38533</v>
      </c>
      <c r="N65" s="10">
        <v>38504</v>
      </c>
      <c r="O65" s="12"/>
      <c r="P65" s="33">
        <v>180922.06461701609</v>
      </c>
      <c r="Q65" s="13">
        <f t="shared" si="5"/>
        <v>6030.7354872338701</v>
      </c>
      <c r="R65" s="36">
        <f>Q65*Curves!B56</f>
        <v>4471.0006431591537</v>
      </c>
      <c r="S65" s="36">
        <f t="shared" si="2"/>
        <v>134130.01929477463</v>
      </c>
      <c r="T65" s="36"/>
      <c r="U65" s="13"/>
      <c r="V65" s="8"/>
    </row>
    <row r="66" spans="1:22" x14ac:dyDescent="0.25">
      <c r="A66">
        <f t="shared" si="4"/>
        <v>31</v>
      </c>
      <c r="B66" s="6">
        <v>38564</v>
      </c>
      <c r="C66" s="10">
        <v>38534</v>
      </c>
      <c r="D66" s="11"/>
      <c r="E66" s="7">
        <v>358897.95123426337</v>
      </c>
      <c r="F66" s="7">
        <f t="shared" si="3"/>
        <v>11577.353265621399</v>
      </c>
      <c r="G66" s="7">
        <f>F66*Curves!B57</f>
        <v>8534.573224633079</v>
      </c>
      <c r="H66" s="7">
        <f t="shared" si="1"/>
        <v>264571.76996362547</v>
      </c>
      <c r="I66" s="7"/>
      <c r="J66" s="7"/>
      <c r="K66" s="8"/>
      <c r="M66" s="9">
        <v>38564</v>
      </c>
      <c r="N66" s="10">
        <v>38534</v>
      </c>
      <c r="O66" s="12"/>
      <c r="P66" s="33">
        <v>176770.63269747299</v>
      </c>
      <c r="Q66" s="13">
        <f t="shared" si="5"/>
        <v>5702.2784741120322</v>
      </c>
      <c r="R66" s="36">
        <f>Q66*Curves!B57</f>
        <v>4203.5957673565908</v>
      </c>
      <c r="S66" s="36">
        <f t="shared" si="2"/>
        <v>130311.46878805432</v>
      </c>
      <c r="T66" s="36"/>
      <c r="U66" s="13"/>
      <c r="V66" s="8"/>
    </row>
    <row r="67" spans="1:22" x14ac:dyDescent="0.25">
      <c r="A67">
        <f t="shared" si="4"/>
        <v>31</v>
      </c>
      <c r="B67" s="6">
        <v>38595</v>
      </c>
      <c r="C67" s="10">
        <v>38565</v>
      </c>
      <c r="D67" s="11"/>
      <c r="E67" s="7">
        <v>358897.95123426337</v>
      </c>
      <c r="F67" s="7">
        <f t="shared" si="3"/>
        <v>11577.353265621399</v>
      </c>
      <c r="G67" s="7">
        <f>F67*Curves!B58</f>
        <v>8484.6225011161696</v>
      </c>
      <c r="H67" s="7">
        <f t="shared" si="1"/>
        <v>263023.29753460124</v>
      </c>
      <c r="I67" s="7"/>
      <c r="J67" s="7"/>
      <c r="K67" s="8"/>
      <c r="M67" s="9">
        <v>38595</v>
      </c>
      <c r="N67" s="10">
        <v>38565</v>
      </c>
      <c r="O67" s="12"/>
      <c r="P67" s="33">
        <v>176770.63269747299</v>
      </c>
      <c r="Q67" s="13">
        <f t="shared" si="5"/>
        <v>5702.2784741120322</v>
      </c>
      <c r="R67" s="36">
        <f>Q67*Curves!B58</f>
        <v>4178.9931721915464</v>
      </c>
      <c r="S67" s="36">
        <f t="shared" si="2"/>
        <v>129548.78833793793</v>
      </c>
      <c r="T67" s="36"/>
      <c r="U67" s="13"/>
      <c r="V67" s="8"/>
    </row>
    <row r="68" spans="1:22" x14ac:dyDescent="0.25">
      <c r="A68">
        <f t="shared" si="4"/>
        <v>30</v>
      </c>
      <c r="B68" s="6">
        <v>38625</v>
      </c>
      <c r="C68" s="10">
        <v>38596</v>
      </c>
      <c r="D68" s="11"/>
      <c r="E68" s="7">
        <v>358897.95123426337</v>
      </c>
      <c r="F68" s="7">
        <f t="shared" si="3"/>
        <v>11963.265041142113</v>
      </c>
      <c r="G68" s="7">
        <f>F68*Curves!B59</f>
        <v>8716.021658189642</v>
      </c>
      <c r="H68" s="7">
        <f t="shared" si="1"/>
        <v>261480.64974568927</v>
      </c>
      <c r="I68" s="7"/>
      <c r="J68" s="7"/>
      <c r="K68" s="8"/>
      <c r="M68" s="9">
        <v>38625</v>
      </c>
      <c r="N68" s="10">
        <v>38596</v>
      </c>
      <c r="O68" s="12"/>
      <c r="P68" s="33">
        <v>176770.63269747299</v>
      </c>
      <c r="Q68" s="13">
        <f t="shared" si="5"/>
        <v>5892.3544232490995</v>
      </c>
      <c r="R68" s="36">
        <f>Q68*Curves!B59</f>
        <v>4292.9658913471367</v>
      </c>
      <c r="S68" s="36">
        <f t="shared" si="2"/>
        <v>128788.9767404141</v>
      </c>
      <c r="T68" s="36"/>
      <c r="U68" s="13"/>
      <c r="V68" s="8"/>
    </row>
    <row r="69" spans="1:22" x14ac:dyDescent="0.25">
      <c r="A69">
        <f t="shared" si="4"/>
        <v>31</v>
      </c>
      <c r="B69" s="6">
        <v>38656</v>
      </c>
      <c r="C69" s="10">
        <v>38626</v>
      </c>
      <c r="D69" s="11"/>
      <c r="E69" s="7">
        <v>358897.95123426337</v>
      </c>
      <c r="F69" s="7">
        <f t="shared" si="3"/>
        <v>11577.353265621399</v>
      </c>
      <c r="G69" s="7">
        <f>F69*Curves!B60</f>
        <v>8386.8811127423978</v>
      </c>
      <c r="H69" s="7">
        <f t="shared" si="1"/>
        <v>259993.31449501432</v>
      </c>
      <c r="I69" s="7"/>
      <c r="J69" s="7"/>
      <c r="K69" s="8"/>
      <c r="M69" s="9">
        <v>38656</v>
      </c>
      <c r="N69" s="10">
        <v>38626</v>
      </c>
      <c r="O69" s="12"/>
      <c r="P69" s="33">
        <v>176770.63269747299</v>
      </c>
      <c r="Q69" s="13">
        <f t="shared" si="5"/>
        <v>5702.2784741120322</v>
      </c>
      <c r="R69" s="36">
        <f>Q69*Curves!B60</f>
        <v>4130.8518913507332</v>
      </c>
      <c r="S69" s="36">
        <f t="shared" si="2"/>
        <v>128056.40863187273</v>
      </c>
      <c r="T69" s="36"/>
      <c r="U69" s="13"/>
      <c r="V69" s="8"/>
    </row>
    <row r="70" spans="1:22" x14ac:dyDescent="0.25">
      <c r="A70">
        <f t="shared" si="4"/>
        <v>30</v>
      </c>
      <c r="B70" s="6">
        <v>38686</v>
      </c>
      <c r="C70" s="10">
        <v>38657</v>
      </c>
      <c r="D70" s="11"/>
      <c r="E70" s="7">
        <v>358897.95123426337</v>
      </c>
      <c r="F70" s="7">
        <f t="shared" si="3"/>
        <v>11963.265041142113</v>
      </c>
      <c r="G70" s="7">
        <f>F70*Curves!B61</f>
        <v>8615.9170137685596</v>
      </c>
      <c r="H70" s="7">
        <f t="shared" si="1"/>
        <v>258477.51041305679</v>
      </c>
      <c r="I70" s="7"/>
      <c r="J70" s="7"/>
      <c r="K70" s="8"/>
      <c r="M70" s="9">
        <v>38686</v>
      </c>
      <c r="N70" s="10">
        <v>38657</v>
      </c>
      <c r="O70" s="12"/>
      <c r="P70" s="33">
        <v>176770.63269747299</v>
      </c>
      <c r="Q70" s="13">
        <f t="shared" si="5"/>
        <v>5892.3544232490995</v>
      </c>
      <c r="R70" s="36">
        <f>Q70*Curves!B61</f>
        <v>4243.6606187218276</v>
      </c>
      <c r="S70" s="36">
        <f t="shared" si="2"/>
        <v>127309.81856165483</v>
      </c>
      <c r="T70" s="36"/>
      <c r="U70" s="13"/>
      <c r="V70" s="8"/>
    </row>
    <row r="71" spans="1:22" x14ac:dyDescent="0.25">
      <c r="A71">
        <f t="shared" si="4"/>
        <v>31</v>
      </c>
      <c r="B71" s="6">
        <v>38717</v>
      </c>
      <c r="C71" s="10">
        <v>38687</v>
      </c>
      <c r="D71" s="11"/>
      <c r="E71" s="7">
        <v>358897.95123426337</v>
      </c>
      <c r="F71" s="7">
        <f t="shared" si="3"/>
        <v>11577.353265621399</v>
      </c>
      <c r="G71" s="7">
        <f>F71*Curves!B62</f>
        <v>8292.2484263343194</v>
      </c>
      <c r="H71" s="7">
        <f t="shared" si="1"/>
        <v>257059.7012163639</v>
      </c>
      <c r="I71" s="7"/>
      <c r="J71" s="7"/>
      <c r="K71" s="8"/>
      <c r="M71" s="9">
        <v>38717</v>
      </c>
      <c r="N71" s="10">
        <v>38687</v>
      </c>
      <c r="O71" s="12"/>
      <c r="P71" s="33">
        <v>176770.63269747299</v>
      </c>
      <c r="Q71" s="13">
        <f t="shared" si="5"/>
        <v>5702.2784741120322</v>
      </c>
      <c r="R71" s="36">
        <f>Q71*Curves!B62</f>
        <v>4084.2417622243665</v>
      </c>
      <c r="S71" s="36">
        <f t="shared" si="2"/>
        <v>126611.49462895536</v>
      </c>
      <c r="T71" s="36"/>
      <c r="U71" s="13"/>
      <c r="V71" s="8"/>
    </row>
    <row r="72" spans="1:22" x14ac:dyDescent="0.25">
      <c r="A72">
        <f t="shared" si="4"/>
        <v>31</v>
      </c>
      <c r="B72" s="6">
        <v>38748</v>
      </c>
      <c r="C72" s="10">
        <v>38718</v>
      </c>
      <c r="D72" s="11"/>
      <c r="E72" s="7">
        <v>350807.41872598632</v>
      </c>
      <c r="F72" s="7">
        <f t="shared" si="3"/>
        <v>11316.368345999559</v>
      </c>
      <c r="G72" s="7">
        <f>F72*Curves!B63</f>
        <v>8059.3448042250275</v>
      </c>
      <c r="H72" s="7">
        <f t="shared" si="1"/>
        <v>249839.68893097586</v>
      </c>
      <c r="I72" s="7"/>
      <c r="J72" s="7"/>
      <c r="K72" s="8"/>
      <c r="M72" s="9">
        <v>38748</v>
      </c>
      <c r="N72" s="10">
        <v>38718</v>
      </c>
      <c r="O72" s="12"/>
      <c r="P72" s="33">
        <v>172785.74355160521</v>
      </c>
      <c r="Q72" s="13">
        <f t="shared" si="5"/>
        <v>5573.7336629550064</v>
      </c>
      <c r="R72" s="36">
        <f>Q72*Curves!B63</f>
        <v>3969.5280379018791</v>
      </c>
      <c r="S72" s="36">
        <f t="shared" si="2"/>
        <v>123055.36917495825</v>
      </c>
      <c r="T72" s="36"/>
      <c r="U72" s="13"/>
      <c r="V72" s="8"/>
    </row>
    <row r="73" spans="1:22" x14ac:dyDescent="0.25">
      <c r="A73">
        <f t="shared" si="4"/>
        <v>28</v>
      </c>
      <c r="B73" s="6">
        <v>38776</v>
      </c>
      <c r="C73" s="10">
        <v>38749</v>
      </c>
      <c r="D73" s="11"/>
      <c r="E73" s="7">
        <v>350807.41872598632</v>
      </c>
      <c r="F73" s="7">
        <f t="shared" si="3"/>
        <v>12528.83638307094</v>
      </c>
      <c r="G73" s="7">
        <f>F73*Curves!B64</f>
        <v>8872.1942201499569</v>
      </c>
      <c r="H73" s="7">
        <f t="shared" si="1"/>
        <v>248421.4381641988</v>
      </c>
      <c r="I73" s="7"/>
      <c r="J73" s="7"/>
      <c r="K73" s="8"/>
      <c r="M73" s="9">
        <v>38776</v>
      </c>
      <c r="N73" s="10">
        <v>38749</v>
      </c>
      <c r="O73" s="12"/>
      <c r="P73" s="33">
        <v>172785.74355160521</v>
      </c>
      <c r="Q73" s="13">
        <f t="shared" si="5"/>
        <v>6170.9194125573285</v>
      </c>
      <c r="R73" s="36">
        <f>Q73*Curves!B64</f>
        <v>4369.8867054469938</v>
      </c>
      <c r="S73" s="36">
        <f t="shared" si="2"/>
        <v>122356.82775251582</v>
      </c>
      <c r="T73" s="36"/>
      <c r="U73" s="13"/>
      <c r="V73" s="8"/>
    </row>
    <row r="74" spans="1:22" x14ac:dyDescent="0.25">
      <c r="A74">
        <f t="shared" si="4"/>
        <v>31</v>
      </c>
      <c r="B74" s="6">
        <v>38807</v>
      </c>
      <c r="C74" s="10">
        <v>38777</v>
      </c>
      <c r="D74" s="11"/>
      <c r="E74" s="7">
        <v>350807.41872598632</v>
      </c>
      <c r="F74" s="7">
        <f t="shared" si="3"/>
        <v>11316.368345999559</v>
      </c>
      <c r="G74" s="7">
        <f>F74*Curves!B65</f>
        <v>7972.4638686326498</v>
      </c>
      <c r="H74" s="7">
        <f t="shared" si="1"/>
        <v>247146.37992761214</v>
      </c>
      <c r="I74" s="7"/>
      <c r="J74" s="7"/>
      <c r="K74" s="8"/>
      <c r="M74" s="9">
        <v>38807</v>
      </c>
      <c r="N74" s="10">
        <v>38777</v>
      </c>
      <c r="O74" s="12"/>
      <c r="P74" s="33">
        <v>172785.74355160521</v>
      </c>
      <c r="Q74" s="13">
        <f t="shared" si="5"/>
        <v>5573.7336629550064</v>
      </c>
      <c r="R74" s="36">
        <f>Q74*Curves!B65</f>
        <v>3926.7359352966778</v>
      </c>
      <c r="S74" s="36">
        <f t="shared" si="2"/>
        <v>121728.81399419701</v>
      </c>
      <c r="T74" s="36"/>
      <c r="U74" s="13"/>
      <c r="V74" s="8"/>
    </row>
    <row r="75" spans="1:22" x14ac:dyDescent="0.25">
      <c r="A75">
        <f t="shared" si="4"/>
        <v>30</v>
      </c>
      <c r="B75" s="6">
        <v>38837</v>
      </c>
      <c r="C75" s="10">
        <v>38808</v>
      </c>
      <c r="D75" s="11"/>
      <c r="E75" s="7">
        <v>350807.41872598632</v>
      </c>
      <c r="F75" s="7">
        <f t="shared" si="3"/>
        <v>11693.580624199543</v>
      </c>
      <c r="G75" s="7">
        <f>F75*Curves!B66</f>
        <v>8191.375441672245</v>
      </c>
      <c r="H75" s="7">
        <f t="shared" si="1"/>
        <v>245741.26325016734</v>
      </c>
      <c r="I75" s="7"/>
      <c r="J75" s="7"/>
      <c r="K75" s="8"/>
      <c r="M75" s="9">
        <v>38837</v>
      </c>
      <c r="N75" s="10">
        <v>38808</v>
      </c>
      <c r="O75" s="12"/>
      <c r="P75" s="33">
        <v>172785.74355160521</v>
      </c>
      <c r="Q75" s="13">
        <f t="shared" ref="Q75:Q106" si="6">P75/A75</f>
        <v>5759.524785053507</v>
      </c>
      <c r="R75" s="36">
        <f>Q75*Curves!B66</f>
        <v>4034.5580533609573</v>
      </c>
      <c r="S75" s="36">
        <f t="shared" si="2"/>
        <v>121036.74160082871</v>
      </c>
      <c r="T75" s="36"/>
      <c r="U75" s="13"/>
      <c r="V75" s="8"/>
    </row>
    <row r="76" spans="1:22" x14ac:dyDescent="0.25">
      <c r="A76">
        <f t="shared" si="4"/>
        <v>31</v>
      </c>
      <c r="B76" s="6">
        <v>38868</v>
      </c>
      <c r="C76" s="10">
        <v>38838</v>
      </c>
      <c r="D76" s="11"/>
      <c r="E76" s="7">
        <v>350807.41872598632</v>
      </c>
      <c r="F76" s="7">
        <f t="shared" si="3"/>
        <v>11316.368345999559</v>
      </c>
      <c r="G76" s="7">
        <f>F76*Curves!B67</f>
        <v>7883.4841141983188</v>
      </c>
      <c r="H76" s="7">
        <f t="shared" ref="H76:H139" si="7">G76*A76</f>
        <v>244388.0075401479</v>
      </c>
      <c r="I76" s="7"/>
      <c r="J76" s="7"/>
      <c r="K76" s="8"/>
      <c r="M76" s="9">
        <v>38868</v>
      </c>
      <c r="N76" s="10">
        <v>38838</v>
      </c>
      <c r="O76" s="12"/>
      <c r="P76" s="33">
        <v>172785.74355160521</v>
      </c>
      <c r="Q76" s="13">
        <f t="shared" si="6"/>
        <v>5573.7336629550064</v>
      </c>
      <c r="R76" s="36">
        <f>Q76*Curves!B67</f>
        <v>3882.9100860976791</v>
      </c>
      <c r="S76" s="36">
        <f t="shared" ref="S76:S139" si="8">R76*A76</f>
        <v>120370.21266902806</v>
      </c>
      <c r="T76" s="36"/>
      <c r="U76" s="13"/>
      <c r="V76" s="8"/>
    </row>
    <row r="77" spans="1:22" x14ac:dyDescent="0.25">
      <c r="A77">
        <f t="shared" si="4"/>
        <v>30</v>
      </c>
      <c r="B77" s="6">
        <v>38898</v>
      </c>
      <c r="C77" s="10">
        <v>38869</v>
      </c>
      <c r="D77" s="11"/>
      <c r="E77" s="7">
        <v>350807.41872598632</v>
      </c>
      <c r="F77" s="7">
        <f t="shared" ref="F77:F140" si="9">E77/A77</f>
        <v>11693.580624199543</v>
      </c>
      <c r="G77" s="7">
        <f>F77*Curves!B68</f>
        <v>8099.8790089816985</v>
      </c>
      <c r="H77" s="7">
        <f t="shared" si="7"/>
        <v>242996.37026945094</v>
      </c>
      <c r="I77" s="7"/>
      <c r="J77" s="7"/>
      <c r="K77" s="8"/>
      <c r="M77" s="9">
        <v>38898</v>
      </c>
      <c r="N77" s="10">
        <v>38869</v>
      </c>
      <c r="O77" s="12"/>
      <c r="P77" s="33">
        <v>172785.74355160521</v>
      </c>
      <c r="Q77" s="13">
        <f t="shared" si="6"/>
        <v>5759.524785053507</v>
      </c>
      <c r="R77" s="36">
        <f>Q77*Curves!B68</f>
        <v>3989.4926462148665</v>
      </c>
      <c r="S77" s="36">
        <f t="shared" si="8"/>
        <v>119684.779386446</v>
      </c>
      <c r="T77" s="36"/>
      <c r="U77" s="13"/>
      <c r="V77" s="8"/>
    </row>
    <row r="78" spans="1:22" x14ac:dyDescent="0.25">
      <c r="A78">
        <f t="shared" ref="A78:A141" si="10">B78-B77</f>
        <v>31</v>
      </c>
      <c r="B78" s="6">
        <v>38929</v>
      </c>
      <c r="C78" s="10">
        <v>38899</v>
      </c>
      <c r="D78" s="11"/>
      <c r="E78" s="7">
        <v>342996.63891546888</v>
      </c>
      <c r="F78" s="7">
        <f t="shared" si="9"/>
        <v>11064.407706950609</v>
      </c>
      <c r="G78" s="7">
        <f>F78*Curves!B69</f>
        <v>7621.7935676818433</v>
      </c>
      <c r="H78" s="7">
        <f t="shared" si="7"/>
        <v>236275.60059813716</v>
      </c>
      <c r="I78" s="7"/>
      <c r="J78" s="7"/>
      <c r="K78" s="8"/>
      <c r="M78" s="9">
        <v>38929</v>
      </c>
      <c r="N78" s="10">
        <v>38899</v>
      </c>
      <c r="O78" s="12"/>
      <c r="P78" s="33">
        <v>168938.64304791749</v>
      </c>
      <c r="Q78" s="13">
        <f t="shared" si="6"/>
        <v>5449.6336467070159</v>
      </c>
      <c r="R78" s="36">
        <f>Q78*Curves!B69</f>
        <v>3754.0177273656836</v>
      </c>
      <c r="S78" s="36">
        <f t="shared" si="8"/>
        <v>116374.54954833619</v>
      </c>
      <c r="T78" s="36"/>
      <c r="U78" s="13"/>
      <c r="V78" s="8"/>
    </row>
    <row r="79" spans="1:22" x14ac:dyDescent="0.25">
      <c r="A79">
        <f t="shared" si="10"/>
        <v>31</v>
      </c>
      <c r="B79" s="6">
        <v>38960</v>
      </c>
      <c r="C79" s="10">
        <v>38930</v>
      </c>
      <c r="D79" s="11"/>
      <c r="E79" s="7">
        <v>342996.63891546888</v>
      </c>
      <c r="F79" s="7">
        <f t="shared" si="9"/>
        <v>11064.407706950609</v>
      </c>
      <c r="G79" s="7">
        <f>F79*Curves!B70</f>
        <v>7578.323506981993</v>
      </c>
      <c r="H79" s="7">
        <f t="shared" si="7"/>
        <v>234928.02871644177</v>
      </c>
      <c r="I79" s="7"/>
      <c r="J79" s="7"/>
      <c r="K79" s="8"/>
      <c r="M79" s="9">
        <v>38960</v>
      </c>
      <c r="N79" s="10">
        <v>38930</v>
      </c>
      <c r="O79" s="12"/>
      <c r="P79" s="33">
        <v>168938.64304791749</v>
      </c>
      <c r="Q79" s="13">
        <f t="shared" si="6"/>
        <v>5449.6336467070159</v>
      </c>
      <c r="R79" s="36">
        <f>Q79*Curves!B70</f>
        <v>3732.6071004538171</v>
      </c>
      <c r="S79" s="36">
        <f t="shared" si="8"/>
        <v>115710.82011406834</v>
      </c>
      <c r="T79" s="36"/>
      <c r="U79" s="13"/>
      <c r="V79" s="8"/>
    </row>
    <row r="80" spans="1:22" x14ac:dyDescent="0.25">
      <c r="A80">
        <f t="shared" si="10"/>
        <v>30</v>
      </c>
      <c r="B80" s="6">
        <v>38990</v>
      </c>
      <c r="C80" s="10">
        <v>38961</v>
      </c>
      <c r="D80" s="11"/>
      <c r="E80" s="7">
        <v>342996.63891546888</v>
      </c>
      <c r="F80" s="7">
        <f t="shared" si="9"/>
        <v>11433.221297182296</v>
      </c>
      <c r="G80" s="7">
        <f>F80*Curves!B71</f>
        <v>7786.2355488136418</v>
      </c>
      <c r="H80" s="7">
        <f t="shared" si="7"/>
        <v>233587.06646440926</v>
      </c>
      <c r="I80" s="7"/>
      <c r="J80" s="7"/>
      <c r="K80" s="8"/>
      <c r="M80" s="9">
        <v>38990</v>
      </c>
      <c r="N80" s="10">
        <v>38961</v>
      </c>
      <c r="O80" s="12"/>
      <c r="P80" s="33">
        <v>168938.64304791749</v>
      </c>
      <c r="Q80" s="13">
        <f t="shared" si="6"/>
        <v>5631.2881015972498</v>
      </c>
      <c r="R80" s="36">
        <f>Q80*Curves!B71</f>
        <v>3835.0115389679127</v>
      </c>
      <c r="S80" s="36">
        <f t="shared" si="8"/>
        <v>115050.34616903738</v>
      </c>
      <c r="T80" s="36"/>
      <c r="U80" s="13"/>
      <c r="V80" s="8"/>
    </row>
    <row r="81" spans="1:22" x14ac:dyDescent="0.25">
      <c r="A81">
        <f t="shared" si="10"/>
        <v>31</v>
      </c>
      <c r="B81" s="6">
        <v>39021</v>
      </c>
      <c r="C81" s="10">
        <v>38991</v>
      </c>
      <c r="D81" s="11"/>
      <c r="E81" s="7">
        <v>342996.63891546888</v>
      </c>
      <c r="F81" s="7">
        <f t="shared" si="9"/>
        <v>11064.407706950609</v>
      </c>
      <c r="G81" s="7">
        <f>F81*Curves!B72</f>
        <v>7493.4074321207199</v>
      </c>
      <c r="H81" s="7">
        <f t="shared" si="7"/>
        <v>232295.63039574231</v>
      </c>
      <c r="I81" s="7"/>
      <c r="J81" s="7"/>
      <c r="K81" s="8"/>
      <c r="M81" s="9">
        <v>39021</v>
      </c>
      <c r="N81" s="10">
        <v>38991</v>
      </c>
      <c r="O81" s="12"/>
      <c r="P81" s="33">
        <v>168938.64304791749</v>
      </c>
      <c r="Q81" s="13">
        <f t="shared" si="6"/>
        <v>5449.6336467070159</v>
      </c>
      <c r="R81" s="36">
        <f>Q81*Curves!B72</f>
        <v>3690.7827650743843</v>
      </c>
      <c r="S81" s="36">
        <f t="shared" si="8"/>
        <v>114414.26571730591</v>
      </c>
      <c r="T81" s="36"/>
      <c r="U81" s="13"/>
      <c r="V81" s="8"/>
    </row>
    <row r="82" spans="1:22" x14ac:dyDescent="0.25">
      <c r="A82">
        <f t="shared" si="10"/>
        <v>30</v>
      </c>
      <c r="B82" s="6">
        <v>39051</v>
      </c>
      <c r="C82" s="10">
        <v>39022</v>
      </c>
      <c r="D82" s="11"/>
      <c r="E82" s="7">
        <v>342996.63891546888</v>
      </c>
      <c r="F82" s="7">
        <f t="shared" si="9"/>
        <v>11433.221297182296</v>
      </c>
      <c r="G82" s="7">
        <f>F82*Curves!B73</f>
        <v>7698.9200038728659</v>
      </c>
      <c r="H82" s="7">
        <f t="shared" si="7"/>
        <v>230967.60011618599</v>
      </c>
      <c r="I82" s="7"/>
      <c r="J82" s="7"/>
      <c r="K82" s="8"/>
      <c r="M82" s="9">
        <v>39051</v>
      </c>
      <c r="N82" s="10">
        <v>39022</v>
      </c>
      <c r="O82" s="12"/>
      <c r="P82" s="33">
        <v>168938.64304791749</v>
      </c>
      <c r="Q82" s="13">
        <f t="shared" si="6"/>
        <v>5631.2881015972498</v>
      </c>
      <c r="R82" s="36">
        <f>Q82*Curves!B73</f>
        <v>3792.0053750418592</v>
      </c>
      <c r="S82" s="36">
        <f t="shared" si="8"/>
        <v>113760.16125125578</v>
      </c>
      <c r="T82" s="36"/>
      <c r="U82" s="13"/>
      <c r="V82" s="8"/>
    </row>
    <row r="83" spans="1:22" x14ac:dyDescent="0.25">
      <c r="A83">
        <f t="shared" si="10"/>
        <v>31</v>
      </c>
      <c r="B83" s="6">
        <v>39082</v>
      </c>
      <c r="C83" s="10">
        <v>39052</v>
      </c>
      <c r="D83" s="11"/>
      <c r="E83" s="7">
        <v>342996.63891546888</v>
      </c>
      <c r="F83" s="7">
        <f t="shared" si="9"/>
        <v>11064.407706950609</v>
      </c>
      <c r="G83" s="7">
        <f>F83*Curves!B74</f>
        <v>7409.310691822533</v>
      </c>
      <c r="H83" s="7">
        <f t="shared" si="7"/>
        <v>229688.63144649853</v>
      </c>
      <c r="I83" s="7"/>
      <c r="J83" s="7"/>
      <c r="K83" s="8"/>
      <c r="M83" s="9">
        <v>39082</v>
      </c>
      <c r="N83" s="10">
        <v>39052</v>
      </c>
      <c r="O83" s="12"/>
      <c r="P83" s="33">
        <v>168938.64304791749</v>
      </c>
      <c r="Q83" s="13">
        <f t="shared" si="6"/>
        <v>5449.6336467070159</v>
      </c>
      <c r="R83" s="36">
        <f>Q83*Curves!B74</f>
        <v>3649.3619825394562</v>
      </c>
      <c r="S83" s="36">
        <f t="shared" si="8"/>
        <v>113130.22145872314</v>
      </c>
      <c r="T83" s="36"/>
      <c r="U83" s="13"/>
      <c r="V83" s="8"/>
    </row>
    <row r="84" spans="1:22" x14ac:dyDescent="0.25">
      <c r="A84">
        <f t="shared" si="10"/>
        <v>31</v>
      </c>
      <c r="B84" s="6">
        <v>39113</v>
      </c>
      <c r="C84" s="10">
        <v>39083</v>
      </c>
      <c r="D84" s="11"/>
      <c r="E84" s="7">
        <v>335484.44582451903</v>
      </c>
      <c r="F84" s="7">
        <f t="shared" si="9"/>
        <v>10822.07889756513</v>
      </c>
      <c r="G84" s="7">
        <f>F84*Curves!B75</f>
        <v>7205.5380550152995</v>
      </c>
      <c r="H84" s="7">
        <f t="shared" si="7"/>
        <v>223371.67970547429</v>
      </c>
      <c r="I84" s="7"/>
      <c r="J84" s="7"/>
      <c r="K84" s="8"/>
      <c r="M84" s="9">
        <v>39113</v>
      </c>
      <c r="N84" s="10">
        <v>39083</v>
      </c>
      <c r="O84" s="12"/>
      <c r="P84" s="33">
        <v>165238.60764491235</v>
      </c>
      <c r="Q84" s="13">
        <f t="shared" si="6"/>
        <v>5330.2776659649144</v>
      </c>
      <c r="R84" s="36">
        <f>Q84*Curves!B75</f>
        <v>3548.9963554552965</v>
      </c>
      <c r="S84" s="36">
        <f t="shared" si="8"/>
        <v>110018.88701911419</v>
      </c>
      <c r="T84" s="36"/>
      <c r="U84" s="13"/>
      <c r="V84" s="8"/>
    </row>
    <row r="85" spans="1:22" x14ac:dyDescent="0.25">
      <c r="A85">
        <f t="shared" si="10"/>
        <v>28</v>
      </c>
      <c r="B85" s="6">
        <v>39141</v>
      </c>
      <c r="C85" s="10">
        <v>39114</v>
      </c>
      <c r="D85" s="11"/>
      <c r="E85" s="7">
        <v>335484.44582451903</v>
      </c>
      <c r="F85" s="7">
        <f t="shared" si="9"/>
        <v>11981.587350875679</v>
      </c>
      <c r="G85" s="7">
        <f>F85*Curves!B76</f>
        <v>7931.8439756287553</v>
      </c>
      <c r="H85" s="7">
        <f t="shared" si="7"/>
        <v>222091.63131760515</v>
      </c>
      <c r="I85" s="7"/>
      <c r="J85" s="7"/>
      <c r="K85" s="8"/>
      <c r="M85" s="9">
        <v>39141</v>
      </c>
      <c r="N85" s="10">
        <v>39114</v>
      </c>
      <c r="O85" s="12"/>
      <c r="P85" s="33">
        <v>165238.60764491235</v>
      </c>
      <c r="Q85" s="13">
        <f t="shared" si="6"/>
        <v>5901.3788444611555</v>
      </c>
      <c r="R85" s="36">
        <f>Q85*Curves!B76</f>
        <v>3906.7291223246107</v>
      </c>
      <c r="S85" s="36">
        <f t="shared" si="8"/>
        <v>109388.4154250891</v>
      </c>
      <c r="T85" s="36"/>
      <c r="U85" s="13"/>
      <c r="V85" s="8"/>
    </row>
    <row r="86" spans="1:22" x14ac:dyDescent="0.25">
      <c r="A86">
        <f t="shared" si="10"/>
        <v>31</v>
      </c>
      <c r="B86" s="6">
        <v>39172</v>
      </c>
      <c r="C86" s="10">
        <v>39142</v>
      </c>
      <c r="D86" s="11"/>
      <c r="E86" s="7">
        <v>335484.44582451903</v>
      </c>
      <c r="F86" s="7">
        <f t="shared" si="9"/>
        <v>10822.07889756513</v>
      </c>
      <c r="G86" s="7">
        <f>F86*Curves!B77</f>
        <v>7127.1254820508893</v>
      </c>
      <c r="H86" s="7">
        <f t="shared" si="7"/>
        <v>220940.88994357758</v>
      </c>
      <c r="I86" s="7"/>
      <c r="J86" s="7"/>
      <c r="K86" s="8"/>
      <c r="M86" s="9">
        <v>39172</v>
      </c>
      <c r="N86" s="10">
        <v>39142</v>
      </c>
      <c r="O86" s="12"/>
      <c r="P86" s="33">
        <v>165238.60764491235</v>
      </c>
      <c r="Q86" s="13">
        <f t="shared" si="6"/>
        <v>5330.2776659649144</v>
      </c>
      <c r="R86" s="36">
        <f>Q86*Curves!B77</f>
        <v>3510.3752374280493</v>
      </c>
      <c r="S86" s="36">
        <f t="shared" si="8"/>
        <v>108821.63236026953</v>
      </c>
      <c r="T86" s="36"/>
      <c r="U86" s="13"/>
      <c r="V86" s="8"/>
    </row>
    <row r="87" spans="1:22" x14ac:dyDescent="0.25">
      <c r="A87">
        <f t="shared" si="10"/>
        <v>30</v>
      </c>
      <c r="B87" s="6">
        <v>39202</v>
      </c>
      <c r="C87" s="10">
        <v>39173</v>
      </c>
      <c r="D87" s="11"/>
      <c r="E87" s="7">
        <v>335484.44582451903</v>
      </c>
      <c r="F87" s="7">
        <f t="shared" si="9"/>
        <v>11182.814860817301</v>
      </c>
      <c r="G87" s="7">
        <f>F87*Curves!B78</f>
        <v>7322.4281855810386</v>
      </c>
      <c r="H87" s="7">
        <f t="shared" si="7"/>
        <v>219672.84556743116</v>
      </c>
      <c r="I87" s="7"/>
      <c r="J87" s="7"/>
      <c r="K87" s="8"/>
      <c r="M87" s="9">
        <v>39202</v>
      </c>
      <c r="N87" s="10">
        <v>39173</v>
      </c>
      <c r="O87" s="12"/>
      <c r="P87" s="33">
        <v>165238.60764491235</v>
      </c>
      <c r="Q87" s="13">
        <f t="shared" si="6"/>
        <v>5507.9535881637448</v>
      </c>
      <c r="R87" s="36">
        <f>Q87*Curves!B78</f>
        <v>3606.5691063309587</v>
      </c>
      <c r="S87" s="36">
        <f t="shared" si="8"/>
        <v>108197.07318992876</v>
      </c>
      <c r="T87" s="36"/>
      <c r="U87" s="13"/>
      <c r="V87" s="8"/>
    </row>
    <row r="88" spans="1:22" x14ac:dyDescent="0.25">
      <c r="A88">
        <f t="shared" si="10"/>
        <v>31</v>
      </c>
      <c r="B88" s="6">
        <v>39233</v>
      </c>
      <c r="C88" s="10">
        <v>39203</v>
      </c>
      <c r="D88" s="11"/>
      <c r="E88" s="7">
        <v>335484.44582451903</v>
      </c>
      <c r="F88" s="7">
        <f t="shared" si="9"/>
        <v>10822.07889756513</v>
      </c>
      <c r="G88" s="7">
        <f>F88*Curves!B79</f>
        <v>7046.8283079914727</v>
      </c>
      <c r="H88" s="7">
        <f t="shared" si="7"/>
        <v>218451.67754773566</v>
      </c>
      <c r="I88" s="7"/>
      <c r="J88" s="7"/>
      <c r="K88" s="8"/>
      <c r="M88" s="9">
        <v>39233</v>
      </c>
      <c r="N88" s="10">
        <v>39203</v>
      </c>
      <c r="O88" s="12"/>
      <c r="P88" s="33">
        <v>165238.60764491235</v>
      </c>
      <c r="Q88" s="13">
        <f t="shared" si="6"/>
        <v>5330.2776659649144</v>
      </c>
      <c r="R88" s="36">
        <f>Q88*Curves!B79</f>
        <v>3470.8258830405757</v>
      </c>
      <c r="S88" s="36">
        <f t="shared" si="8"/>
        <v>107595.60237425784</v>
      </c>
      <c r="T88" s="36"/>
      <c r="U88" s="13"/>
      <c r="V88" s="8"/>
    </row>
    <row r="89" spans="1:22" x14ac:dyDescent="0.25">
      <c r="A89">
        <f t="shared" si="10"/>
        <v>30</v>
      </c>
      <c r="B89" s="6">
        <v>39263</v>
      </c>
      <c r="C89" s="10">
        <v>39234</v>
      </c>
      <c r="D89" s="11"/>
      <c r="E89" s="7">
        <v>335484.44582451903</v>
      </c>
      <c r="F89" s="7">
        <f t="shared" si="9"/>
        <v>11182.814860817301</v>
      </c>
      <c r="G89" s="7">
        <f>F89*Curves!B80</f>
        <v>7239.8650307149719</v>
      </c>
      <c r="H89" s="7">
        <f t="shared" si="7"/>
        <v>217195.95092144917</v>
      </c>
      <c r="I89" s="7"/>
      <c r="J89" s="7"/>
      <c r="K89" s="8"/>
      <c r="M89" s="9">
        <v>39263</v>
      </c>
      <c r="N89" s="10">
        <v>39234</v>
      </c>
      <c r="O89" s="12"/>
      <c r="P89" s="33">
        <v>165238.60764491235</v>
      </c>
      <c r="Q89" s="13">
        <f t="shared" si="6"/>
        <v>5507.9535881637448</v>
      </c>
      <c r="R89" s="36">
        <f>Q89*Curves!B80</f>
        <v>3565.9036718446873</v>
      </c>
      <c r="S89" s="36">
        <f t="shared" si="8"/>
        <v>106977.11015534062</v>
      </c>
      <c r="T89" s="36"/>
      <c r="U89" s="13"/>
      <c r="V89" s="8"/>
    </row>
    <row r="90" spans="1:22" x14ac:dyDescent="0.25">
      <c r="A90">
        <f t="shared" si="10"/>
        <v>31</v>
      </c>
      <c r="B90" s="6">
        <v>39294</v>
      </c>
      <c r="C90" s="10">
        <v>39264</v>
      </c>
      <c r="D90" s="11"/>
      <c r="E90" s="7">
        <v>328210.11293422309</v>
      </c>
      <c r="F90" s="7">
        <f t="shared" si="9"/>
        <v>10587.422997878164</v>
      </c>
      <c r="G90" s="7">
        <f>F90*Curves!B81</f>
        <v>6816.2388286987034</v>
      </c>
      <c r="H90" s="7">
        <f t="shared" si="7"/>
        <v>211303.40368965981</v>
      </c>
      <c r="I90" s="7"/>
      <c r="J90" s="7"/>
      <c r="K90" s="8"/>
      <c r="M90" s="9">
        <v>39294</v>
      </c>
      <c r="N90" s="10">
        <v>39264</v>
      </c>
      <c r="O90" s="12"/>
      <c r="P90" s="33">
        <v>161655.72726610987</v>
      </c>
      <c r="Q90" s="13">
        <f t="shared" si="6"/>
        <v>5214.7008795519314</v>
      </c>
      <c r="R90" s="36">
        <f>Q90*Curves!B81</f>
        <v>3357.2519604038389</v>
      </c>
      <c r="S90" s="36">
        <f t="shared" si="8"/>
        <v>104074.81077251901</v>
      </c>
      <c r="T90" s="36"/>
      <c r="U90" s="13"/>
      <c r="V90" s="8"/>
    </row>
    <row r="91" spans="1:22" x14ac:dyDescent="0.25">
      <c r="A91">
        <f t="shared" si="10"/>
        <v>31</v>
      </c>
      <c r="B91" s="6">
        <v>39325</v>
      </c>
      <c r="C91" s="10">
        <v>39295</v>
      </c>
      <c r="D91" s="11"/>
      <c r="E91" s="7">
        <v>328210.11293422309</v>
      </c>
      <c r="F91" s="7">
        <f t="shared" si="9"/>
        <v>10587.422997878164</v>
      </c>
      <c r="G91" s="7">
        <f>F91*Curves!B82</f>
        <v>6776.9955953414919</v>
      </c>
      <c r="H91" s="7">
        <f t="shared" si="7"/>
        <v>210086.86345558625</v>
      </c>
      <c r="I91" s="7"/>
      <c r="J91" s="7"/>
      <c r="K91" s="8"/>
      <c r="M91" s="9">
        <v>39325</v>
      </c>
      <c r="N91" s="10">
        <v>39295</v>
      </c>
      <c r="O91" s="12"/>
      <c r="P91" s="33">
        <v>161655.72726610987</v>
      </c>
      <c r="Q91" s="13">
        <f t="shared" si="6"/>
        <v>5214.7008795519314</v>
      </c>
      <c r="R91" s="36">
        <f>Q91*Curves!B82</f>
        <v>3337.9232036756603</v>
      </c>
      <c r="S91" s="36">
        <f t="shared" si="8"/>
        <v>103475.61931394547</v>
      </c>
      <c r="T91" s="36"/>
      <c r="U91" s="13"/>
      <c r="V91" s="8"/>
    </row>
    <row r="92" spans="1:22" x14ac:dyDescent="0.25">
      <c r="A92">
        <f t="shared" si="10"/>
        <v>30</v>
      </c>
      <c r="B92" s="6">
        <v>39355</v>
      </c>
      <c r="C92" s="10">
        <v>39326</v>
      </c>
      <c r="D92" s="11"/>
      <c r="E92" s="7">
        <v>328210.11293422309</v>
      </c>
      <c r="F92" s="7">
        <f t="shared" si="9"/>
        <v>10940.337097807436</v>
      </c>
      <c r="G92" s="7">
        <f>F92*Curves!B83</f>
        <v>6962.5455065739761</v>
      </c>
      <c r="H92" s="7">
        <f t="shared" si="7"/>
        <v>208876.36519721927</v>
      </c>
      <c r="I92" s="7"/>
      <c r="J92" s="7"/>
      <c r="K92" s="8"/>
      <c r="M92" s="9">
        <v>39355</v>
      </c>
      <c r="N92" s="10">
        <v>39326</v>
      </c>
      <c r="O92" s="12"/>
      <c r="P92" s="33">
        <v>161655.72726610987</v>
      </c>
      <c r="Q92" s="13">
        <f t="shared" si="6"/>
        <v>5388.5242422036627</v>
      </c>
      <c r="R92" s="36">
        <f>Q92*Curves!B83</f>
        <v>3429.3134584618092</v>
      </c>
      <c r="S92" s="36">
        <f t="shared" si="8"/>
        <v>102879.40375385428</v>
      </c>
      <c r="T92" s="36"/>
      <c r="U92" s="13"/>
      <c r="V92" s="8"/>
    </row>
    <row r="93" spans="1:22" x14ac:dyDescent="0.25">
      <c r="A93">
        <f t="shared" si="10"/>
        <v>31</v>
      </c>
      <c r="B93" s="6">
        <v>39386</v>
      </c>
      <c r="C93" s="10">
        <v>39356</v>
      </c>
      <c r="D93" s="11"/>
      <c r="E93" s="7">
        <v>328210.11293422309</v>
      </c>
      <c r="F93" s="7">
        <f t="shared" si="9"/>
        <v>10587.422997878164</v>
      </c>
      <c r="G93" s="7">
        <f>F93*Curves!B84</f>
        <v>6700.3434108123256</v>
      </c>
      <c r="H93" s="7">
        <f t="shared" si="7"/>
        <v>207710.6457351821</v>
      </c>
      <c r="I93" s="7"/>
      <c r="J93" s="7"/>
      <c r="K93" s="8"/>
      <c r="M93" s="9">
        <v>39386</v>
      </c>
      <c r="N93" s="10">
        <v>39356</v>
      </c>
      <c r="O93" s="12"/>
      <c r="P93" s="33">
        <v>161655.72726610987</v>
      </c>
      <c r="Q93" s="13">
        <f t="shared" si="6"/>
        <v>5214.7008795519314</v>
      </c>
      <c r="R93" s="36">
        <f>Q93*Curves!B84</f>
        <v>3300.1691426389066</v>
      </c>
      <c r="S93" s="36">
        <f t="shared" si="8"/>
        <v>102305.24342180611</v>
      </c>
      <c r="T93" s="36"/>
      <c r="U93" s="13"/>
      <c r="V93" s="8"/>
    </row>
    <row r="94" spans="1:22" x14ac:dyDescent="0.25">
      <c r="A94">
        <f t="shared" si="10"/>
        <v>30</v>
      </c>
      <c r="B94" s="6">
        <v>39416</v>
      </c>
      <c r="C94" s="10">
        <v>39387</v>
      </c>
      <c r="D94" s="11"/>
      <c r="E94" s="7">
        <v>328210.11293422309</v>
      </c>
      <c r="F94" s="7">
        <f t="shared" si="9"/>
        <v>10940.337097807436</v>
      </c>
      <c r="G94" s="7">
        <f>F94*Curves!B85</f>
        <v>6883.7445674354358</v>
      </c>
      <c r="H94" s="7">
        <f t="shared" si="7"/>
        <v>206512.33702306307</v>
      </c>
      <c r="I94" s="7"/>
      <c r="J94" s="7"/>
      <c r="K94" s="8"/>
      <c r="M94" s="9">
        <v>39416</v>
      </c>
      <c r="N94" s="10">
        <v>39387</v>
      </c>
      <c r="O94" s="12"/>
      <c r="P94" s="33">
        <v>161655.72726610987</v>
      </c>
      <c r="Q94" s="13">
        <f t="shared" si="6"/>
        <v>5388.5242422036627</v>
      </c>
      <c r="R94" s="36">
        <f>Q94*Curves!B85</f>
        <v>3390.5010556025281</v>
      </c>
      <c r="S94" s="36">
        <f t="shared" si="8"/>
        <v>101715.03166807584</v>
      </c>
      <c r="T94" s="36"/>
      <c r="U94" s="13"/>
      <c r="V94" s="8"/>
    </row>
    <row r="95" spans="1:22" x14ac:dyDescent="0.25">
      <c r="A95">
        <f t="shared" si="10"/>
        <v>31</v>
      </c>
      <c r="B95" s="6">
        <v>39447</v>
      </c>
      <c r="C95" s="10">
        <v>39417</v>
      </c>
      <c r="D95" s="11"/>
      <c r="E95" s="7">
        <v>328210.11293422309</v>
      </c>
      <c r="F95" s="7">
        <f t="shared" si="9"/>
        <v>10587.422997878164</v>
      </c>
      <c r="G95" s="7">
        <f>F95*Curves!B86</f>
        <v>6624.4970493951178</v>
      </c>
      <c r="H95" s="7">
        <f t="shared" si="7"/>
        <v>205359.40853124866</v>
      </c>
      <c r="I95" s="7"/>
      <c r="J95" s="7"/>
      <c r="K95" s="8"/>
      <c r="M95" s="9">
        <v>39447</v>
      </c>
      <c r="N95" s="10">
        <v>39417</v>
      </c>
      <c r="O95" s="12"/>
      <c r="P95" s="33">
        <v>161655.72726610987</v>
      </c>
      <c r="Q95" s="13">
        <f t="shared" si="6"/>
        <v>5214.7008795519314</v>
      </c>
      <c r="R95" s="36">
        <f>Q95*Curves!B86</f>
        <v>3262.8119795528191</v>
      </c>
      <c r="S95" s="36">
        <f t="shared" si="8"/>
        <v>101147.17136613739</v>
      </c>
      <c r="T95" s="36"/>
      <c r="U95" s="13"/>
      <c r="V95" s="8"/>
    </row>
    <row r="96" spans="1:22" x14ac:dyDescent="0.25">
      <c r="A96">
        <f t="shared" si="10"/>
        <v>31</v>
      </c>
      <c r="B96" s="6">
        <v>39478</v>
      </c>
      <c r="C96" s="10">
        <v>39448</v>
      </c>
      <c r="D96" s="11"/>
      <c r="E96" s="7">
        <v>321157.91588992492</v>
      </c>
      <c r="F96" s="7">
        <f t="shared" si="9"/>
        <v>10359.932770642739</v>
      </c>
      <c r="G96" s="7">
        <f>F96*Curves!B87</f>
        <v>6444.737664143302</v>
      </c>
      <c r="H96" s="7">
        <f t="shared" si="7"/>
        <v>199786.86758844237</v>
      </c>
      <c r="I96" s="7"/>
      <c r="J96" s="7"/>
      <c r="K96" s="8"/>
      <c r="M96" s="9">
        <v>39478</v>
      </c>
      <c r="N96" s="10">
        <v>39448</v>
      </c>
      <c r="O96" s="12"/>
      <c r="P96" s="33">
        <v>158182.25708011226</v>
      </c>
      <c r="Q96" s="13">
        <f t="shared" si="6"/>
        <v>5102.6534541971696</v>
      </c>
      <c r="R96" s="36">
        <f>Q96*Curves!B87</f>
        <v>3174.2737748765517</v>
      </c>
      <c r="S96" s="36">
        <f t="shared" si="8"/>
        <v>98402.487021173103</v>
      </c>
      <c r="T96" s="36"/>
      <c r="U96" s="13"/>
      <c r="V96" s="8"/>
    </row>
    <row r="97" spans="1:22" x14ac:dyDescent="0.25">
      <c r="A97">
        <f t="shared" si="10"/>
        <v>29</v>
      </c>
      <c r="B97" s="6">
        <v>39507</v>
      </c>
      <c r="C97" s="10">
        <v>39479</v>
      </c>
      <c r="D97" s="11"/>
      <c r="E97" s="7">
        <v>321157.91588992492</v>
      </c>
      <c r="F97" s="7">
        <f t="shared" si="9"/>
        <v>11074.410892756032</v>
      </c>
      <c r="G97" s="7">
        <f>F97*Curves!B88</f>
        <v>6849.4022647293114</v>
      </c>
      <c r="H97" s="7">
        <f t="shared" si="7"/>
        <v>198632.66567715004</v>
      </c>
      <c r="I97" s="7"/>
      <c r="J97" s="7"/>
      <c r="K97" s="8"/>
      <c r="M97" s="9">
        <v>39507</v>
      </c>
      <c r="N97" s="10">
        <v>39479</v>
      </c>
      <c r="O97" s="12"/>
      <c r="P97" s="33">
        <v>158182.25708011226</v>
      </c>
      <c r="Q97" s="13">
        <f t="shared" si="6"/>
        <v>5454.5605889693888</v>
      </c>
      <c r="R97" s="36">
        <f>Q97*Curves!B88</f>
        <v>3373.5861900905566</v>
      </c>
      <c r="S97" s="36">
        <f t="shared" si="8"/>
        <v>97833.999512626135</v>
      </c>
      <c r="T97" s="36"/>
      <c r="U97" s="13"/>
      <c r="V97" s="8"/>
    </row>
    <row r="98" spans="1:22" x14ac:dyDescent="0.25">
      <c r="A98">
        <f t="shared" si="10"/>
        <v>31</v>
      </c>
      <c r="B98" s="6">
        <v>39538</v>
      </c>
      <c r="C98" s="10">
        <v>39508</v>
      </c>
      <c r="D98" s="11"/>
      <c r="E98" s="7">
        <v>321157.91588992492</v>
      </c>
      <c r="F98" s="7">
        <f t="shared" si="9"/>
        <v>10359.932770642739</v>
      </c>
      <c r="G98" s="7">
        <f>F98*Curves!B89</f>
        <v>6372.8442600199423</v>
      </c>
      <c r="H98" s="7">
        <f t="shared" si="7"/>
        <v>197558.17206061821</v>
      </c>
      <c r="I98" s="7"/>
      <c r="J98" s="7"/>
      <c r="K98" s="8"/>
      <c r="M98" s="9">
        <v>39538</v>
      </c>
      <c r="N98" s="10">
        <v>39508</v>
      </c>
      <c r="O98" s="12"/>
      <c r="P98" s="33">
        <v>158182.25708011226</v>
      </c>
      <c r="Q98" s="13">
        <f t="shared" si="6"/>
        <v>5102.6534541971696</v>
      </c>
      <c r="R98" s="36">
        <f>Q98*Curves!B89</f>
        <v>3138.8635907560906</v>
      </c>
      <c r="S98" s="36">
        <f t="shared" si="8"/>
        <v>97304.771313438803</v>
      </c>
      <c r="T98" s="36"/>
      <c r="U98" s="13"/>
      <c r="V98" s="8"/>
    </row>
    <row r="99" spans="1:22" x14ac:dyDescent="0.25">
      <c r="A99">
        <f t="shared" si="10"/>
        <v>30</v>
      </c>
      <c r="B99" s="6">
        <v>39568</v>
      </c>
      <c r="C99" s="10">
        <v>39539</v>
      </c>
      <c r="D99" s="11"/>
      <c r="E99" s="7">
        <v>321157.91588992492</v>
      </c>
      <c r="F99" s="7">
        <f t="shared" si="9"/>
        <v>10705.263862997497</v>
      </c>
      <c r="G99" s="7">
        <f>F99*Curves!B90</f>
        <v>6547.1719551108099</v>
      </c>
      <c r="H99" s="7">
        <f t="shared" si="7"/>
        <v>196415.1586533243</v>
      </c>
      <c r="I99" s="7"/>
      <c r="J99" s="7"/>
      <c r="K99" s="8"/>
      <c r="M99" s="9">
        <v>39568</v>
      </c>
      <c r="N99" s="10">
        <v>39539</v>
      </c>
      <c r="O99" s="12"/>
      <c r="P99" s="33">
        <v>158182.25708011226</v>
      </c>
      <c r="Q99" s="13">
        <f t="shared" si="6"/>
        <v>5272.7419026704092</v>
      </c>
      <c r="R99" s="36">
        <f>Q99*Curves!B90</f>
        <v>3224.7264853530855</v>
      </c>
      <c r="S99" s="36">
        <f t="shared" si="8"/>
        <v>96741.794560592563</v>
      </c>
      <c r="T99" s="36"/>
      <c r="U99" s="13"/>
      <c r="V99" s="8"/>
    </row>
    <row r="100" spans="1:22" x14ac:dyDescent="0.25">
      <c r="A100">
        <f t="shared" si="10"/>
        <v>31</v>
      </c>
      <c r="B100" s="6">
        <v>39599</v>
      </c>
      <c r="C100" s="10">
        <v>39569</v>
      </c>
      <c r="D100" s="11"/>
      <c r="E100" s="7">
        <v>321157.91588992492</v>
      </c>
      <c r="F100" s="7">
        <f t="shared" si="9"/>
        <v>10359.932770642739</v>
      </c>
      <c r="G100" s="7">
        <f>F100*Curves!B91</f>
        <v>6300.4673673819543</v>
      </c>
      <c r="H100" s="7">
        <f t="shared" si="7"/>
        <v>195314.48838884057</v>
      </c>
      <c r="I100" s="7"/>
      <c r="J100" s="7"/>
      <c r="K100" s="8"/>
      <c r="M100" s="9">
        <v>39599</v>
      </c>
      <c r="N100" s="10">
        <v>39569</v>
      </c>
      <c r="O100" s="12"/>
      <c r="P100" s="33">
        <v>158182.25708011226</v>
      </c>
      <c r="Q100" s="13">
        <f t="shared" si="6"/>
        <v>5102.6534541971696</v>
      </c>
      <c r="R100" s="36">
        <f>Q100*Curves!B91</f>
        <v>3103.2152705015596</v>
      </c>
      <c r="S100" s="36">
        <f t="shared" si="8"/>
        <v>96199.673385548347</v>
      </c>
      <c r="T100" s="36"/>
      <c r="U100" s="13"/>
      <c r="V100" s="8"/>
    </row>
    <row r="101" spans="1:22" x14ac:dyDescent="0.25">
      <c r="A101">
        <f t="shared" si="10"/>
        <v>30</v>
      </c>
      <c r="B101" s="6">
        <v>39629</v>
      </c>
      <c r="C101" s="10">
        <v>39600</v>
      </c>
      <c r="D101" s="11"/>
      <c r="E101" s="7">
        <v>321157.91588992492</v>
      </c>
      <c r="F101" s="7">
        <f t="shared" si="9"/>
        <v>10705.263862997497</v>
      </c>
      <c r="G101" s="7">
        <f>F101*Curves!B92</f>
        <v>6472.7586891926476</v>
      </c>
      <c r="H101" s="7">
        <f t="shared" si="7"/>
        <v>194182.76067577943</v>
      </c>
      <c r="I101" s="7"/>
      <c r="J101" s="7"/>
      <c r="K101" s="8"/>
      <c r="M101" s="9">
        <v>39629</v>
      </c>
      <c r="N101" s="10">
        <v>39600</v>
      </c>
      <c r="O101" s="12"/>
      <c r="P101" s="33">
        <v>158182.25708011226</v>
      </c>
      <c r="Q101" s="13">
        <f t="shared" si="6"/>
        <v>5272.7419026704092</v>
      </c>
      <c r="R101" s="36">
        <f>Q101*Curves!B92</f>
        <v>3188.0751752739907</v>
      </c>
      <c r="S101" s="36">
        <f t="shared" si="8"/>
        <v>95642.255258219724</v>
      </c>
      <c r="T101" s="36"/>
      <c r="U101" s="13"/>
      <c r="V101" s="8"/>
    </row>
    <row r="102" spans="1:22" x14ac:dyDescent="0.25">
      <c r="A102">
        <f t="shared" si="10"/>
        <v>31</v>
      </c>
      <c r="B102" s="6">
        <v>39660</v>
      </c>
      <c r="C102" s="10">
        <v>39630</v>
      </c>
      <c r="D102" s="11"/>
      <c r="E102" s="7">
        <v>314283.49792998313</v>
      </c>
      <c r="F102" s="7">
        <f t="shared" si="9"/>
        <v>10138.177352580102</v>
      </c>
      <c r="G102" s="7">
        <f>F102*Curves!B93</f>
        <v>6095.4772243106572</v>
      </c>
      <c r="H102" s="7">
        <f t="shared" si="7"/>
        <v>188959.79395363037</v>
      </c>
      <c r="I102" s="7"/>
      <c r="J102" s="7"/>
      <c r="K102" s="8"/>
      <c r="M102" s="9">
        <v>39660</v>
      </c>
      <c r="N102" s="10">
        <v>39630</v>
      </c>
      <c r="O102" s="12"/>
      <c r="P102" s="33">
        <v>154796.34972670811</v>
      </c>
      <c r="Q102" s="13">
        <f t="shared" si="6"/>
        <v>4993.4306363454225</v>
      </c>
      <c r="R102" s="36">
        <f>Q102*Curves!B93</f>
        <v>3002.2499761530098</v>
      </c>
      <c r="S102" s="36">
        <f t="shared" si="8"/>
        <v>93069.749260743309</v>
      </c>
      <c r="T102" s="36"/>
      <c r="U102" s="13"/>
      <c r="V102" s="8"/>
    </row>
    <row r="103" spans="1:22" x14ac:dyDescent="0.25">
      <c r="A103">
        <f t="shared" si="10"/>
        <v>31</v>
      </c>
      <c r="B103" s="6">
        <v>39691</v>
      </c>
      <c r="C103" s="10">
        <v>39661</v>
      </c>
      <c r="D103" s="11"/>
      <c r="E103" s="7">
        <v>314283.49792998313</v>
      </c>
      <c r="F103" s="7">
        <f t="shared" si="9"/>
        <v>10138.177352580102</v>
      </c>
      <c r="G103" s="7">
        <f>F103*Curves!B94</f>
        <v>6060.1047562928388</v>
      </c>
      <c r="H103" s="7">
        <f t="shared" si="7"/>
        <v>187863.24744507801</v>
      </c>
      <c r="I103" s="7"/>
      <c r="J103" s="7"/>
      <c r="K103" s="8"/>
      <c r="M103" s="9">
        <v>39691</v>
      </c>
      <c r="N103" s="10">
        <v>39661</v>
      </c>
      <c r="O103" s="12"/>
      <c r="P103" s="33">
        <v>154796.34972670811</v>
      </c>
      <c r="Q103" s="13">
        <f t="shared" si="6"/>
        <v>4993.4306363454225</v>
      </c>
      <c r="R103" s="36">
        <f>Q103*Curves!B94</f>
        <v>2984.8277157860248</v>
      </c>
      <c r="S103" s="36">
        <f t="shared" si="8"/>
        <v>92529.659189366765</v>
      </c>
      <c r="T103" s="36"/>
      <c r="U103" s="13"/>
      <c r="V103" s="8"/>
    </row>
    <row r="104" spans="1:22" x14ac:dyDescent="0.25">
      <c r="A104">
        <f t="shared" si="10"/>
        <v>30</v>
      </c>
      <c r="B104" s="6">
        <v>39721</v>
      </c>
      <c r="C104" s="10">
        <v>39692</v>
      </c>
      <c r="D104" s="11"/>
      <c r="E104" s="7">
        <v>314283.49792998313</v>
      </c>
      <c r="F104" s="7">
        <f t="shared" si="9"/>
        <v>10476.116597666105</v>
      </c>
      <c r="G104" s="7">
        <f>F104*Curves!B95</f>
        <v>6225.7411838365006</v>
      </c>
      <c r="H104" s="7">
        <f t="shared" si="7"/>
        <v>186772.235515095</v>
      </c>
      <c r="I104" s="7"/>
      <c r="J104" s="7"/>
      <c r="K104" s="8"/>
      <c r="M104" s="9">
        <v>39721</v>
      </c>
      <c r="N104" s="10">
        <v>39692</v>
      </c>
      <c r="O104" s="12"/>
      <c r="P104" s="33">
        <v>154796.34972670811</v>
      </c>
      <c r="Q104" s="13">
        <f t="shared" si="6"/>
        <v>5159.8783242236041</v>
      </c>
      <c r="R104" s="36">
        <f>Q104*Curves!B95</f>
        <v>3066.4098368149926</v>
      </c>
      <c r="S104" s="36">
        <f t="shared" si="8"/>
        <v>91992.295104449775</v>
      </c>
      <c r="T104" s="36"/>
      <c r="U104" s="13"/>
      <c r="V104" s="8"/>
    </row>
    <row r="105" spans="1:22" x14ac:dyDescent="0.25">
      <c r="A105">
        <f t="shared" si="10"/>
        <v>31</v>
      </c>
      <c r="B105" s="6">
        <v>39752</v>
      </c>
      <c r="C105" s="10">
        <v>39722</v>
      </c>
      <c r="D105" s="11"/>
      <c r="E105" s="7">
        <v>314283.49792998313</v>
      </c>
      <c r="F105" s="7">
        <f t="shared" si="9"/>
        <v>10138.177352580102</v>
      </c>
      <c r="G105" s="7">
        <f>F105*Curves!B96</f>
        <v>5991.0214841234292</v>
      </c>
      <c r="H105" s="7">
        <f t="shared" si="7"/>
        <v>185721.66600782631</v>
      </c>
      <c r="I105" s="7"/>
      <c r="J105" s="7"/>
      <c r="K105" s="8"/>
      <c r="M105" s="9">
        <v>39752</v>
      </c>
      <c r="N105" s="10">
        <v>39722</v>
      </c>
      <c r="O105" s="12"/>
      <c r="P105" s="33">
        <v>154796.34972670811</v>
      </c>
      <c r="Q105" s="13">
        <f t="shared" si="6"/>
        <v>4993.4306363454225</v>
      </c>
      <c r="R105" s="36">
        <f>Q105*Curves!B96</f>
        <v>2950.8016265085539</v>
      </c>
      <c r="S105" s="36">
        <f t="shared" si="8"/>
        <v>91474.850421765164</v>
      </c>
      <c r="T105" s="36"/>
      <c r="U105" s="13"/>
      <c r="V105" s="8"/>
    </row>
    <row r="106" spans="1:22" x14ac:dyDescent="0.25">
      <c r="A106">
        <f t="shared" si="10"/>
        <v>30</v>
      </c>
      <c r="B106" s="6">
        <v>39782</v>
      </c>
      <c r="C106" s="10">
        <v>39753</v>
      </c>
      <c r="D106" s="11"/>
      <c r="E106" s="7">
        <v>314283.49792998313</v>
      </c>
      <c r="F106" s="7">
        <f t="shared" si="9"/>
        <v>10476.116597666105</v>
      </c>
      <c r="G106" s="7">
        <f>F106*Curves!B97</f>
        <v>6154.7159713070932</v>
      </c>
      <c r="H106" s="7">
        <f t="shared" si="7"/>
        <v>184641.47913921281</v>
      </c>
      <c r="I106" s="7"/>
      <c r="J106" s="7"/>
      <c r="K106" s="8"/>
      <c r="M106" s="9">
        <v>39782</v>
      </c>
      <c r="N106" s="10">
        <v>39753</v>
      </c>
      <c r="O106" s="12"/>
      <c r="P106" s="33">
        <v>154796.34972670811</v>
      </c>
      <c r="Q106" s="13">
        <f t="shared" si="6"/>
        <v>5159.8783242236041</v>
      </c>
      <c r="R106" s="36">
        <f>Q106*Curves!B97</f>
        <v>3031.4272694497622</v>
      </c>
      <c r="S106" s="36">
        <f t="shared" si="8"/>
        <v>90942.818083492864</v>
      </c>
      <c r="T106" s="36"/>
      <c r="U106" s="13"/>
      <c r="V106" s="8"/>
    </row>
    <row r="107" spans="1:22" x14ac:dyDescent="0.25">
      <c r="A107">
        <f t="shared" si="10"/>
        <v>31</v>
      </c>
      <c r="B107" s="6">
        <v>39813</v>
      </c>
      <c r="C107" s="10">
        <v>39783</v>
      </c>
      <c r="D107" s="11"/>
      <c r="E107" s="7">
        <v>314283.49792998313</v>
      </c>
      <c r="F107" s="7">
        <f t="shared" si="9"/>
        <v>10138.177352580102</v>
      </c>
      <c r="G107" s="7">
        <f>F107*Curves!B98</f>
        <v>5922.6239855942486</v>
      </c>
      <c r="H107" s="7">
        <f t="shared" si="7"/>
        <v>183601.3435534217</v>
      </c>
      <c r="I107" s="7"/>
      <c r="J107" s="7"/>
      <c r="K107" s="8"/>
      <c r="M107" s="9">
        <v>39813</v>
      </c>
      <c r="N107" s="10">
        <v>39783</v>
      </c>
      <c r="O107" s="12"/>
      <c r="P107" s="33">
        <v>154796.34972670811</v>
      </c>
      <c r="Q107" s="13">
        <f t="shared" ref="Q107:Q138" si="11">P107/A107</f>
        <v>4993.4306363454225</v>
      </c>
      <c r="R107" s="36">
        <f>Q107*Curves!B98</f>
        <v>2917.113306337465</v>
      </c>
      <c r="S107" s="36">
        <f t="shared" si="8"/>
        <v>90430.512496461422</v>
      </c>
      <c r="T107" s="36"/>
      <c r="U107" s="13"/>
      <c r="V107" s="8"/>
    </row>
    <row r="108" spans="1:22" x14ac:dyDescent="0.25">
      <c r="A108">
        <f t="shared" si="10"/>
        <v>31</v>
      </c>
      <c r="B108" s="6">
        <v>39844</v>
      </c>
      <c r="C108" s="10">
        <v>39814</v>
      </c>
      <c r="D108" s="11"/>
      <c r="E108" s="7">
        <v>307604.87165469414</v>
      </c>
      <c r="F108" s="7">
        <f t="shared" si="9"/>
        <v>9922.7377953127143</v>
      </c>
      <c r="G108" s="7">
        <f>F108*Curves!B99</f>
        <v>5763.0010706579087</v>
      </c>
      <c r="H108" s="7">
        <f t="shared" si="7"/>
        <v>178653.03319039516</v>
      </c>
      <c r="I108" s="7"/>
      <c r="J108" s="7"/>
      <c r="K108" s="8"/>
      <c r="M108" s="9">
        <v>39844</v>
      </c>
      <c r="N108" s="10">
        <v>39814</v>
      </c>
      <c r="O108" s="12"/>
      <c r="P108" s="33">
        <v>151506.8770836553</v>
      </c>
      <c r="Q108" s="13">
        <f t="shared" si="11"/>
        <v>4887.3186156017837</v>
      </c>
      <c r="R108" s="36">
        <f>Q108*Curves!B99</f>
        <v>2838.4930646524022</v>
      </c>
      <c r="S108" s="36">
        <f t="shared" si="8"/>
        <v>87993.285004224468</v>
      </c>
      <c r="T108" s="36"/>
      <c r="U108" s="13"/>
      <c r="V108" s="8"/>
    </row>
    <row r="109" spans="1:22" x14ac:dyDescent="0.25">
      <c r="A109">
        <f t="shared" si="10"/>
        <v>28</v>
      </c>
      <c r="B109" s="6">
        <v>39872</v>
      </c>
      <c r="C109" s="10">
        <v>39845</v>
      </c>
      <c r="D109" s="11"/>
      <c r="E109" s="7">
        <v>307604.87165469414</v>
      </c>
      <c r="F109" s="7">
        <f t="shared" si="9"/>
        <v>10985.888273381934</v>
      </c>
      <c r="G109" s="7">
        <f>F109*Curves!B100</f>
        <v>6343.2721389628405</v>
      </c>
      <c r="H109" s="7">
        <f t="shared" si="7"/>
        <v>177611.61989095953</v>
      </c>
      <c r="I109" s="7"/>
      <c r="J109" s="7"/>
      <c r="K109" s="8"/>
      <c r="M109" s="9">
        <v>39872</v>
      </c>
      <c r="N109" s="10">
        <v>39845</v>
      </c>
      <c r="O109" s="12"/>
      <c r="P109" s="33">
        <v>151506.8770836553</v>
      </c>
      <c r="Q109" s="13">
        <f t="shared" si="11"/>
        <v>5410.9598958448323</v>
      </c>
      <c r="R109" s="36">
        <f>Q109*Curves!B100</f>
        <v>3124.298217698115</v>
      </c>
      <c r="S109" s="36">
        <f t="shared" si="8"/>
        <v>87480.350095547212</v>
      </c>
      <c r="T109" s="36"/>
      <c r="U109" s="13"/>
      <c r="V109" s="8"/>
    </row>
    <row r="110" spans="1:22" x14ac:dyDescent="0.25">
      <c r="A110">
        <f t="shared" si="10"/>
        <v>31</v>
      </c>
      <c r="B110" s="6">
        <v>39903</v>
      </c>
      <c r="C110" s="10">
        <v>39873</v>
      </c>
      <c r="D110" s="11"/>
      <c r="E110" s="7">
        <v>307604.87165469414</v>
      </c>
      <c r="F110" s="7">
        <f t="shared" si="9"/>
        <v>9922.7377953127143</v>
      </c>
      <c r="G110" s="7">
        <f>F110*Curves!B101</f>
        <v>5699.2107619595181</v>
      </c>
      <c r="H110" s="7">
        <f t="shared" si="7"/>
        <v>176675.53362074506</v>
      </c>
      <c r="I110" s="7"/>
      <c r="J110" s="7"/>
      <c r="K110" s="8"/>
      <c r="M110" s="9">
        <v>39903</v>
      </c>
      <c r="N110" s="10">
        <v>39873</v>
      </c>
      <c r="O110" s="12"/>
      <c r="P110" s="33">
        <v>151506.8770836553</v>
      </c>
      <c r="Q110" s="13">
        <f t="shared" si="11"/>
        <v>4887.3186156017837</v>
      </c>
      <c r="R110" s="36">
        <f>Q110*Curves!B101</f>
        <v>2807.0739573830456</v>
      </c>
      <c r="S110" s="36">
        <f t="shared" si="8"/>
        <v>87019.292678874408</v>
      </c>
      <c r="T110" s="36"/>
      <c r="U110" s="13"/>
      <c r="V110" s="8"/>
    </row>
    <row r="111" spans="1:22" x14ac:dyDescent="0.25">
      <c r="A111">
        <f t="shared" si="10"/>
        <v>30</v>
      </c>
      <c r="B111" s="6">
        <v>39933</v>
      </c>
      <c r="C111" s="10">
        <v>39904</v>
      </c>
      <c r="D111" s="11"/>
      <c r="E111" s="7">
        <v>307604.87165469414</v>
      </c>
      <c r="F111" s="7">
        <f t="shared" si="9"/>
        <v>10253.495721823138</v>
      </c>
      <c r="G111" s="7">
        <f>F111*Curves!B102</f>
        <v>5854.8054837916752</v>
      </c>
      <c r="H111" s="7">
        <f t="shared" si="7"/>
        <v>175644.16451375026</v>
      </c>
      <c r="I111" s="7"/>
      <c r="J111" s="7"/>
      <c r="K111" s="8"/>
      <c r="M111" s="9">
        <v>39933</v>
      </c>
      <c r="N111" s="10">
        <v>39904</v>
      </c>
      <c r="O111" s="12"/>
      <c r="P111" s="33">
        <v>151506.8770836553</v>
      </c>
      <c r="Q111" s="13">
        <f t="shared" si="11"/>
        <v>5050.2292361218433</v>
      </c>
      <c r="R111" s="36">
        <f>Q111*Curves!B102</f>
        <v>2883.7101636585862</v>
      </c>
      <c r="S111" s="36">
        <f t="shared" si="8"/>
        <v>86511.304909757586</v>
      </c>
      <c r="T111" s="36"/>
      <c r="U111" s="13"/>
      <c r="V111" s="8"/>
    </row>
    <row r="112" spans="1:22" x14ac:dyDescent="0.25">
      <c r="A112">
        <f t="shared" si="10"/>
        <v>31</v>
      </c>
      <c r="B112" s="6">
        <v>39964</v>
      </c>
      <c r="C112" s="10">
        <v>39934</v>
      </c>
      <c r="D112" s="11"/>
      <c r="E112" s="7">
        <v>307604.87165469414</v>
      </c>
      <c r="F112" s="7">
        <f t="shared" si="9"/>
        <v>9922.7377953127143</v>
      </c>
      <c r="G112" s="7">
        <f>F112*Curves!B103</f>
        <v>5633.9051789872383</v>
      </c>
      <c r="H112" s="7">
        <f t="shared" si="7"/>
        <v>174651.06054860438</v>
      </c>
      <c r="I112" s="7"/>
      <c r="J112" s="7"/>
      <c r="K112" s="8"/>
      <c r="M112" s="9">
        <v>39964</v>
      </c>
      <c r="N112" s="10">
        <v>39934</v>
      </c>
      <c r="O112" s="12"/>
      <c r="P112" s="33">
        <v>151506.8770836553</v>
      </c>
      <c r="Q112" s="13">
        <f t="shared" si="11"/>
        <v>4887.3186156017837</v>
      </c>
      <c r="R112" s="36">
        <f>Q112*Curves!B103</f>
        <v>2774.9085209937139</v>
      </c>
      <c r="S112" s="36">
        <f t="shared" si="8"/>
        <v>86022.164150805125</v>
      </c>
      <c r="T112" s="36"/>
      <c r="U112" s="13"/>
      <c r="V112" s="8"/>
    </row>
    <row r="113" spans="1:22" x14ac:dyDescent="0.25">
      <c r="A113">
        <f t="shared" si="10"/>
        <v>30</v>
      </c>
      <c r="B113" s="6">
        <v>39994</v>
      </c>
      <c r="C113" s="10">
        <v>39965</v>
      </c>
      <c r="D113" s="11"/>
      <c r="E113" s="7">
        <v>307604.87165469414</v>
      </c>
      <c r="F113" s="7">
        <f t="shared" si="9"/>
        <v>10253.495721823138</v>
      </c>
      <c r="G113" s="7">
        <f>F113*Curves!B104</f>
        <v>5787.666460489736</v>
      </c>
      <c r="H113" s="7">
        <f t="shared" si="7"/>
        <v>173629.99381469208</v>
      </c>
      <c r="I113" s="7"/>
      <c r="J113" s="7"/>
      <c r="K113" s="8"/>
      <c r="M113" s="9">
        <v>39994</v>
      </c>
      <c r="N113" s="10">
        <v>39965</v>
      </c>
      <c r="O113" s="12"/>
      <c r="P113" s="33">
        <v>151506.8770836553</v>
      </c>
      <c r="Q113" s="13">
        <f t="shared" si="11"/>
        <v>5050.2292361218433</v>
      </c>
      <c r="R113" s="36">
        <f>Q113*Curves!B104</f>
        <v>2850.6416894949443</v>
      </c>
      <c r="S113" s="36">
        <f t="shared" si="8"/>
        <v>85519.250684848332</v>
      </c>
      <c r="T113" s="36"/>
      <c r="U113" s="13"/>
      <c r="V113" s="8"/>
    </row>
    <row r="114" spans="1:22" x14ac:dyDescent="0.25">
      <c r="A114">
        <f t="shared" si="10"/>
        <v>31</v>
      </c>
      <c r="B114" s="6">
        <v>40025</v>
      </c>
      <c r="C114" s="10">
        <v>39995</v>
      </c>
      <c r="D114" s="11"/>
      <c r="E114" s="7">
        <v>301117.92995649826</v>
      </c>
      <c r="F114" s="7">
        <f t="shared" si="9"/>
        <v>9713.4816114999448</v>
      </c>
      <c r="G114" s="7">
        <f>F114*Curves!B105</f>
        <v>5451.8047715150969</v>
      </c>
      <c r="H114" s="7">
        <f t="shared" si="7"/>
        <v>169005.947916968</v>
      </c>
      <c r="I114" s="7"/>
      <c r="J114" s="7"/>
      <c r="K114" s="8"/>
      <c r="M114" s="9">
        <v>40025</v>
      </c>
      <c r="N114" s="10">
        <v>39995</v>
      </c>
      <c r="O114" s="12"/>
      <c r="P114" s="33">
        <v>148311.81624723048</v>
      </c>
      <c r="Q114" s="13">
        <f t="shared" si="11"/>
        <v>4784.2521370074346</v>
      </c>
      <c r="R114" s="36">
        <f>Q114*Curves!B105</f>
        <v>2685.2172755223605</v>
      </c>
      <c r="S114" s="36">
        <f t="shared" si="8"/>
        <v>83241.735541193179</v>
      </c>
      <c r="T114" s="36"/>
      <c r="U114" s="13"/>
      <c r="V114" s="8"/>
    </row>
    <row r="115" spans="1:22" x14ac:dyDescent="0.25">
      <c r="A115">
        <f t="shared" si="10"/>
        <v>31</v>
      </c>
      <c r="B115" s="6">
        <v>40056</v>
      </c>
      <c r="C115" s="10">
        <v>40026</v>
      </c>
      <c r="D115" s="11"/>
      <c r="E115" s="7">
        <v>301117.92995649826</v>
      </c>
      <c r="F115" s="7">
        <f t="shared" si="9"/>
        <v>9713.4816114999448</v>
      </c>
      <c r="G115" s="7">
        <f>F115*Curves!B106</f>
        <v>5419.8844394243652</v>
      </c>
      <c r="H115" s="7">
        <f t="shared" si="7"/>
        <v>168016.41762215531</v>
      </c>
      <c r="I115" s="7"/>
      <c r="J115" s="7"/>
      <c r="K115" s="8"/>
      <c r="M115" s="9">
        <v>40056</v>
      </c>
      <c r="N115" s="10">
        <v>40026</v>
      </c>
      <c r="O115" s="12"/>
      <c r="P115" s="33">
        <v>148311.81624723048</v>
      </c>
      <c r="Q115" s="13">
        <f t="shared" si="11"/>
        <v>4784.2521370074346</v>
      </c>
      <c r="R115" s="36">
        <f>Q115*Curves!B106</f>
        <v>2669.4953209105079</v>
      </c>
      <c r="S115" s="36">
        <f t="shared" si="8"/>
        <v>82754.354948225751</v>
      </c>
      <c r="T115" s="36"/>
      <c r="U115" s="13"/>
      <c r="V115" s="8"/>
    </row>
    <row r="116" spans="1:22" x14ac:dyDescent="0.25">
      <c r="A116">
        <f t="shared" si="10"/>
        <v>30</v>
      </c>
      <c r="B116" s="6">
        <v>40086</v>
      </c>
      <c r="C116" s="10">
        <v>40057</v>
      </c>
      <c r="D116" s="11"/>
      <c r="E116" s="7">
        <v>301117.92995649826</v>
      </c>
      <c r="F116" s="7">
        <f t="shared" si="9"/>
        <v>10037.264331883276</v>
      </c>
      <c r="G116" s="7">
        <f>F116*Curves!B107</f>
        <v>5567.7313346125356</v>
      </c>
      <c r="H116" s="7">
        <f t="shared" si="7"/>
        <v>167031.94003837608</v>
      </c>
      <c r="I116" s="7"/>
      <c r="J116" s="7"/>
      <c r="K116" s="8"/>
      <c r="M116" s="9">
        <v>40086</v>
      </c>
      <c r="N116" s="10">
        <v>40057</v>
      </c>
      <c r="O116" s="12"/>
      <c r="P116" s="33">
        <v>148311.81624723048</v>
      </c>
      <c r="Q116" s="13">
        <f t="shared" si="11"/>
        <v>4943.7272082410163</v>
      </c>
      <c r="R116" s="36">
        <f>Q116*Curves!B107</f>
        <v>2742.3154334658757</v>
      </c>
      <c r="S116" s="36">
        <f t="shared" si="8"/>
        <v>82269.463003976271</v>
      </c>
      <c r="T116" s="36"/>
      <c r="U116" s="13"/>
      <c r="V116" s="8"/>
    </row>
    <row r="117" spans="1:22" x14ac:dyDescent="0.25">
      <c r="A117">
        <f t="shared" si="10"/>
        <v>31</v>
      </c>
      <c r="B117" s="6">
        <v>40117</v>
      </c>
      <c r="C117" s="10">
        <v>40087</v>
      </c>
      <c r="D117" s="11"/>
      <c r="E117" s="7">
        <v>301117.92995649826</v>
      </c>
      <c r="F117" s="7">
        <f t="shared" si="9"/>
        <v>9713.4816114999448</v>
      </c>
      <c r="G117" s="7">
        <f>F117*Curves!B108</f>
        <v>5357.5487413054825</v>
      </c>
      <c r="H117" s="7">
        <f t="shared" si="7"/>
        <v>166084.01098046996</v>
      </c>
      <c r="I117" s="7"/>
      <c r="J117" s="7"/>
      <c r="K117" s="8"/>
      <c r="M117" s="9">
        <v>40117</v>
      </c>
      <c r="N117" s="10">
        <v>40087</v>
      </c>
      <c r="O117" s="12"/>
      <c r="P117" s="33">
        <v>148311.81624723048</v>
      </c>
      <c r="Q117" s="13">
        <f t="shared" si="11"/>
        <v>4784.2521370074346</v>
      </c>
      <c r="R117" s="36">
        <f>Q117*Curves!B108</f>
        <v>2638.7926636280731</v>
      </c>
      <c r="S117" s="36">
        <f t="shared" si="8"/>
        <v>81802.572572470264</v>
      </c>
      <c r="T117" s="36"/>
      <c r="U117" s="13"/>
      <c r="V117" s="8"/>
    </row>
    <row r="118" spans="1:22" x14ac:dyDescent="0.25">
      <c r="A118">
        <f t="shared" si="10"/>
        <v>30</v>
      </c>
      <c r="B118" s="6">
        <v>40147</v>
      </c>
      <c r="C118" s="10">
        <v>40118</v>
      </c>
      <c r="D118" s="11"/>
      <c r="E118" s="7">
        <v>301117.92995649826</v>
      </c>
      <c r="F118" s="7">
        <f t="shared" si="9"/>
        <v>10037.264331883276</v>
      </c>
      <c r="G118" s="7">
        <f>F118*Curves!B109</f>
        <v>5503.6471635430044</v>
      </c>
      <c r="H118" s="7">
        <f t="shared" si="7"/>
        <v>165109.41490629013</v>
      </c>
      <c r="I118" s="7"/>
      <c r="J118" s="7"/>
      <c r="K118" s="8"/>
      <c r="M118" s="9">
        <v>40147</v>
      </c>
      <c r="N118" s="10">
        <v>40118</v>
      </c>
      <c r="O118" s="12"/>
      <c r="P118" s="33">
        <v>148311.81624723048</v>
      </c>
      <c r="Q118" s="13">
        <f t="shared" si="11"/>
        <v>4943.7272082410163</v>
      </c>
      <c r="R118" s="36">
        <f>Q118*Curves!B109</f>
        <v>2710.7515880137184</v>
      </c>
      <c r="S118" s="36">
        <f t="shared" si="8"/>
        <v>81322.547640411547</v>
      </c>
      <c r="T118" s="36"/>
      <c r="U118" s="13"/>
      <c r="V118" s="8"/>
    </row>
    <row r="119" spans="1:22" x14ac:dyDescent="0.25">
      <c r="A119">
        <f t="shared" si="10"/>
        <v>31</v>
      </c>
      <c r="B119" s="6">
        <v>40178</v>
      </c>
      <c r="C119" s="10">
        <v>40148</v>
      </c>
      <c r="D119" s="11"/>
      <c r="E119" s="7">
        <v>301117.92995649826</v>
      </c>
      <c r="F119" s="7">
        <f t="shared" si="9"/>
        <v>9713.4816114999448</v>
      </c>
      <c r="G119" s="7">
        <f>F119*Curves!B110</f>
        <v>5295.8390202663595</v>
      </c>
      <c r="H119" s="7">
        <f t="shared" si="7"/>
        <v>164171.00962825713</v>
      </c>
      <c r="I119" s="7"/>
      <c r="J119" s="7"/>
      <c r="K119" s="8"/>
      <c r="M119" s="9">
        <v>40178</v>
      </c>
      <c r="N119" s="10">
        <v>40148</v>
      </c>
      <c r="O119" s="12"/>
      <c r="P119" s="33">
        <v>148311.81624723048</v>
      </c>
      <c r="Q119" s="13">
        <f t="shared" si="11"/>
        <v>4784.2521370074346</v>
      </c>
      <c r="R119" s="36">
        <f>Q119*Curves!B110</f>
        <v>2608.3983234147736</v>
      </c>
      <c r="S119" s="36">
        <f t="shared" si="8"/>
        <v>80860.34802585798</v>
      </c>
      <c r="T119" s="36"/>
      <c r="U119" s="13"/>
      <c r="V119" s="8"/>
    </row>
    <row r="120" spans="1:22" x14ac:dyDescent="0.25">
      <c r="A120">
        <f t="shared" si="10"/>
        <v>31</v>
      </c>
      <c r="B120" s="6">
        <v>40209</v>
      </c>
      <c r="C120" s="10">
        <v>40179</v>
      </c>
      <c r="D120" s="11"/>
      <c r="E120" s="7">
        <v>294789.99199381605</v>
      </c>
      <c r="F120" s="7">
        <f t="shared" si="9"/>
        <v>9509.3545804456789</v>
      </c>
      <c r="G120" s="7">
        <f>F120*Curves!B111</f>
        <v>5154.0795490471155</v>
      </c>
      <c r="H120" s="7">
        <f t="shared" si="7"/>
        <v>159776.46602046059</v>
      </c>
      <c r="I120" s="7"/>
      <c r="J120" s="7"/>
      <c r="K120" s="8"/>
      <c r="M120" s="9">
        <v>40209</v>
      </c>
      <c r="N120" s="10">
        <v>40179</v>
      </c>
      <c r="O120" s="12"/>
      <c r="P120" s="33">
        <v>145195.07068352134</v>
      </c>
      <c r="Q120" s="13">
        <f t="shared" si="11"/>
        <v>4683.7119575329461</v>
      </c>
      <c r="R120" s="36">
        <f>Q120*Curves!B111</f>
        <v>2538.5764943067884</v>
      </c>
      <c r="S120" s="36">
        <f t="shared" si="8"/>
        <v>78695.871323510437</v>
      </c>
      <c r="T120" s="36"/>
      <c r="U120" s="13"/>
      <c r="V120" s="8"/>
    </row>
    <row r="121" spans="1:22" x14ac:dyDescent="0.25">
      <c r="A121">
        <f t="shared" si="10"/>
        <v>28</v>
      </c>
      <c r="B121" s="6">
        <v>40237</v>
      </c>
      <c r="C121" s="10">
        <v>40210</v>
      </c>
      <c r="D121" s="11"/>
      <c r="E121" s="7">
        <v>294789.99199381605</v>
      </c>
      <c r="F121" s="7">
        <f t="shared" si="9"/>
        <v>10528.213999779144</v>
      </c>
      <c r="G121" s="7">
        <f>F121*Curves!B112</f>
        <v>5672.7425774394997</v>
      </c>
      <c r="H121" s="7">
        <f t="shared" si="7"/>
        <v>158836.79216830598</v>
      </c>
      <c r="I121" s="7"/>
      <c r="J121" s="7"/>
      <c r="K121" s="8"/>
      <c r="M121" s="9">
        <v>40237</v>
      </c>
      <c r="N121" s="10">
        <v>40210</v>
      </c>
      <c r="O121" s="12"/>
      <c r="P121" s="33">
        <v>145195.07068352134</v>
      </c>
      <c r="Q121" s="13">
        <f t="shared" si="11"/>
        <v>5185.5382386971905</v>
      </c>
      <c r="R121" s="36">
        <f>Q121*Curves!B112</f>
        <v>2794.0373888881122</v>
      </c>
      <c r="S121" s="36">
        <f t="shared" si="8"/>
        <v>78233.046888867146</v>
      </c>
      <c r="T121" s="36"/>
      <c r="U121" s="13"/>
      <c r="V121" s="8"/>
    </row>
    <row r="122" spans="1:22" x14ac:dyDescent="0.25">
      <c r="A122">
        <f t="shared" si="10"/>
        <v>31</v>
      </c>
      <c r="B122" s="6">
        <v>40268</v>
      </c>
      <c r="C122" s="10">
        <v>40238</v>
      </c>
      <c r="D122" s="11"/>
      <c r="E122" s="7">
        <v>294789.99199381605</v>
      </c>
      <c r="F122" s="7">
        <f t="shared" si="9"/>
        <v>9509.3545804456789</v>
      </c>
      <c r="G122" s="7">
        <f>F122*Curves!B113</f>
        <v>5096.5226802603438</v>
      </c>
      <c r="H122" s="7">
        <f t="shared" si="7"/>
        <v>157992.20308807064</v>
      </c>
      <c r="I122" s="7"/>
      <c r="J122" s="7"/>
      <c r="K122" s="8"/>
      <c r="M122" s="9">
        <v>40268</v>
      </c>
      <c r="N122" s="10">
        <v>40238</v>
      </c>
      <c r="O122" s="12"/>
      <c r="P122" s="33">
        <v>145195.07068352134</v>
      </c>
      <c r="Q122" s="13">
        <f t="shared" si="11"/>
        <v>4683.7119575329461</v>
      </c>
      <c r="R122" s="36">
        <f>Q122*Curves!B113</f>
        <v>2510.2275887849455</v>
      </c>
      <c r="S122" s="36">
        <f t="shared" si="8"/>
        <v>77817.055252333317</v>
      </c>
      <c r="T122" s="36"/>
      <c r="U122" s="13"/>
      <c r="V122" s="8"/>
    </row>
    <row r="123" spans="1:22" x14ac:dyDescent="0.25">
      <c r="A123">
        <f t="shared" si="10"/>
        <v>30</v>
      </c>
      <c r="B123" s="6">
        <v>40298</v>
      </c>
      <c r="C123" s="10">
        <v>40269</v>
      </c>
      <c r="D123" s="11"/>
      <c r="E123" s="7">
        <v>294789.99199381605</v>
      </c>
      <c r="F123" s="7">
        <f t="shared" si="9"/>
        <v>9826.3330664605346</v>
      </c>
      <c r="G123" s="7">
        <f>F123*Curves!B114</f>
        <v>5235.3898957715046</v>
      </c>
      <c r="H123" s="7">
        <f t="shared" si="7"/>
        <v>157061.69687314515</v>
      </c>
      <c r="I123" s="7"/>
      <c r="J123" s="7"/>
      <c r="K123" s="8"/>
      <c r="M123" s="9">
        <v>40298</v>
      </c>
      <c r="N123" s="10">
        <v>40269</v>
      </c>
      <c r="O123" s="12"/>
      <c r="P123" s="33">
        <v>145195.07068352134</v>
      </c>
      <c r="Q123" s="13">
        <f t="shared" si="11"/>
        <v>4839.8356894507115</v>
      </c>
      <c r="R123" s="36">
        <f>Q123*Curves!B114</f>
        <v>2578.6248740367114</v>
      </c>
      <c r="S123" s="36">
        <f t="shared" si="8"/>
        <v>77358.746221101348</v>
      </c>
      <c r="T123" s="36"/>
      <c r="U123" s="13"/>
      <c r="V123" s="8"/>
    </row>
    <row r="124" spans="1:22" x14ac:dyDescent="0.25">
      <c r="A124">
        <f t="shared" si="10"/>
        <v>31</v>
      </c>
      <c r="B124" s="6">
        <v>40329</v>
      </c>
      <c r="C124" s="10">
        <v>40299</v>
      </c>
      <c r="D124" s="11"/>
      <c r="E124" s="7">
        <v>294789.99199381605</v>
      </c>
      <c r="F124" s="7">
        <f t="shared" si="9"/>
        <v>9509.3545804456789</v>
      </c>
      <c r="G124" s="7">
        <f>F124*Curves!B115</f>
        <v>5037.6053468700939</v>
      </c>
      <c r="H124" s="7">
        <f t="shared" si="7"/>
        <v>156165.76575297292</v>
      </c>
      <c r="I124" s="7"/>
      <c r="J124" s="7"/>
      <c r="K124" s="8"/>
      <c r="M124" s="9">
        <v>40329</v>
      </c>
      <c r="N124" s="10">
        <v>40299</v>
      </c>
      <c r="O124" s="12"/>
      <c r="P124" s="33">
        <v>145195.07068352134</v>
      </c>
      <c r="Q124" s="13">
        <f t="shared" si="11"/>
        <v>4683.7119575329461</v>
      </c>
      <c r="R124" s="36">
        <f>Q124*Curves!B115</f>
        <v>2481.2086036822848</v>
      </c>
      <c r="S124" s="36">
        <f t="shared" si="8"/>
        <v>76917.466714150825</v>
      </c>
      <c r="T124" s="36"/>
      <c r="U124" s="13"/>
      <c r="V124" s="8"/>
    </row>
    <row r="125" spans="1:22" x14ac:dyDescent="0.25">
      <c r="A125">
        <f t="shared" si="10"/>
        <v>30</v>
      </c>
      <c r="B125" s="6">
        <v>40359</v>
      </c>
      <c r="C125" s="10">
        <v>40330</v>
      </c>
      <c r="D125" s="11"/>
      <c r="E125" s="7">
        <v>294789.99199381605</v>
      </c>
      <c r="F125" s="7">
        <f t="shared" si="9"/>
        <v>9826.3330664605346</v>
      </c>
      <c r="G125" s="7">
        <f>F125*Curves!B116</f>
        <v>5174.8220500861889</v>
      </c>
      <c r="H125" s="7">
        <f t="shared" si="7"/>
        <v>155244.66150258566</v>
      </c>
      <c r="I125" s="7"/>
      <c r="J125" s="7"/>
      <c r="K125" s="8"/>
      <c r="M125" s="9">
        <v>40359</v>
      </c>
      <c r="N125" s="10">
        <v>40330</v>
      </c>
      <c r="O125" s="12"/>
      <c r="P125" s="33">
        <v>145195.07068352134</v>
      </c>
      <c r="Q125" s="13">
        <f t="shared" si="11"/>
        <v>4839.8356894507115</v>
      </c>
      <c r="R125" s="36">
        <f>Q125*Curves!B116</f>
        <v>2548.7929500424516</v>
      </c>
      <c r="S125" s="36">
        <f t="shared" si="8"/>
        <v>76463.78850127355</v>
      </c>
      <c r="T125" s="36"/>
      <c r="U125" s="13"/>
      <c r="V125" s="8"/>
    </row>
    <row r="126" spans="1:22" x14ac:dyDescent="0.25">
      <c r="A126">
        <f t="shared" si="10"/>
        <v>31</v>
      </c>
      <c r="B126" s="6">
        <v>40390</v>
      </c>
      <c r="C126" s="10">
        <v>40360</v>
      </c>
      <c r="D126" s="11"/>
      <c r="E126" s="7">
        <v>288554.58129715029</v>
      </c>
      <c r="F126" s="7">
        <f t="shared" si="9"/>
        <v>9308.212299908073</v>
      </c>
      <c r="G126" s="7">
        <f>F126*Curves!B117</f>
        <v>4873.9615774013891</v>
      </c>
      <c r="H126" s="7">
        <f t="shared" si="7"/>
        <v>151092.80889944307</v>
      </c>
      <c r="I126" s="7"/>
      <c r="J126" s="7"/>
      <c r="K126" s="8"/>
      <c r="M126" s="9">
        <v>40390</v>
      </c>
      <c r="N126" s="10">
        <v>40360</v>
      </c>
      <c r="O126" s="12"/>
      <c r="P126" s="33">
        <v>142123.89825083522</v>
      </c>
      <c r="Q126" s="13">
        <f t="shared" si="11"/>
        <v>4584.6418790592006</v>
      </c>
      <c r="R126" s="36">
        <f>Q126*Curves!B117</f>
        <v>2400.6079411081469</v>
      </c>
      <c r="S126" s="36">
        <f t="shared" si="8"/>
        <v>74418.846174352555</v>
      </c>
      <c r="T126" s="36"/>
      <c r="U126" s="13"/>
      <c r="V126" s="8"/>
    </row>
    <row r="127" spans="1:22" x14ac:dyDescent="0.25">
      <c r="A127">
        <f t="shared" si="10"/>
        <v>31</v>
      </c>
      <c r="B127" s="6">
        <v>40421</v>
      </c>
      <c r="C127" s="10">
        <v>40391</v>
      </c>
      <c r="D127" s="11"/>
      <c r="E127" s="7">
        <v>288554.58129715029</v>
      </c>
      <c r="F127" s="7">
        <f t="shared" si="9"/>
        <v>9308.212299908073</v>
      </c>
      <c r="G127" s="7">
        <f>F127*Curves!B118</f>
        <v>4845.1714616690451</v>
      </c>
      <c r="H127" s="7">
        <f t="shared" si="7"/>
        <v>150200.31531174039</v>
      </c>
      <c r="I127" s="7"/>
      <c r="J127" s="7"/>
      <c r="K127" s="8"/>
      <c r="M127" s="9">
        <v>40421</v>
      </c>
      <c r="N127" s="10">
        <v>40391</v>
      </c>
      <c r="O127" s="12"/>
      <c r="P127" s="33">
        <v>142123.89825083522</v>
      </c>
      <c r="Q127" s="13">
        <f t="shared" si="11"/>
        <v>4584.6418790592006</v>
      </c>
      <c r="R127" s="36">
        <f>Q127*Curves!B118</f>
        <v>2386.4277348519176</v>
      </c>
      <c r="S127" s="36">
        <f t="shared" si="8"/>
        <v>73979.25978040944</v>
      </c>
      <c r="T127" s="36"/>
      <c r="U127" s="13"/>
      <c r="V127" s="8"/>
    </row>
    <row r="128" spans="1:22" x14ac:dyDescent="0.25">
      <c r="A128">
        <f t="shared" si="10"/>
        <v>30</v>
      </c>
      <c r="B128" s="6">
        <v>40451</v>
      </c>
      <c r="C128" s="10">
        <v>40422</v>
      </c>
      <c r="D128" s="11"/>
      <c r="E128" s="7">
        <v>288554.58129715029</v>
      </c>
      <c r="F128" s="7">
        <f t="shared" si="9"/>
        <v>9618.486043238343</v>
      </c>
      <c r="G128" s="7">
        <f>F128*Curves!B119</f>
        <v>4977.0810461302108</v>
      </c>
      <c r="H128" s="7">
        <f t="shared" si="7"/>
        <v>149312.43138390631</v>
      </c>
      <c r="I128" s="7"/>
      <c r="J128" s="7"/>
      <c r="K128" s="8"/>
      <c r="M128" s="9">
        <v>40451</v>
      </c>
      <c r="N128" s="10">
        <v>40422</v>
      </c>
      <c r="O128" s="12"/>
      <c r="P128" s="33">
        <v>142123.89825083522</v>
      </c>
      <c r="Q128" s="13">
        <f t="shared" si="11"/>
        <v>4737.4632750278406</v>
      </c>
      <c r="R128" s="36">
        <f>Q128*Curves!B119</f>
        <v>2451.3981271984621</v>
      </c>
      <c r="S128" s="36">
        <f t="shared" si="8"/>
        <v>73541.943815953869</v>
      </c>
      <c r="T128" s="36"/>
      <c r="U128" s="13"/>
      <c r="V128" s="8"/>
    </row>
    <row r="129" spans="1:22" x14ac:dyDescent="0.25">
      <c r="A129">
        <f t="shared" si="10"/>
        <v>31</v>
      </c>
      <c r="B129" s="6">
        <v>40482</v>
      </c>
      <c r="C129" s="10">
        <v>40452</v>
      </c>
      <c r="D129" s="11"/>
      <c r="E129" s="7">
        <v>288554.58129715029</v>
      </c>
      <c r="F129" s="7">
        <f t="shared" si="9"/>
        <v>9308.212299908073</v>
      </c>
      <c r="G129" s="7">
        <f>F129*Curves!B120</f>
        <v>4788.9535363033119</v>
      </c>
      <c r="H129" s="7">
        <f t="shared" si="7"/>
        <v>148457.55962540268</v>
      </c>
      <c r="I129" s="7"/>
      <c r="J129" s="7"/>
      <c r="K129" s="8"/>
      <c r="M129" s="9">
        <v>40482</v>
      </c>
      <c r="N129" s="10">
        <v>40452</v>
      </c>
      <c r="O129" s="12"/>
      <c r="P129" s="33">
        <v>142123.89825083522</v>
      </c>
      <c r="Q129" s="13">
        <f t="shared" si="11"/>
        <v>4584.6418790592006</v>
      </c>
      <c r="R129" s="36">
        <f>Q129*Curves!B120</f>
        <v>2358.7383089255122</v>
      </c>
      <c r="S129" s="36">
        <f t="shared" si="8"/>
        <v>73120.887576690875</v>
      </c>
      <c r="T129" s="36"/>
      <c r="U129" s="13"/>
      <c r="V129" s="8"/>
    </row>
    <row r="130" spans="1:22" x14ac:dyDescent="0.25">
      <c r="A130">
        <f t="shared" si="10"/>
        <v>30</v>
      </c>
      <c r="B130" s="6">
        <v>40512</v>
      </c>
      <c r="C130" s="10">
        <v>40483</v>
      </c>
      <c r="D130" s="11"/>
      <c r="E130" s="7">
        <v>288554.58129715029</v>
      </c>
      <c r="F130" s="7">
        <f t="shared" si="9"/>
        <v>9618.486043238343</v>
      </c>
      <c r="G130" s="7">
        <f>F130*Curves!B121</f>
        <v>4919.4655607394643</v>
      </c>
      <c r="H130" s="7">
        <f t="shared" si="7"/>
        <v>147583.96682218392</v>
      </c>
      <c r="I130" s="7"/>
      <c r="J130" s="7"/>
      <c r="K130" s="8"/>
      <c r="M130" s="9">
        <v>40512</v>
      </c>
      <c r="N130" s="10">
        <v>40483</v>
      </c>
      <c r="O130" s="12"/>
      <c r="P130" s="33">
        <v>142123.89825083522</v>
      </c>
      <c r="Q130" s="13">
        <f t="shared" si="11"/>
        <v>4737.4632750278406</v>
      </c>
      <c r="R130" s="36">
        <f>Q130*Curves!B121</f>
        <v>2423.0203508119753</v>
      </c>
      <c r="S130" s="36">
        <f t="shared" si="8"/>
        <v>72690.610524359261</v>
      </c>
      <c r="T130" s="36"/>
      <c r="U130" s="13"/>
      <c r="V130" s="8"/>
    </row>
    <row r="131" spans="1:22" x14ac:dyDescent="0.25">
      <c r="A131">
        <f t="shared" si="10"/>
        <v>31</v>
      </c>
      <c r="B131" s="6">
        <v>40543</v>
      </c>
      <c r="C131" s="10">
        <v>40513</v>
      </c>
      <c r="D131" s="11"/>
      <c r="E131" s="7">
        <v>288554.58129715029</v>
      </c>
      <c r="F131" s="7">
        <f t="shared" si="9"/>
        <v>9308.212299908073</v>
      </c>
      <c r="G131" s="7">
        <f>F131*Curves!B122</f>
        <v>4734.2086248038167</v>
      </c>
      <c r="H131" s="7">
        <f t="shared" si="7"/>
        <v>146760.46736891833</v>
      </c>
      <c r="I131" s="7"/>
      <c r="J131" s="7"/>
      <c r="K131" s="8"/>
      <c r="M131" s="9">
        <v>40543</v>
      </c>
      <c r="N131" s="10">
        <v>40513</v>
      </c>
      <c r="O131" s="12"/>
      <c r="P131" s="33">
        <v>142123.89825083522</v>
      </c>
      <c r="Q131" s="13">
        <f t="shared" si="11"/>
        <v>4584.6418790592006</v>
      </c>
      <c r="R131" s="36">
        <f>Q131*Curves!B122</f>
        <v>2331.7743972914323</v>
      </c>
      <c r="S131" s="36">
        <f t="shared" si="8"/>
        <v>72285.0063160344</v>
      </c>
      <c r="T131" s="36"/>
      <c r="U131" s="13"/>
      <c r="V131" s="8"/>
    </row>
    <row r="132" spans="1:22" x14ac:dyDescent="0.25">
      <c r="A132">
        <f t="shared" si="10"/>
        <v>31</v>
      </c>
      <c r="B132" s="6">
        <v>40574</v>
      </c>
      <c r="C132" s="10">
        <v>40544</v>
      </c>
      <c r="D132" s="11"/>
      <c r="E132" s="7">
        <v>282529.3958345601</v>
      </c>
      <c r="F132" s="7">
        <f t="shared" si="9"/>
        <v>9113.8514785341958</v>
      </c>
      <c r="G132" s="7">
        <f>F132*Curves!B123</f>
        <v>4608.6233145817378</v>
      </c>
      <c r="H132" s="7">
        <f t="shared" si="7"/>
        <v>142867.32275203388</v>
      </c>
      <c r="I132" s="7"/>
      <c r="J132" s="7"/>
      <c r="K132" s="8"/>
      <c r="M132" s="9">
        <v>40574</v>
      </c>
      <c r="N132" s="10">
        <v>40544</v>
      </c>
      <c r="O132" s="12"/>
      <c r="P132" s="33">
        <v>139156.26959015647</v>
      </c>
      <c r="Q132" s="13">
        <f t="shared" si="11"/>
        <v>4488.9119222631116</v>
      </c>
      <c r="R132" s="36">
        <f>Q132*Curves!B123</f>
        <v>2269.9189459880204</v>
      </c>
      <c r="S132" s="36">
        <f t="shared" si="8"/>
        <v>70367.487325628637</v>
      </c>
      <c r="T132" s="36"/>
      <c r="U132" s="13"/>
      <c r="V132" s="8"/>
    </row>
    <row r="133" spans="1:22" x14ac:dyDescent="0.25">
      <c r="A133">
        <f t="shared" si="10"/>
        <v>28</v>
      </c>
      <c r="B133" s="6">
        <v>40602</v>
      </c>
      <c r="C133" s="10">
        <v>40575</v>
      </c>
      <c r="D133" s="11"/>
      <c r="E133" s="7">
        <v>282529.3958345601</v>
      </c>
      <c r="F133" s="7">
        <f t="shared" si="9"/>
        <v>10090.335565520003</v>
      </c>
      <c r="G133" s="7">
        <f>F133*Curves!B124</f>
        <v>5072.9696695431412</v>
      </c>
      <c r="H133" s="7">
        <f t="shared" si="7"/>
        <v>142043.15074720795</v>
      </c>
      <c r="I133" s="7"/>
      <c r="J133" s="7"/>
      <c r="K133" s="8"/>
      <c r="M133" s="9">
        <v>40602</v>
      </c>
      <c r="N133" s="10">
        <v>40575</v>
      </c>
      <c r="O133" s="12"/>
      <c r="P133" s="33">
        <v>139156.26959015647</v>
      </c>
      <c r="Q133" s="13">
        <f t="shared" si="11"/>
        <v>4969.8667710770169</v>
      </c>
      <c r="R133" s="36">
        <f>Q133*Curves!B124</f>
        <v>2498.62685216304</v>
      </c>
      <c r="S133" s="36">
        <f t="shared" si="8"/>
        <v>69961.551860565116</v>
      </c>
      <c r="T133" s="36"/>
      <c r="U133" s="13"/>
      <c r="V133" s="8"/>
    </row>
    <row r="134" spans="1:22" x14ac:dyDescent="0.25">
      <c r="A134">
        <f t="shared" si="10"/>
        <v>31</v>
      </c>
      <c r="B134" s="6">
        <v>40633</v>
      </c>
      <c r="C134" s="10">
        <v>40603</v>
      </c>
      <c r="D134" s="11"/>
      <c r="E134" s="7">
        <v>282529.3958345601</v>
      </c>
      <c r="F134" s="7">
        <f t="shared" si="9"/>
        <v>9113.8514785341958</v>
      </c>
      <c r="G134" s="7">
        <f>F134*Curves!B125</f>
        <v>4558.1487542703035</v>
      </c>
      <c r="H134" s="7">
        <f t="shared" si="7"/>
        <v>141302.6113823794</v>
      </c>
      <c r="I134" s="7"/>
      <c r="J134" s="7"/>
      <c r="K134" s="8"/>
      <c r="M134" s="9">
        <v>40633</v>
      </c>
      <c r="N134" s="10">
        <v>40603</v>
      </c>
      <c r="O134" s="12"/>
      <c r="P134" s="33">
        <v>139156.26959015647</v>
      </c>
      <c r="Q134" s="13">
        <f t="shared" si="11"/>
        <v>4488.9119222631116</v>
      </c>
      <c r="R134" s="36">
        <f>Q134*Curves!B125</f>
        <v>2245.0583416555228</v>
      </c>
      <c r="S134" s="36">
        <f t="shared" si="8"/>
        <v>69596.808591321213</v>
      </c>
      <c r="T134" s="36"/>
      <c r="U134" s="13"/>
      <c r="V134" s="8"/>
    </row>
    <row r="135" spans="1:22" x14ac:dyDescent="0.25">
      <c r="A135">
        <f t="shared" si="10"/>
        <v>30</v>
      </c>
      <c r="B135" s="6">
        <v>40663</v>
      </c>
      <c r="C135" s="10">
        <v>40634</v>
      </c>
      <c r="D135" s="11"/>
      <c r="E135" s="7">
        <v>282529.3958345601</v>
      </c>
      <c r="F135" s="7">
        <f t="shared" si="9"/>
        <v>9417.6465278186697</v>
      </c>
      <c r="G135" s="7">
        <f>F135*Curves!B126</f>
        <v>4682.8998780947868</v>
      </c>
      <c r="H135" s="7">
        <f t="shared" si="7"/>
        <v>140486.9963428436</v>
      </c>
      <c r="I135" s="7"/>
      <c r="J135" s="7"/>
      <c r="K135" s="8"/>
      <c r="M135" s="9">
        <v>40663</v>
      </c>
      <c r="N135" s="10">
        <v>40634</v>
      </c>
      <c r="O135" s="12"/>
      <c r="P135" s="33">
        <v>139156.26959015647</v>
      </c>
      <c r="Q135" s="13">
        <f t="shared" si="11"/>
        <v>4638.5423196718821</v>
      </c>
      <c r="R135" s="36">
        <f>Q135*Curves!B126</f>
        <v>2306.5029250317607</v>
      </c>
      <c r="S135" s="36">
        <f t="shared" si="8"/>
        <v>69195.087750952822</v>
      </c>
      <c r="T135" s="36"/>
      <c r="U135" s="13"/>
      <c r="V135" s="8"/>
    </row>
    <row r="136" spans="1:22" x14ac:dyDescent="0.25">
      <c r="A136">
        <f t="shared" si="10"/>
        <v>31</v>
      </c>
      <c r="B136" s="6">
        <v>40694</v>
      </c>
      <c r="C136" s="10">
        <v>40664</v>
      </c>
      <c r="D136" s="11"/>
      <c r="E136" s="7">
        <v>282529.3958345601</v>
      </c>
      <c r="F136" s="7">
        <f t="shared" si="9"/>
        <v>9113.8514785341958</v>
      </c>
      <c r="G136" s="7">
        <f>F136*Curves!B127</f>
        <v>4506.5142142645163</v>
      </c>
      <c r="H136" s="7">
        <f t="shared" si="7"/>
        <v>139701.9406422</v>
      </c>
      <c r="I136" s="7"/>
      <c r="J136" s="7"/>
      <c r="K136" s="8"/>
      <c r="M136" s="9">
        <v>40694</v>
      </c>
      <c r="N136" s="10">
        <v>40664</v>
      </c>
      <c r="O136" s="12"/>
      <c r="P136" s="33">
        <v>139156.26959015647</v>
      </c>
      <c r="Q136" s="13">
        <f t="shared" si="11"/>
        <v>4488.9119222631116</v>
      </c>
      <c r="R136" s="36">
        <f>Q136*Curves!B127</f>
        <v>2219.6264040407323</v>
      </c>
      <c r="S136" s="36">
        <f t="shared" si="8"/>
        <v>68808.418525262707</v>
      </c>
      <c r="T136" s="36"/>
      <c r="U136" s="13"/>
      <c r="V136" s="8"/>
    </row>
    <row r="137" spans="1:22" x14ac:dyDescent="0.25">
      <c r="A137">
        <f t="shared" si="10"/>
        <v>30</v>
      </c>
      <c r="B137" s="6">
        <v>40724</v>
      </c>
      <c r="C137" s="10">
        <v>40695</v>
      </c>
      <c r="D137" s="11"/>
      <c r="E137" s="7">
        <v>282529.3958345601</v>
      </c>
      <c r="F137" s="7">
        <f t="shared" si="9"/>
        <v>9417.6465278186697</v>
      </c>
      <c r="G137" s="7">
        <f>F137*Curves!B128</f>
        <v>4629.8361640204421</v>
      </c>
      <c r="H137" s="7">
        <f t="shared" si="7"/>
        <v>138895.08492061327</v>
      </c>
      <c r="I137" s="7"/>
      <c r="J137" s="7"/>
      <c r="K137" s="8"/>
      <c r="M137" s="9">
        <v>40724</v>
      </c>
      <c r="N137" s="10">
        <v>40695</v>
      </c>
      <c r="O137" s="12"/>
      <c r="P137" s="33">
        <v>139156.26959015647</v>
      </c>
      <c r="Q137" s="13">
        <f t="shared" si="11"/>
        <v>4638.5423196718821</v>
      </c>
      <c r="R137" s="36">
        <f>Q137*Curves!B128</f>
        <v>2280.3670658608144</v>
      </c>
      <c r="S137" s="36">
        <f t="shared" si="8"/>
        <v>68411.011975824425</v>
      </c>
      <c r="T137" s="36"/>
      <c r="U137" s="13"/>
      <c r="V137" s="8"/>
    </row>
    <row r="138" spans="1:22" x14ac:dyDescent="0.25">
      <c r="A138">
        <f t="shared" si="10"/>
        <v>31</v>
      </c>
      <c r="B138" s="6">
        <v>40755</v>
      </c>
      <c r="C138" s="10">
        <v>40725</v>
      </c>
      <c r="D138" s="11"/>
      <c r="E138" s="7">
        <v>276616.09971648076</v>
      </c>
      <c r="F138" s="7">
        <f t="shared" si="9"/>
        <v>8923.099990854218</v>
      </c>
      <c r="G138" s="7">
        <f>F138*Curves!B129</f>
        <v>4362.1827506725613</v>
      </c>
      <c r="H138" s="7">
        <f t="shared" si="7"/>
        <v>135227.66527084939</v>
      </c>
      <c r="I138" s="7"/>
      <c r="J138" s="7"/>
      <c r="K138" s="8"/>
      <c r="M138" s="9">
        <v>40755</v>
      </c>
      <c r="N138" s="10">
        <v>40725</v>
      </c>
      <c r="O138" s="12"/>
      <c r="P138" s="33">
        <v>136243.75060662485</v>
      </c>
      <c r="Q138" s="13">
        <f t="shared" si="11"/>
        <v>4394.9596969878985</v>
      </c>
      <c r="R138" s="36">
        <f>Q138*Curves!B129</f>
        <v>2148.5377727193213</v>
      </c>
      <c r="S138" s="36">
        <f t="shared" si="8"/>
        <v>66604.670954298956</v>
      </c>
      <c r="T138" s="36"/>
      <c r="U138" s="13"/>
      <c r="V138" s="8"/>
    </row>
    <row r="139" spans="1:22" x14ac:dyDescent="0.25">
      <c r="A139">
        <f t="shared" si="10"/>
        <v>31</v>
      </c>
      <c r="B139" s="6">
        <v>40786</v>
      </c>
      <c r="C139" s="10">
        <v>40756</v>
      </c>
      <c r="D139" s="11"/>
      <c r="E139" s="7">
        <v>276616.09971648076</v>
      </c>
      <c r="F139" s="7">
        <f t="shared" si="9"/>
        <v>8923.099990854218</v>
      </c>
      <c r="G139" s="7">
        <f>F139*Curves!B130</f>
        <v>4336.9737547410177</v>
      </c>
      <c r="H139" s="7">
        <f t="shared" si="7"/>
        <v>134446.18639697155</v>
      </c>
      <c r="I139" s="7"/>
      <c r="J139" s="7"/>
      <c r="K139" s="8"/>
      <c r="M139" s="9">
        <v>40786</v>
      </c>
      <c r="N139" s="10">
        <v>40756</v>
      </c>
      <c r="O139" s="12"/>
      <c r="P139" s="33">
        <v>136243.75060662485</v>
      </c>
      <c r="Q139" s="13">
        <f t="shared" ref="Q139:Q170" si="12">P139/A139</f>
        <v>4394.9596969878985</v>
      </c>
      <c r="R139" s="36">
        <f>Q139*Curves!B130</f>
        <v>2136.1214015888595</v>
      </c>
      <c r="S139" s="36">
        <f t="shared" si="8"/>
        <v>66219.763449254649</v>
      </c>
      <c r="T139" s="36"/>
      <c r="U139" s="13"/>
      <c r="V139" s="8"/>
    </row>
    <row r="140" spans="1:22" x14ac:dyDescent="0.25">
      <c r="A140">
        <f t="shared" si="10"/>
        <v>30</v>
      </c>
      <c r="B140" s="6">
        <v>40816</v>
      </c>
      <c r="C140" s="10">
        <v>40787</v>
      </c>
      <c r="D140" s="11"/>
      <c r="E140" s="7">
        <v>276616.09971648076</v>
      </c>
      <c r="F140" s="7">
        <f t="shared" si="9"/>
        <v>9220.5366572160256</v>
      </c>
      <c r="G140" s="7">
        <f>F140*Curves!B131</f>
        <v>4455.6329653105877</v>
      </c>
      <c r="H140" s="7">
        <f t="shared" ref="H140:H155" si="13">G140*A140</f>
        <v>133668.98895931762</v>
      </c>
      <c r="I140" s="7"/>
      <c r="J140" s="7"/>
      <c r="K140" s="8"/>
      <c r="M140" s="9">
        <v>40816</v>
      </c>
      <c r="N140" s="10">
        <v>40787</v>
      </c>
      <c r="O140" s="12"/>
      <c r="P140" s="33">
        <v>136243.75060662485</v>
      </c>
      <c r="Q140" s="13">
        <f t="shared" si="12"/>
        <v>4541.4583535541615</v>
      </c>
      <c r="R140" s="36">
        <f>Q140*Curves!B131</f>
        <v>2194.5654903768564</v>
      </c>
      <c r="S140" s="36">
        <f t="shared" ref="S140:S155" si="14">R140*A140</f>
        <v>65836.964711305685</v>
      </c>
      <c r="T140" s="36"/>
      <c r="U140" s="13"/>
      <c r="V140" s="8"/>
    </row>
    <row r="141" spans="1:22" x14ac:dyDescent="0.25">
      <c r="A141">
        <f t="shared" si="10"/>
        <v>31</v>
      </c>
      <c r="B141" s="6">
        <v>40847</v>
      </c>
      <c r="C141" s="10">
        <v>40817</v>
      </c>
      <c r="D141" s="11"/>
      <c r="E141" s="7">
        <v>276616.09971648076</v>
      </c>
      <c r="F141" s="7">
        <f t="shared" ref="F141:F155" si="15">E141/A141</f>
        <v>8923.099990854218</v>
      </c>
      <c r="G141" s="7">
        <f>F141*Curves!B132</f>
        <v>4287.7715534484241</v>
      </c>
      <c r="H141" s="7">
        <f t="shared" si="13"/>
        <v>132920.91815690114</v>
      </c>
      <c r="I141" s="7"/>
      <c r="J141" s="7"/>
      <c r="K141" s="8"/>
      <c r="M141" s="9">
        <v>40847</v>
      </c>
      <c r="N141" s="10">
        <v>40817</v>
      </c>
      <c r="O141" s="12"/>
      <c r="P141" s="33">
        <v>136243.75060662485</v>
      </c>
      <c r="Q141" s="13">
        <f t="shared" si="12"/>
        <v>4394.9596969878985</v>
      </c>
      <c r="R141" s="36">
        <f>Q141*Curves!B132</f>
        <v>2111.887481549224</v>
      </c>
      <c r="S141" s="36">
        <f t="shared" si="14"/>
        <v>65468.511928025946</v>
      </c>
      <c r="T141" s="36"/>
      <c r="U141" s="13"/>
      <c r="V141" s="8"/>
    </row>
    <row r="142" spans="1:22" x14ac:dyDescent="0.25">
      <c r="A142">
        <f t="shared" ref="A142:A155" si="16">B142-B141</f>
        <v>30</v>
      </c>
      <c r="B142" s="6">
        <v>40877</v>
      </c>
      <c r="C142" s="10">
        <v>40848</v>
      </c>
      <c r="D142" s="11"/>
      <c r="E142" s="7">
        <v>276616.09971648076</v>
      </c>
      <c r="F142" s="7">
        <f t="shared" si="15"/>
        <v>9220.5366572160256</v>
      </c>
      <c r="G142" s="7">
        <f>F142*Curves!B133</f>
        <v>4405.0693755081902</v>
      </c>
      <c r="H142" s="7">
        <f t="shared" si="13"/>
        <v>132152.08126524571</v>
      </c>
      <c r="I142" s="7"/>
      <c r="J142" s="7"/>
      <c r="K142" s="8"/>
      <c r="M142" s="9">
        <v>40877</v>
      </c>
      <c r="N142" s="10">
        <v>40848</v>
      </c>
      <c r="O142" s="12"/>
      <c r="P142" s="33">
        <v>136243.75060662485</v>
      </c>
      <c r="Q142" s="13">
        <f t="shared" si="12"/>
        <v>4541.4583535541615</v>
      </c>
      <c r="R142" s="36">
        <f>Q142*Curves!B133</f>
        <v>2169.6610356980636</v>
      </c>
      <c r="S142" s="36">
        <f t="shared" si="14"/>
        <v>65089.831070941909</v>
      </c>
      <c r="T142" s="36"/>
      <c r="U142" s="13"/>
      <c r="V142" s="8"/>
    </row>
    <row r="143" spans="1:22" x14ac:dyDescent="0.25">
      <c r="A143">
        <f t="shared" si="16"/>
        <v>31</v>
      </c>
      <c r="B143" s="6">
        <v>40908</v>
      </c>
      <c r="C143" s="10">
        <v>40878</v>
      </c>
      <c r="D143" s="11"/>
      <c r="E143" s="7">
        <v>276616.09971648076</v>
      </c>
      <c r="F143" s="7">
        <f t="shared" si="15"/>
        <v>8923.099990854218</v>
      </c>
      <c r="G143" s="7">
        <f>F143*Curves!B134</f>
        <v>4239.0987204953308</v>
      </c>
      <c r="H143" s="7">
        <f t="shared" si="13"/>
        <v>131412.06033535526</v>
      </c>
      <c r="I143" s="7"/>
      <c r="J143" s="7"/>
      <c r="K143" s="8"/>
      <c r="M143" s="9">
        <v>40908</v>
      </c>
      <c r="N143" s="10">
        <v>40878</v>
      </c>
      <c r="O143" s="12"/>
      <c r="P143" s="33">
        <v>136243.75060662485</v>
      </c>
      <c r="Q143" s="13">
        <f t="shared" si="12"/>
        <v>4394.9596969878985</v>
      </c>
      <c r="R143" s="36">
        <f>Q143*Curves!B134</f>
        <v>2087.914295169342</v>
      </c>
      <c r="S143" s="36">
        <f t="shared" si="14"/>
        <v>64725.343150249602</v>
      </c>
      <c r="T143" s="36"/>
      <c r="U143" s="13"/>
      <c r="V143" s="8"/>
    </row>
    <row r="144" spans="1:22" x14ac:dyDescent="0.25">
      <c r="A144">
        <f t="shared" si="16"/>
        <v>31</v>
      </c>
      <c r="B144" s="6">
        <v>40939</v>
      </c>
      <c r="C144" s="10">
        <v>40909</v>
      </c>
      <c r="D144" s="11"/>
      <c r="E144" s="7">
        <v>267940.18703506043</v>
      </c>
      <c r="F144" s="7">
        <f t="shared" si="15"/>
        <v>8643.2318398406587</v>
      </c>
      <c r="G144" s="7">
        <f>F144*Curves!B135</f>
        <v>4082.3769894963348</v>
      </c>
      <c r="H144" s="7">
        <f t="shared" si="13"/>
        <v>126553.68667438638</v>
      </c>
      <c r="I144" s="7"/>
      <c r="J144" s="7"/>
      <c r="K144" s="8"/>
      <c r="M144" s="9">
        <v>40939</v>
      </c>
      <c r="N144" s="10">
        <v>40909</v>
      </c>
      <c r="O144" s="12"/>
      <c r="P144" s="33">
        <v>131970.53988294021</v>
      </c>
      <c r="Q144" s="13">
        <f t="shared" si="12"/>
        <v>4257.1141897722646</v>
      </c>
      <c r="R144" s="36">
        <f>Q144*Curves!B135</f>
        <v>2010.7229948265528</v>
      </c>
      <c r="S144" s="36">
        <f t="shared" si="14"/>
        <v>62332.412839623139</v>
      </c>
      <c r="T144" s="36"/>
      <c r="U144" s="13"/>
      <c r="V144" s="8"/>
    </row>
    <row r="145" spans="1:22" x14ac:dyDescent="0.25">
      <c r="A145">
        <f t="shared" si="16"/>
        <v>29</v>
      </c>
      <c r="B145" s="6">
        <v>40968</v>
      </c>
      <c r="C145" s="10">
        <v>40940</v>
      </c>
      <c r="D145" s="11"/>
      <c r="E145" s="7">
        <v>267940.18703506043</v>
      </c>
      <c r="F145" s="7">
        <f t="shared" si="15"/>
        <v>9239.3167943124281</v>
      </c>
      <c r="G145" s="7">
        <f>F145*Curves!B136</f>
        <v>4338.6559740408657</v>
      </c>
      <c r="H145" s="7">
        <f t="shared" si="13"/>
        <v>125821.0232471851</v>
      </c>
      <c r="I145" s="7"/>
      <c r="J145" s="7"/>
      <c r="K145" s="8"/>
      <c r="M145" s="9">
        <v>40968</v>
      </c>
      <c r="N145" s="10">
        <v>40940</v>
      </c>
      <c r="O145" s="12"/>
      <c r="P145" s="33">
        <v>131970.53988294021</v>
      </c>
      <c r="Q145" s="13">
        <f t="shared" si="12"/>
        <v>4550.7082718255242</v>
      </c>
      <c r="R145" s="36">
        <f>Q145*Curves!B136</f>
        <v>2136.9499573634116</v>
      </c>
      <c r="S145" s="36">
        <f t="shared" si="14"/>
        <v>61971.548763538936</v>
      </c>
      <c r="T145" s="36"/>
      <c r="U145" s="13"/>
      <c r="V145" s="8"/>
    </row>
    <row r="146" spans="1:22" x14ac:dyDescent="0.25">
      <c r="A146">
        <f t="shared" si="16"/>
        <v>31</v>
      </c>
      <c r="B146" s="6">
        <v>40999</v>
      </c>
      <c r="C146" s="10">
        <v>40969</v>
      </c>
      <c r="D146" s="11"/>
      <c r="E146" s="7">
        <v>267940.18703506043</v>
      </c>
      <c r="F146" s="7">
        <f t="shared" si="15"/>
        <v>8643.2318398406587</v>
      </c>
      <c r="G146" s="7">
        <f>F146*Curves!B137</f>
        <v>4036.7506442699632</v>
      </c>
      <c r="H146" s="7">
        <f t="shared" si="13"/>
        <v>125139.26997236886</v>
      </c>
      <c r="I146" s="7"/>
      <c r="J146" s="7"/>
      <c r="K146" s="8"/>
      <c r="M146" s="9">
        <v>40999</v>
      </c>
      <c r="N146" s="10">
        <v>40969</v>
      </c>
      <c r="O146" s="12"/>
      <c r="P146" s="33">
        <v>131970.53988294021</v>
      </c>
      <c r="Q146" s="13">
        <f t="shared" si="12"/>
        <v>4257.1141897722646</v>
      </c>
      <c r="R146" s="36">
        <f>Q146*Curves!B137</f>
        <v>1988.2503173269968</v>
      </c>
      <c r="S146" s="36">
        <f t="shared" si="14"/>
        <v>61635.759837136902</v>
      </c>
      <c r="T146" s="36"/>
      <c r="U146" s="13"/>
      <c r="V146" s="8"/>
    </row>
    <row r="147" spans="1:22" x14ac:dyDescent="0.25">
      <c r="A147">
        <f t="shared" si="16"/>
        <v>30</v>
      </c>
      <c r="B147" s="6">
        <v>41029</v>
      </c>
      <c r="C147" s="10">
        <v>41000</v>
      </c>
      <c r="D147" s="11"/>
      <c r="E147" s="7">
        <v>267940.18703506043</v>
      </c>
      <c r="F147" s="7">
        <f t="shared" si="15"/>
        <v>8931.3395678353481</v>
      </c>
      <c r="G147" s="7">
        <f>F147*Curves!B138</f>
        <v>4147.1457424804785</v>
      </c>
      <c r="H147" s="7">
        <f t="shared" si="13"/>
        <v>124414.37227441436</v>
      </c>
      <c r="I147" s="7"/>
      <c r="J147" s="7"/>
      <c r="K147" s="8"/>
      <c r="M147" s="9">
        <v>41029</v>
      </c>
      <c r="N147" s="10">
        <v>41000</v>
      </c>
      <c r="O147" s="12"/>
      <c r="P147" s="33">
        <v>131970.53988294021</v>
      </c>
      <c r="Q147" s="13">
        <f t="shared" si="12"/>
        <v>4399.0179960980067</v>
      </c>
      <c r="R147" s="36">
        <f>Q147*Curves!B138</f>
        <v>2042.6240224157577</v>
      </c>
      <c r="S147" s="36">
        <f t="shared" si="14"/>
        <v>61278.720672472729</v>
      </c>
      <c r="T147" s="36"/>
      <c r="U147" s="13"/>
      <c r="V147" s="8"/>
    </row>
    <row r="148" spans="1:22" x14ac:dyDescent="0.25">
      <c r="A148">
        <f t="shared" si="16"/>
        <v>31</v>
      </c>
      <c r="B148" s="6">
        <v>41060</v>
      </c>
      <c r="C148" s="10">
        <v>41030</v>
      </c>
      <c r="D148" s="11"/>
      <c r="E148" s="7">
        <v>267940.18703506043</v>
      </c>
      <c r="F148" s="7">
        <f t="shared" si="15"/>
        <v>8643.2318398406587</v>
      </c>
      <c r="G148" s="7">
        <f>F148*Curves!B139</f>
        <v>3990.8596750313177</v>
      </c>
      <c r="H148" s="7">
        <f t="shared" si="13"/>
        <v>123716.64992597085</v>
      </c>
      <c r="I148" s="7"/>
      <c r="J148" s="7"/>
      <c r="K148" s="8"/>
      <c r="M148" s="9">
        <v>41060</v>
      </c>
      <c r="N148" s="10">
        <v>41030</v>
      </c>
      <c r="O148" s="12"/>
      <c r="P148" s="33">
        <v>131970.53988294021</v>
      </c>
      <c r="Q148" s="13">
        <f t="shared" si="12"/>
        <v>4257.1141897722646</v>
      </c>
      <c r="R148" s="36">
        <f>Q148*Curves!B139</f>
        <v>1965.6473026273654</v>
      </c>
      <c r="S148" s="36">
        <f t="shared" si="14"/>
        <v>60935.066381448327</v>
      </c>
      <c r="T148" s="36"/>
      <c r="U148" s="13"/>
      <c r="V148" s="8"/>
    </row>
    <row r="149" spans="1:22" x14ac:dyDescent="0.25">
      <c r="A149">
        <f t="shared" si="16"/>
        <v>30</v>
      </c>
      <c r="B149" s="6">
        <v>41090</v>
      </c>
      <c r="C149" s="10">
        <v>41061</v>
      </c>
      <c r="D149" s="11"/>
      <c r="E149" s="7">
        <v>267940.18703506043</v>
      </c>
      <c r="F149" s="7">
        <f t="shared" si="15"/>
        <v>8931.3395678353481</v>
      </c>
      <c r="G149" s="7">
        <f>F149*Curves!B140</f>
        <v>4099.9856034593704</v>
      </c>
      <c r="H149" s="7">
        <f t="shared" si="13"/>
        <v>122999.56810378112</v>
      </c>
      <c r="I149" s="7"/>
      <c r="J149" s="7"/>
      <c r="K149" s="8"/>
      <c r="M149" s="9">
        <v>41090</v>
      </c>
      <c r="N149" s="10">
        <v>41061</v>
      </c>
      <c r="O149" s="12"/>
      <c r="P149" s="33">
        <v>131970.53988294021</v>
      </c>
      <c r="Q149" s="13">
        <f t="shared" si="12"/>
        <v>4399.0179960980067</v>
      </c>
      <c r="R149" s="36">
        <f>Q149*Curves!B140</f>
        <v>2019.3958942411821</v>
      </c>
      <c r="S149" s="36">
        <f t="shared" si="14"/>
        <v>60581.876827235465</v>
      </c>
      <c r="T149" s="36"/>
      <c r="U149" s="13"/>
      <c r="V149" s="8"/>
    </row>
    <row r="150" spans="1:22" x14ac:dyDescent="0.25">
      <c r="A150">
        <f t="shared" si="16"/>
        <v>31</v>
      </c>
      <c r="B150" s="6">
        <v>41121</v>
      </c>
      <c r="C150" s="10">
        <v>41091</v>
      </c>
      <c r="D150" s="11"/>
      <c r="E150" s="7">
        <v>267940.18703506043</v>
      </c>
      <c r="F150" s="7">
        <f t="shared" si="15"/>
        <v>8643.2318398406587</v>
      </c>
      <c r="G150" s="7">
        <f>F150*Curves!B141</f>
        <v>3945.4635837671731</v>
      </c>
      <c r="H150" s="7">
        <f t="shared" si="13"/>
        <v>122309.37109678237</v>
      </c>
      <c r="I150" s="7"/>
      <c r="J150" s="7"/>
      <c r="K150" s="8"/>
      <c r="M150" s="9">
        <v>41121</v>
      </c>
      <c r="N150" s="10">
        <v>41091</v>
      </c>
      <c r="O150" s="12"/>
      <c r="P150" s="33">
        <v>131970.53988294021</v>
      </c>
      <c r="Q150" s="13">
        <f t="shared" si="12"/>
        <v>4257.1141897722646</v>
      </c>
      <c r="R150" s="36">
        <f>Q150*Curves!B141</f>
        <v>1943.2880337957718</v>
      </c>
      <c r="S150" s="36">
        <f t="shared" si="14"/>
        <v>60241.929047668928</v>
      </c>
      <c r="T150" s="36"/>
      <c r="U150" s="13"/>
      <c r="V150" s="8"/>
    </row>
    <row r="151" spans="1:22" x14ac:dyDescent="0.25">
      <c r="A151">
        <f t="shared" si="16"/>
        <v>31</v>
      </c>
      <c r="B151" s="6">
        <v>41152</v>
      </c>
      <c r="C151" s="10">
        <v>41122</v>
      </c>
      <c r="D151" s="11"/>
      <c r="E151" s="7">
        <v>267940.18703506043</v>
      </c>
      <c r="F151" s="7">
        <f t="shared" si="15"/>
        <v>8643.2318398406587</v>
      </c>
      <c r="G151" s="7">
        <f>F151*Curves!B142</f>
        <v>3922.5814825456027</v>
      </c>
      <c r="H151" s="7">
        <f t="shared" si="13"/>
        <v>121600.02595891368</v>
      </c>
      <c r="I151" s="7"/>
      <c r="J151" s="7"/>
      <c r="K151" s="8"/>
      <c r="M151" s="9">
        <v>41152</v>
      </c>
      <c r="N151" s="10">
        <v>41122</v>
      </c>
      <c r="O151" s="12"/>
      <c r="P151" s="33">
        <v>131970.53988294021</v>
      </c>
      <c r="Q151" s="13">
        <f t="shared" si="12"/>
        <v>4257.1141897722646</v>
      </c>
      <c r="R151" s="36">
        <f>Q151*Curves!B142</f>
        <v>1932.0177451344011</v>
      </c>
      <c r="S151" s="36">
        <f t="shared" si="14"/>
        <v>59892.550099166438</v>
      </c>
      <c r="T151" s="36"/>
      <c r="U151" s="13"/>
      <c r="V151" s="8"/>
    </row>
    <row r="152" spans="1:22" x14ac:dyDescent="0.25">
      <c r="A152">
        <f t="shared" si="16"/>
        <v>30</v>
      </c>
      <c r="B152" s="6">
        <v>41182</v>
      </c>
      <c r="C152" s="10">
        <v>41153</v>
      </c>
      <c r="D152" s="11"/>
      <c r="E152" s="7">
        <v>267940.18703506043</v>
      </c>
      <c r="F152" s="7">
        <f t="shared" si="15"/>
        <v>8931.3395678353481</v>
      </c>
      <c r="G152" s="7">
        <f>F152*Curves!B143</f>
        <v>4029.8194156221743</v>
      </c>
      <c r="H152" s="7">
        <f t="shared" si="13"/>
        <v>120894.58246866523</v>
      </c>
      <c r="I152" s="7"/>
      <c r="J152" s="7"/>
      <c r="K152" s="8"/>
      <c r="M152" s="9">
        <v>41182</v>
      </c>
      <c r="N152" s="10">
        <v>41153</v>
      </c>
      <c r="O152" s="12"/>
      <c r="P152" s="33">
        <v>131970.53988294021</v>
      </c>
      <c r="Q152" s="13">
        <f t="shared" si="12"/>
        <v>4399.0179960980067</v>
      </c>
      <c r="R152" s="36">
        <f>Q152*Curves!B143</f>
        <v>1984.8364285900259</v>
      </c>
      <c r="S152" s="36">
        <f t="shared" si="14"/>
        <v>59545.09285770078</v>
      </c>
      <c r="T152" s="36"/>
      <c r="U152" s="13"/>
      <c r="V152" s="8"/>
    </row>
    <row r="153" spans="1:22" x14ac:dyDescent="0.25">
      <c r="A153">
        <f t="shared" si="16"/>
        <v>31</v>
      </c>
      <c r="B153" s="6">
        <v>41213</v>
      </c>
      <c r="C153" s="10">
        <v>41183</v>
      </c>
      <c r="D153" s="11"/>
      <c r="E153" s="7">
        <v>267940.18703506043</v>
      </c>
      <c r="F153" s="7">
        <f t="shared" si="15"/>
        <v>8643.2318398406587</v>
      </c>
      <c r="G153" s="7">
        <f>F153*Curves!B144</f>
        <v>3877.9222940643162</v>
      </c>
      <c r="H153" s="7">
        <f t="shared" si="13"/>
        <v>120215.5911159938</v>
      </c>
      <c r="I153" s="7"/>
      <c r="J153" s="7"/>
      <c r="K153" s="8"/>
      <c r="M153" s="9">
        <v>41213</v>
      </c>
      <c r="N153" s="10">
        <v>41183</v>
      </c>
      <c r="O153" s="12"/>
      <c r="P153" s="33">
        <v>131970.53988294021</v>
      </c>
      <c r="Q153" s="13">
        <f t="shared" si="12"/>
        <v>4257.1141897722646</v>
      </c>
      <c r="R153" s="36">
        <f>Q153*Curves!B144</f>
        <v>1910.021428419738</v>
      </c>
      <c r="S153" s="36">
        <f t="shared" si="14"/>
        <v>59210.664281011879</v>
      </c>
      <c r="T153" s="36"/>
      <c r="U153" s="13"/>
      <c r="V153" s="8"/>
    </row>
    <row r="154" spans="1:22" x14ac:dyDescent="0.25">
      <c r="A154">
        <f t="shared" si="16"/>
        <v>30</v>
      </c>
      <c r="B154" s="6">
        <v>41243</v>
      </c>
      <c r="C154" s="10">
        <v>41214</v>
      </c>
      <c r="D154" s="11"/>
      <c r="E154" s="7">
        <v>267940.18703506043</v>
      </c>
      <c r="F154" s="7">
        <f t="shared" si="15"/>
        <v>8931.3395678353481</v>
      </c>
      <c r="G154" s="7">
        <f>F154*Curves!B145</f>
        <v>3983.9255426213308</v>
      </c>
      <c r="H154" s="7">
        <f t="shared" si="13"/>
        <v>119517.76627863993</v>
      </c>
      <c r="I154" s="7"/>
      <c r="J154" s="7"/>
      <c r="K154" s="8"/>
      <c r="M154" s="9">
        <v>41243</v>
      </c>
      <c r="N154" s="10">
        <v>41214</v>
      </c>
      <c r="O154" s="12"/>
      <c r="P154" s="33">
        <v>131970.53988294021</v>
      </c>
      <c r="Q154" s="13">
        <f t="shared" si="12"/>
        <v>4399.0179960980067</v>
      </c>
      <c r="R154" s="36">
        <f>Q154*Curves!B145</f>
        <v>1962.2319836791628</v>
      </c>
      <c r="S154" s="36">
        <f t="shared" si="14"/>
        <v>58866.959510374887</v>
      </c>
      <c r="T154" s="36"/>
      <c r="U154" s="13"/>
      <c r="V154" s="8"/>
    </row>
    <row r="155" spans="1:22" x14ac:dyDescent="0.25">
      <c r="A155">
        <f t="shared" si="16"/>
        <v>31</v>
      </c>
      <c r="B155" s="14">
        <v>41274</v>
      </c>
      <c r="C155" s="15">
        <v>41244</v>
      </c>
      <c r="D155" s="16"/>
      <c r="E155" s="17">
        <v>267940.18703506043</v>
      </c>
      <c r="F155" s="7">
        <f t="shared" si="15"/>
        <v>8643.2318398406587</v>
      </c>
      <c r="G155" s="7">
        <f>F155*Curves!B146</f>
        <v>3833.7454937238576</v>
      </c>
      <c r="H155" s="7">
        <f t="shared" si="13"/>
        <v>118846.11030543959</v>
      </c>
      <c r="I155" s="7"/>
      <c r="J155" s="7"/>
      <c r="K155" s="18"/>
      <c r="M155" s="19">
        <v>41274</v>
      </c>
      <c r="N155" s="15">
        <v>41244</v>
      </c>
      <c r="O155" s="20"/>
      <c r="P155" s="34">
        <v>131970.53988294021</v>
      </c>
      <c r="Q155" s="21">
        <f t="shared" si="12"/>
        <v>4257.1141897722646</v>
      </c>
      <c r="R155" s="36">
        <f>Q155*Curves!B146</f>
        <v>1888.2627058639896</v>
      </c>
      <c r="S155" s="36">
        <f t="shared" si="14"/>
        <v>58536.143881783675</v>
      </c>
      <c r="T155" s="36"/>
      <c r="U155" s="13"/>
      <c r="V155" s="18"/>
    </row>
    <row r="156" spans="1:22" x14ac:dyDescent="0.25">
      <c r="D156" s="22"/>
      <c r="M156" s="2"/>
    </row>
  </sheetData>
  <mergeCells count="5">
    <mergeCell ref="A5:C5"/>
    <mergeCell ref="A1:C1"/>
    <mergeCell ref="A2:C2"/>
    <mergeCell ref="A3:C3"/>
    <mergeCell ref="A4:C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F14" sqref="F14"/>
    </sheetView>
  </sheetViews>
  <sheetFormatPr defaultRowHeight="13.2" x14ac:dyDescent="0.25"/>
  <cols>
    <col min="1" max="1" width="13" customWidth="1"/>
    <col min="2" max="2" width="17" customWidth="1"/>
  </cols>
  <sheetData>
    <row r="1" spans="1:2" x14ac:dyDescent="0.25">
      <c r="B1" t="s">
        <v>12</v>
      </c>
    </row>
    <row r="2" spans="1:2" x14ac:dyDescent="0.25">
      <c r="A2" s="30">
        <v>36861</v>
      </c>
      <c r="B2">
        <v>0.99288807566440451</v>
      </c>
    </row>
    <row r="3" spans="1:2" x14ac:dyDescent="0.25">
      <c r="A3" s="30">
        <v>36892</v>
      </c>
      <c r="B3">
        <v>0.98723852710145354</v>
      </c>
    </row>
    <row r="4" spans="1:2" x14ac:dyDescent="0.25">
      <c r="A4" s="30">
        <v>36923</v>
      </c>
      <c r="B4">
        <v>0.98143234825455217</v>
      </c>
    </row>
    <row r="5" spans="1:2" x14ac:dyDescent="0.25">
      <c r="A5" s="30">
        <v>36951</v>
      </c>
      <c r="B5">
        <v>0.97652470660897017</v>
      </c>
    </row>
    <row r="6" spans="1:2" x14ac:dyDescent="0.25">
      <c r="A6" s="30">
        <v>36982</v>
      </c>
      <c r="B6">
        <v>0.97116527873717418</v>
      </c>
    </row>
    <row r="7" spans="1:2" x14ac:dyDescent="0.25">
      <c r="A7" s="30">
        <v>37012</v>
      </c>
      <c r="B7">
        <v>0.96599625511703424</v>
      </c>
    </row>
    <row r="8" spans="1:2" x14ac:dyDescent="0.25">
      <c r="A8" s="30">
        <v>37043</v>
      </c>
      <c r="B8">
        <v>0.96073143490687807</v>
      </c>
    </row>
    <row r="9" spans="1:2" x14ac:dyDescent="0.25">
      <c r="A9" s="30">
        <v>37073</v>
      </c>
      <c r="B9">
        <v>0.95569102818319929</v>
      </c>
    </row>
    <row r="10" spans="1:2" x14ac:dyDescent="0.25">
      <c r="A10" s="30">
        <v>37104</v>
      </c>
      <c r="B10">
        <v>0.9505141169918947</v>
      </c>
    </row>
    <row r="11" spans="1:2" x14ac:dyDescent="0.25">
      <c r="A11" s="30">
        <v>37135</v>
      </c>
      <c r="B11">
        <v>0.94539971059670136</v>
      </c>
    </row>
    <row r="12" spans="1:2" x14ac:dyDescent="0.25">
      <c r="A12" s="30">
        <v>37165</v>
      </c>
      <c r="B12">
        <v>0.94048624469351183</v>
      </c>
    </row>
    <row r="13" spans="1:2" x14ac:dyDescent="0.25">
      <c r="A13" s="30">
        <v>37196</v>
      </c>
      <c r="B13">
        <v>0.93542469993082356</v>
      </c>
    </row>
    <row r="14" spans="1:2" x14ac:dyDescent="0.25">
      <c r="A14" s="30">
        <v>37226</v>
      </c>
      <c r="B14">
        <v>0.93057428286734123</v>
      </c>
    </row>
    <row r="15" spans="1:2" x14ac:dyDescent="0.25">
      <c r="A15" s="30">
        <v>37257</v>
      </c>
      <c r="B15">
        <v>0.92556599175200671</v>
      </c>
    </row>
    <row r="16" spans="1:2" x14ac:dyDescent="0.25">
      <c r="A16" s="30">
        <v>37288</v>
      </c>
      <c r="B16">
        <v>0.92053442915233341</v>
      </c>
    </row>
    <row r="17" spans="1:2" x14ac:dyDescent="0.25">
      <c r="A17" s="30">
        <v>37316</v>
      </c>
      <c r="B17">
        <v>0.91601972430766609</v>
      </c>
    </row>
    <row r="18" spans="1:2" x14ac:dyDescent="0.25">
      <c r="A18" s="30">
        <v>37347</v>
      </c>
      <c r="B18">
        <v>0.9110651745941637</v>
      </c>
    </row>
    <row r="19" spans="1:2" x14ac:dyDescent="0.25">
      <c r="A19" s="30">
        <v>37377</v>
      </c>
      <c r="B19">
        <v>0.90632151407903738</v>
      </c>
    </row>
    <row r="20" spans="1:2" x14ac:dyDescent="0.25">
      <c r="A20" s="30">
        <v>37408</v>
      </c>
      <c r="B20">
        <v>0.90145612518059182</v>
      </c>
    </row>
    <row r="21" spans="1:2" x14ac:dyDescent="0.25">
      <c r="A21" s="30">
        <v>37438</v>
      </c>
      <c r="B21">
        <v>0.89676452378341953</v>
      </c>
    </row>
    <row r="22" spans="1:2" x14ac:dyDescent="0.25">
      <c r="A22" s="30">
        <v>37469</v>
      </c>
      <c r="B22">
        <v>0.89191960738441234</v>
      </c>
    </row>
    <row r="23" spans="1:2" x14ac:dyDescent="0.25">
      <c r="A23" s="30">
        <v>37500</v>
      </c>
      <c r="B23">
        <v>0.88710649221099502</v>
      </c>
    </row>
    <row r="24" spans="1:2" x14ac:dyDescent="0.25">
      <c r="A24" s="30">
        <v>37530</v>
      </c>
      <c r="B24">
        <v>0.88246849999445753</v>
      </c>
    </row>
    <row r="25" spans="1:2" x14ac:dyDescent="0.25">
      <c r="A25" s="30">
        <v>37561</v>
      </c>
      <c r="B25">
        <v>0.87769077214997937</v>
      </c>
    </row>
    <row r="26" spans="1:2" x14ac:dyDescent="0.25">
      <c r="A26" s="30">
        <v>37591</v>
      </c>
      <c r="B26">
        <v>0.87309499043284222</v>
      </c>
    </row>
    <row r="27" spans="1:2" x14ac:dyDescent="0.25">
      <c r="A27" s="30">
        <v>37622</v>
      </c>
      <c r="B27">
        <v>0.86834655554696927</v>
      </c>
    </row>
    <row r="28" spans="1:2" x14ac:dyDescent="0.25">
      <c r="A28" s="30">
        <v>37653</v>
      </c>
      <c r="B28">
        <v>0.86358995037558983</v>
      </c>
    </row>
    <row r="29" spans="1:2" x14ac:dyDescent="0.25">
      <c r="A29" s="30">
        <v>37681</v>
      </c>
      <c r="B29">
        <v>0.85931480972147323</v>
      </c>
    </row>
    <row r="30" spans="1:2" x14ac:dyDescent="0.25">
      <c r="A30" s="30">
        <v>37712</v>
      </c>
      <c r="B30">
        <v>0.8546224050454222</v>
      </c>
    </row>
    <row r="31" spans="1:2" x14ac:dyDescent="0.25">
      <c r="A31" s="30">
        <v>37742</v>
      </c>
      <c r="B31">
        <v>0.85012918325925246</v>
      </c>
    </row>
    <row r="32" spans="1:2" x14ac:dyDescent="0.25">
      <c r="A32" s="30">
        <v>37773</v>
      </c>
      <c r="B32">
        <v>0.84551239017566837</v>
      </c>
    </row>
    <row r="33" spans="1:2" x14ac:dyDescent="0.25">
      <c r="A33" s="30">
        <v>37803</v>
      </c>
      <c r="B33">
        <v>0.84106363742705637</v>
      </c>
    </row>
    <row r="34" spans="1:2" x14ac:dyDescent="0.25">
      <c r="A34" s="30">
        <v>37834</v>
      </c>
      <c r="B34">
        <v>0.83648317668039462</v>
      </c>
    </row>
    <row r="35" spans="1:2" x14ac:dyDescent="0.25">
      <c r="A35" s="30">
        <v>37865</v>
      </c>
      <c r="B35">
        <v>0.83192810637516557</v>
      </c>
    </row>
    <row r="36" spans="1:2" x14ac:dyDescent="0.25">
      <c r="A36" s="30">
        <v>37895</v>
      </c>
      <c r="B36">
        <v>0.82753816393941082</v>
      </c>
    </row>
    <row r="37" spans="1:2" x14ac:dyDescent="0.25">
      <c r="A37" s="30">
        <v>37926</v>
      </c>
      <c r="B37">
        <v>0.8230187989468738</v>
      </c>
    </row>
    <row r="38" spans="1:2" x14ac:dyDescent="0.25">
      <c r="A38" s="30">
        <v>37956</v>
      </c>
      <c r="B38">
        <v>0.81866840931338636</v>
      </c>
    </row>
    <row r="39" spans="1:2" x14ac:dyDescent="0.25">
      <c r="A39" s="30">
        <v>37987</v>
      </c>
      <c r="B39">
        <v>0.81417323518571949</v>
      </c>
    </row>
    <row r="40" spans="1:2" x14ac:dyDescent="0.25">
      <c r="A40" s="30">
        <v>38018</v>
      </c>
      <c r="B40">
        <v>0.80967546133892188</v>
      </c>
    </row>
    <row r="41" spans="1:2" x14ac:dyDescent="0.25">
      <c r="A41" s="30">
        <v>38047</v>
      </c>
      <c r="B41">
        <v>0.80548774682775504</v>
      </c>
    </row>
    <row r="42" spans="1:2" x14ac:dyDescent="0.25">
      <c r="A42" s="30">
        <v>38078</v>
      </c>
      <c r="B42">
        <v>0.80105282056082816</v>
      </c>
    </row>
    <row r="43" spans="1:2" x14ac:dyDescent="0.25">
      <c r="A43" s="30">
        <v>38108</v>
      </c>
      <c r="B43">
        <v>0.79680391710108289</v>
      </c>
    </row>
    <row r="44" spans="1:2" x14ac:dyDescent="0.25">
      <c r="A44" s="30">
        <v>38139</v>
      </c>
      <c r="B44">
        <v>0.79243628863451943</v>
      </c>
    </row>
    <row r="45" spans="1:2" x14ac:dyDescent="0.25">
      <c r="A45" s="30">
        <v>38169</v>
      </c>
      <c r="B45">
        <v>0.78822637999284728</v>
      </c>
    </row>
    <row r="46" spans="1:2" x14ac:dyDescent="0.25">
      <c r="A46" s="30">
        <v>38200</v>
      </c>
      <c r="B46">
        <v>0.78389278630643588</v>
      </c>
    </row>
    <row r="47" spans="1:2" x14ac:dyDescent="0.25">
      <c r="A47" s="30">
        <v>38231</v>
      </c>
      <c r="B47">
        <v>0.7795817413947127</v>
      </c>
    </row>
    <row r="48" spans="1:2" x14ac:dyDescent="0.25">
      <c r="A48" s="30">
        <v>38261</v>
      </c>
      <c r="B48">
        <v>0.77542644228304092</v>
      </c>
    </row>
    <row r="49" spans="1:2" x14ac:dyDescent="0.25">
      <c r="A49" s="30">
        <v>38292</v>
      </c>
      <c r="B49">
        <v>0.7711498707104899</v>
      </c>
    </row>
    <row r="50" spans="1:2" x14ac:dyDescent="0.25">
      <c r="A50" s="30">
        <v>38322</v>
      </c>
      <c r="B50">
        <v>0.76703213560850092</v>
      </c>
    </row>
    <row r="51" spans="1:2" x14ac:dyDescent="0.25">
      <c r="A51" s="30">
        <v>38353</v>
      </c>
      <c r="B51">
        <v>0.76269283228633533</v>
      </c>
    </row>
    <row r="52" spans="1:2" x14ac:dyDescent="0.25">
      <c r="A52" s="30">
        <v>38384</v>
      </c>
      <c r="B52">
        <v>0.75828381874718032</v>
      </c>
    </row>
    <row r="53" spans="1:2" x14ac:dyDescent="0.25">
      <c r="A53" s="30">
        <v>38412</v>
      </c>
      <c r="B53">
        <v>0.75431536362501372</v>
      </c>
    </row>
    <row r="54" spans="1:2" x14ac:dyDescent="0.25">
      <c r="A54" s="30">
        <v>38443</v>
      </c>
      <c r="B54">
        <v>0.74993709796357921</v>
      </c>
    </row>
    <row r="55" spans="1:2" x14ac:dyDescent="0.25">
      <c r="A55" s="30">
        <v>38473</v>
      </c>
      <c r="B55">
        <v>0.74571546968669289</v>
      </c>
    </row>
    <row r="56" spans="1:2" x14ac:dyDescent="0.25">
      <c r="A56" s="30">
        <v>38504</v>
      </c>
      <c r="B56">
        <v>0.74136905069432524</v>
      </c>
    </row>
    <row r="57" spans="1:2" x14ac:dyDescent="0.25">
      <c r="A57" s="30">
        <v>38534</v>
      </c>
      <c r="B57">
        <v>0.73717826767679584</v>
      </c>
    </row>
    <row r="58" spans="1:2" x14ac:dyDescent="0.25">
      <c r="A58" s="30">
        <v>38565</v>
      </c>
      <c r="B58">
        <v>0.73286374756404815</v>
      </c>
    </row>
    <row r="59" spans="1:2" x14ac:dyDescent="0.25">
      <c r="A59" s="30">
        <v>38596</v>
      </c>
      <c r="B59">
        <v>0.72856545668886552</v>
      </c>
    </row>
    <row r="60" spans="1:2" x14ac:dyDescent="0.25">
      <c r="A60" s="30">
        <v>38626</v>
      </c>
      <c r="B60">
        <v>0.72442128354560864</v>
      </c>
    </row>
    <row r="61" spans="1:2" x14ac:dyDescent="0.25">
      <c r="A61" s="30">
        <v>38657</v>
      </c>
      <c r="B61">
        <v>0.72019778748845753</v>
      </c>
    </row>
    <row r="62" spans="1:2" x14ac:dyDescent="0.25">
      <c r="A62" s="30">
        <v>38687</v>
      </c>
      <c r="B62">
        <v>0.71624733530053897</v>
      </c>
    </row>
    <row r="63" spans="1:2" x14ac:dyDescent="0.25">
      <c r="A63" s="30">
        <v>38718</v>
      </c>
      <c r="B63">
        <v>0.71218473611051025</v>
      </c>
    </row>
    <row r="64" spans="1:2" x14ac:dyDescent="0.25">
      <c r="A64" s="30">
        <v>38749</v>
      </c>
      <c r="B64">
        <v>0.70814191748390409</v>
      </c>
    </row>
    <row r="65" spans="1:2" x14ac:dyDescent="0.25">
      <c r="A65" s="30">
        <v>38777</v>
      </c>
      <c r="B65">
        <v>0.70450727873761632</v>
      </c>
    </row>
    <row r="66" spans="1:2" x14ac:dyDescent="0.25">
      <c r="A66" s="30">
        <v>38808</v>
      </c>
      <c r="B66">
        <v>0.70050189971071986</v>
      </c>
    </row>
    <row r="67" spans="1:2" x14ac:dyDescent="0.25">
      <c r="A67" s="30">
        <v>38838</v>
      </c>
      <c r="B67">
        <v>0.69664435383858847</v>
      </c>
    </row>
    <row r="68" spans="1:2" x14ac:dyDescent="0.25">
      <c r="A68" s="30">
        <v>38869</v>
      </c>
      <c r="B68">
        <v>0.69267739876178058</v>
      </c>
    </row>
    <row r="69" spans="1:2" x14ac:dyDescent="0.25">
      <c r="A69" s="30">
        <v>38899</v>
      </c>
      <c r="B69">
        <v>0.68885689768046676</v>
      </c>
    </row>
    <row r="70" spans="1:2" x14ac:dyDescent="0.25">
      <c r="A70" s="30">
        <v>38930</v>
      </c>
      <c r="B70">
        <v>0.68492807818545276</v>
      </c>
    </row>
    <row r="71" spans="1:2" x14ac:dyDescent="0.25">
      <c r="A71" s="30">
        <v>38961</v>
      </c>
      <c r="B71">
        <v>0.68101852893659554</v>
      </c>
    </row>
    <row r="72" spans="1:2" x14ac:dyDescent="0.25">
      <c r="A72" s="30">
        <v>38991</v>
      </c>
      <c r="B72">
        <v>0.67725337230780069</v>
      </c>
    </row>
    <row r="73" spans="1:2" x14ac:dyDescent="0.25">
      <c r="A73" s="30">
        <v>39022</v>
      </c>
      <c r="B73">
        <v>0.67338152597205969</v>
      </c>
    </row>
    <row r="74" spans="1:2" x14ac:dyDescent="0.25">
      <c r="A74" s="30">
        <v>39052</v>
      </c>
      <c r="B74">
        <v>0.66965271780142721</v>
      </c>
    </row>
    <row r="75" spans="1:2" x14ac:dyDescent="0.25">
      <c r="A75" s="30">
        <v>39083</v>
      </c>
      <c r="B75">
        <v>0.66581828900143025</v>
      </c>
    </row>
    <row r="76" spans="1:2" x14ac:dyDescent="0.25">
      <c r="A76" s="30">
        <v>39114</v>
      </c>
      <c r="B76">
        <v>0.66200276669093039</v>
      </c>
    </row>
    <row r="77" spans="1:2" x14ac:dyDescent="0.25">
      <c r="A77" s="30">
        <v>39142</v>
      </c>
      <c r="B77">
        <v>0.65857267808816544</v>
      </c>
    </row>
    <row r="78" spans="1:2" x14ac:dyDescent="0.25">
      <c r="A78" s="30">
        <v>39173</v>
      </c>
      <c r="B78">
        <v>0.65479293690514295</v>
      </c>
    </row>
    <row r="79" spans="1:2" x14ac:dyDescent="0.25">
      <c r="A79" s="30">
        <v>39203</v>
      </c>
      <c r="B79">
        <v>0.65115292308365491</v>
      </c>
    </row>
    <row r="80" spans="1:2" x14ac:dyDescent="0.25">
      <c r="A80" s="30">
        <v>39234</v>
      </c>
      <c r="B80">
        <v>0.64740989820749328</v>
      </c>
    </row>
    <row r="81" spans="1:2" x14ac:dyDescent="0.25">
      <c r="A81" s="30">
        <v>39264</v>
      </c>
      <c r="B81">
        <v>0.64380528010118732</v>
      </c>
    </row>
    <row r="82" spans="1:2" x14ac:dyDescent="0.25">
      <c r="A82" s="30">
        <v>39295</v>
      </c>
      <c r="B82">
        <v>0.64009869037061018</v>
      </c>
    </row>
    <row r="83" spans="1:2" x14ac:dyDescent="0.25">
      <c r="A83" s="30">
        <v>39326</v>
      </c>
      <c r="B83">
        <v>0.63641050950517297</v>
      </c>
    </row>
    <row r="84" spans="1:2" x14ac:dyDescent="0.25">
      <c r="A84" s="30">
        <v>39356</v>
      </c>
      <c r="B84">
        <v>0.63285876196267477</v>
      </c>
    </row>
    <row r="85" spans="1:2" x14ac:dyDescent="0.25">
      <c r="A85" s="30">
        <v>39387</v>
      </c>
      <c r="B85">
        <v>0.62920772055689345</v>
      </c>
    </row>
    <row r="86" spans="1:2" x14ac:dyDescent="0.25">
      <c r="A86" s="30">
        <v>39417</v>
      </c>
      <c r="B86">
        <v>0.62569494490989352</v>
      </c>
    </row>
    <row r="87" spans="1:2" x14ac:dyDescent="0.25">
      <c r="A87" s="30">
        <v>39448</v>
      </c>
      <c r="B87">
        <v>0.62208296200588808</v>
      </c>
    </row>
    <row r="88" spans="1:2" x14ac:dyDescent="0.25">
      <c r="A88" s="30">
        <v>39479</v>
      </c>
      <c r="B88">
        <v>0.61848908542933212</v>
      </c>
    </row>
    <row r="89" spans="1:2" x14ac:dyDescent="0.25">
      <c r="A89" s="30">
        <v>39508</v>
      </c>
      <c r="B89">
        <v>0.61514339920031791</v>
      </c>
    </row>
    <row r="90" spans="1:2" x14ac:dyDescent="0.25">
      <c r="A90" s="30">
        <v>39539</v>
      </c>
      <c r="B90">
        <v>0.61158436063785049</v>
      </c>
    </row>
    <row r="91" spans="1:2" x14ac:dyDescent="0.25">
      <c r="A91" s="30">
        <v>39569</v>
      </c>
      <c r="B91">
        <v>0.60815716731635394</v>
      </c>
    </row>
    <row r="92" spans="1:2" x14ac:dyDescent="0.25">
      <c r="A92" s="30">
        <v>39600</v>
      </c>
      <c r="B92">
        <v>0.60463326939241469</v>
      </c>
    </row>
    <row r="93" spans="1:2" x14ac:dyDescent="0.25">
      <c r="A93" s="30">
        <v>39630</v>
      </c>
      <c r="B93">
        <v>0.60123994800302016</v>
      </c>
    </row>
    <row r="94" spans="1:2" x14ac:dyDescent="0.25">
      <c r="A94" s="30">
        <v>39661</v>
      </c>
      <c r="B94">
        <v>0.59775091178007267</v>
      </c>
    </row>
    <row r="95" spans="1:2" x14ac:dyDescent="0.25">
      <c r="A95" s="30">
        <v>39692</v>
      </c>
      <c r="B95">
        <v>0.59427948570403333</v>
      </c>
    </row>
    <row r="96" spans="1:2" x14ac:dyDescent="0.25">
      <c r="A96" s="30">
        <v>39722</v>
      </c>
      <c r="B96">
        <v>0.59093674097136917</v>
      </c>
    </row>
    <row r="97" spans="1:2" x14ac:dyDescent="0.25">
      <c r="A97" s="30">
        <v>39753</v>
      </c>
      <c r="B97">
        <v>0.58749975851531244</v>
      </c>
    </row>
    <row r="98" spans="1:2" x14ac:dyDescent="0.25">
      <c r="A98" s="30">
        <v>39783</v>
      </c>
      <c r="B98">
        <v>0.58419021285783468</v>
      </c>
    </row>
    <row r="99" spans="1:2" x14ac:dyDescent="0.25">
      <c r="A99" s="30">
        <v>39814</v>
      </c>
      <c r="B99">
        <v>0.58078739855246653</v>
      </c>
    </row>
    <row r="100" spans="1:2" x14ac:dyDescent="0.25">
      <c r="A100" s="30">
        <v>39845</v>
      </c>
      <c r="B100">
        <v>0.57740184326579769</v>
      </c>
    </row>
    <row r="101" spans="1:2" x14ac:dyDescent="0.25">
      <c r="A101" s="30">
        <v>39873</v>
      </c>
      <c r="B101">
        <v>0.57435869812580365</v>
      </c>
    </row>
    <row r="102" spans="1:2" x14ac:dyDescent="0.25">
      <c r="A102" s="30">
        <v>39904</v>
      </c>
      <c r="B102">
        <v>0.57100579574344945</v>
      </c>
    </row>
    <row r="103" spans="1:2" x14ac:dyDescent="0.25">
      <c r="A103" s="30">
        <v>39934</v>
      </c>
      <c r="B103">
        <v>0.56777729042165892</v>
      </c>
    </row>
    <row r="104" spans="1:2" x14ac:dyDescent="0.25">
      <c r="A104" s="30">
        <v>39965</v>
      </c>
      <c r="B104">
        <v>0.5644578802692134</v>
      </c>
    </row>
    <row r="105" spans="1:2" x14ac:dyDescent="0.25">
      <c r="A105" s="30">
        <v>39995</v>
      </c>
      <c r="B105">
        <v>0.56126165566223118</v>
      </c>
    </row>
    <row r="106" spans="1:2" x14ac:dyDescent="0.25">
      <c r="A106" s="30">
        <v>40026</v>
      </c>
      <c r="B106">
        <v>0.5579754671082795</v>
      </c>
    </row>
    <row r="107" spans="1:2" x14ac:dyDescent="0.25">
      <c r="A107" s="30">
        <v>40057</v>
      </c>
      <c r="B107">
        <v>0.55470605839548226</v>
      </c>
    </row>
    <row r="108" spans="1:2" x14ac:dyDescent="0.25">
      <c r="A108" s="30">
        <v>40087</v>
      </c>
      <c r="B108">
        <v>0.55155802580226188</v>
      </c>
    </row>
    <row r="109" spans="1:2" x14ac:dyDescent="0.25">
      <c r="A109" s="30">
        <v>40118</v>
      </c>
      <c r="B109">
        <v>0.5483214331678723</v>
      </c>
    </row>
    <row r="110" spans="1:2" x14ac:dyDescent="0.25">
      <c r="A110" s="30">
        <v>40148</v>
      </c>
      <c r="B110">
        <v>0.5452050286476614</v>
      </c>
    </row>
    <row r="111" spans="1:2" x14ac:dyDescent="0.25">
      <c r="A111" s="30">
        <v>40179</v>
      </c>
      <c r="B111">
        <v>0.5420009849717432</v>
      </c>
    </row>
    <row r="112" spans="1:2" x14ac:dyDescent="0.25">
      <c r="A112" s="30">
        <v>40210</v>
      </c>
      <c r="B112">
        <v>0.53881338065112472</v>
      </c>
    </row>
    <row r="113" spans="1:2" x14ac:dyDescent="0.25">
      <c r="A113" s="30">
        <v>40238</v>
      </c>
      <c r="B113">
        <v>0.53594832721249552</v>
      </c>
    </row>
    <row r="114" spans="1:2" x14ac:dyDescent="0.25">
      <c r="A114" s="30">
        <v>40269</v>
      </c>
      <c r="B114">
        <v>0.53279182176727324</v>
      </c>
    </row>
    <row r="115" spans="1:2" x14ac:dyDescent="0.25">
      <c r="A115" s="30">
        <v>40299</v>
      </c>
      <c r="B115">
        <v>0.52975260352885001</v>
      </c>
    </row>
    <row r="116" spans="1:2" x14ac:dyDescent="0.25">
      <c r="A116" s="30">
        <v>40330</v>
      </c>
      <c r="B116">
        <v>0.52662799185476528</v>
      </c>
    </row>
    <row r="117" spans="1:2" x14ac:dyDescent="0.25">
      <c r="A117" s="30">
        <v>40360</v>
      </c>
      <c r="B117">
        <v>0.52361951149841346</v>
      </c>
    </row>
    <row r="118" spans="1:2" x14ac:dyDescent="0.25">
      <c r="A118" s="30">
        <v>40391</v>
      </c>
      <c r="B118">
        <v>0.52052653136380389</v>
      </c>
    </row>
    <row r="119" spans="1:2" x14ac:dyDescent="0.25">
      <c r="A119" s="30">
        <v>40422</v>
      </c>
      <c r="B119">
        <v>0.51744952623069274</v>
      </c>
    </row>
    <row r="120" spans="1:2" x14ac:dyDescent="0.25">
      <c r="A120" s="30">
        <v>40452</v>
      </c>
      <c r="B120">
        <v>0.51448692638334081</v>
      </c>
    </row>
    <row r="121" spans="1:2" x14ac:dyDescent="0.25">
      <c r="A121" s="30">
        <v>40483</v>
      </c>
      <c r="B121">
        <v>0.51145944784083541</v>
      </c>
    </row>
    <row r="122" spans="1:2" x14ac:dyDescent="0.25">
      <c r="A122" s="30">
        <v>40513</v>
      </c>
      <c r="B122">
        <v>0.50860557025010822</v>
      </c>
    </row>
    <row r="123" spans="1:2" x14ac:dyDescent="0.25">
      <c r="A123" s="30">
        <v>40544</v>
      </c>
      <c r="B123">
        <v>0.50567241801519403</v>
      </c>
    </row>
    <row r="124" spans="1:2" x14ac:dyDescent="0.25">
      <c r="A124" s="30">
        <v>40575</v>
      </c>
      <c r="B124">
        <v>0.50275529853319667</v>
      </c>
    </row>
    <row r="125" spans="1:2" x14ac:dyDescent="0.25">
      <c r="A125" s="30">
        <v>40603</v>
      </c>
      <c r="B125">
        <v>0.50013419299251105</v>
      </c>
    </row>
    <row r="126" spans="1:2" x14ac:dyDescent="0.25">
      <c r="A126" s="30">
        <v>40634</v>
      </c>
      <c r="B126">
        <v>0.49724736050158891</v>
      </c>
    </row>
    <row r="127" spans="1:2" x14ac:dyDescent="0.25">
      <c r="A127" s="30">
        <v>40664</v>
      </c>
      <c r="B127">
        <v>0.4944686914065568</v>
      </c>
    </row>
    <row r="128" spans="1:2" x14ac:dyDescent="0.25">
      <c r="A128" s="30">
        <v>40695</v>
      </c>
      <c r="B128">
        <v>0.49161286212478095</v>
      </c>
    </row>
    <row r="129" spans="1:2" x14ac:dyDescent="0.25">
      <c r="A129" s="30">
        <v>40725</v>
      </c>
      <c r="B129">
        <v>0.48886404446253046</v>
      </c>
    </row>
    <row r="130" spans="1:2" x14ac:dyDescent="0.25">
      <c r="A130" s="30">
        <v>40756</v>
      </c>
      <c r="B130">
        <v>0.48603890567025176</v>
      </c>
    </row>
    <row r="131" spans="1:2" x14ac:dyDescent="0.25">
      <c r="A131" s="30">
        <v>40787</v>
      </c>
      <c r="B131">
        <v>0.48322924477759038</v>
      </c>
    </row>
    <row r="132" spans="1:2" x14ac:dyDescent="0.25">
      <c r="A132" s="30">
        <v>40817</v>
      </c>
      <c r="B132">
        <v>0.48052488012497901</v>
      </c>
    </row>
    <row r="133" spans="1:2" x14ac:dyDescent="0.25">
      <c r="A133" s="30">
        <v>40848</v>
      </c>
      <c r="B133">
        <v>0.47774544359744692</v>
      </c>
    </row>
    <row r="134" spans="1:2" x14ac:dyDescent="0.25">
      <c r="A134" s="30">
        <v>40878</v>
      </c>
      <c r="B134">
        <v>0.47507018018852404</v>
      </c>
    </row>
    <row r="135" spans="1:2" x14ac:dyDescent="0.25">
      <c r="A135" s="30">
        <v>40909</v>
      </c>
      <c r="B135">
        <v>0.47232066258812688</v>
      </c>
    </row>
    <row r="136" spans="1:2" x14ac:dyDescent="0.25">
      <c r="A136" s="30">
        <v>40940</v>
      </c>
      <c r="B136">
        <v>0.46958623355264445</v>
      </c>
    </row>
    <row r="137" spans="1:2" x14ac:dyDescent="0.25">
      <c r="A137" s="30">
        <v>40969</v>
      </c>
      <c r="B137">
        <v>0.46704181017830737</v>
      </c>
    </row>
    <row r="138" spans="1:2" x14ac:dyDescent="0.25">
      <c r="A138" s="30">
        <v>41000</v>
      </c>
      <c r="B138">
        <v>0.46433636421301189</v>
      </c>
    </row>
    <row r="139" spans="1:2" x14ac:dyDescent="0.25">
      <c r="A139" s="30">
        <v>41030</v>
      </c>
      <c r="B139">
        <v>0.46173234144149611</v>
      </c>
    </row>
    <row r="140" spans="1:2" x14ac:dyDescent="0.25">
      <c r="A140" s="30">
        <v>41061</v>
      </c>
      <c r="B140">
        <v>0.45905606570203072</v>
      </c>
    </row>
    <row r="141" spans="1:2" x14ac:dyDescent="0.25">
      <c r="A141" s="30">
        <v>41091</v>
      </c>
      <c r="B141">
        <v>0.45648012883105876</v>
      </c>
    </row>
    <row r="142" spans="1:2" x14ac:dyDescent="0.25">
      <c r="A142" s="30">
        <v>41122</v>
      </c>
      <c r="B142">
        <v>0.45383272776099881</v>
      </c>
    </row>
    <row r="143" spans="1:2" x14ac:dyDescent="0.25">
      <c r="A143" s="30">
        <v>41153</v>
      </c>
      <c r="B143">
        <v>0.45119988832748692</v>
      </c>
    </row>
    <row r="144" spans="1:2" x14ac:dyDescent="0.25">
      <c r="A144" s="30">
        <v>41183</v>
      </c>
      <c r="B144">
        <v>0.44866577293335769</v>
      </c>
    </row>
    <row r="145" spans="1:2" x14ac:dyDescent="0.25">
      <c r="A145" s="30">
        <v>41214</v>
      </c>
      <c r="B145">
        <v>0.44606136765516557</v>
      </c>
    </row>
    <row r="146" spans="1:2" x14ac:dyDescent="0.25">
      <c r="A146" s="30">
        <v>41244</v>
      </c>
      <c r="B146">
        <v>0.44355462919001537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Curves</vt:lpstr>
      <vt:lpstr>Sheet3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mtehan</dc:creator>
  <cp:lastModifiedBy>Havlíček Jan</cp:lastModifiedBy>
  <dcterms:created xsi:type="dcterms:W3CDTF">2000-10-18T20:12:42Z</dcterms:created>
  <dcterms:modified xsi:type="dcterms:W3CDTF">2023-09-10T15:00:52Z</dcterms:modified>
</cp:coreProperties>
</file>